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penny\OneDrive - Oregon State University\!!!!!!PHD\Fissure8_MI_Work\WrittenThoughtsPaperetc\EvolvedLeilaniPaper\JustVolatiles\After_Review1\Upload\"/>
    </mc:Choice>
  </mc:AlternateContent>
  <xr:revisionPtr revIDLastSave="0" documentId="8_{3AF236A8-5BB8-44D8-BD38-08B773348C2F}" xr6:coauthVersionLast="47" xr6:coauthVersionMax="47" xr10:uidLastSave="{00000000-0000-0000-0000-000000000000}"/>
  <bookViews>
    <workbookView xWindow="-108" yWindow="-108" windowWidth="23256" windowHeight="12720" firstSheet="9" activeTab="9" xr2:uid="{9AF39D4B-516B-493F-B47A-AE30A8695CE4}"/>
  </bookViews>
  <sheets>
    <sheet name="Info" sheetId="15" r:id="rId1"/>
    <sheet name="Matrix_Glass_Data" sheetId="2" r:id="rId2"/>
    <sheet name="Plagioclase_Hosted_MeltInc" sheetId="9" r:id="rId3"/>
    <sheet name="Olivine_Hosted_MeltInc" sheetId="6" r:id="rId4"/>
    <sheet name="Orthopyroxene_hosted_MeltInc" sheetId="8" r:id="rId5"/>
    <sheet name="Clinopyroxene_Hosted_MeltInc" sheetId="5" r:id="rId6"/>
    <sheet name="Viscosity on ascent_MELTSComps" sheetId="10" r:id="rId7"/>
    <sheet name="viscosity_on_ascent_RealComps" sheetId="16" r:id="rId8"/>
    <sheet name="MELTS_Model_01H2O" sheetId="11" r:id="rId9"/>
    <sheet name="MELTS_Model_05H2O" sheetId="12" r:id="rId10"/>
    <sheet name="Synthetic_Model_visc_traj" sheetId="13" r:id="rId11"/>
    <sheet name="Soldati_Viscosity_Calcs" sheetId="17" r:id="rId12"/>
  </sheets>
  <externalReferences>
    <externalReference r:id="rId1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3" i="17" l="1"/>
  <c r="P11" i="17"/>
  <c r="P3" i="16"/>
  <c r="P4" i="16"/>
  <c r="P5" i="16"/>
  <c r="P6" i="16"/>
  <c r="P7" i="16"/>
  <c r="P8" i="16"/>
  <c r="P9" i="16"/>
  <c r="P10" i="16"/>
  <c r="P11" i="16"/>
  <c r="P12" i="16"/>
  <c r="P13" i="16"/>
  <c r="P14" i="16"/>
  <c r="P15" i="16"/>
  <c r="P16" i="16"/>
  <c r="P17" i="16"/>
  <c r="P18" i="16"/>
  <c r="P19" i="16"/>
  <c r="P20" i="16"/>
  <c r="P21" i="16"/>
  <c r="P22" i="16"/>
  <c r="P23" i="16"/>
  <c r="P24" i="16"/>
  <c r="P25" i="16"/>
  <c r="P26" i="16"/>
  <c r="P27" i="16"/>
  <c r="P28" i="16"/>
  <c r="P29" i="16"/>
  <c r="P30" i="16"/>
  <c r="P31" i="16"/>
  <c r="P32" i="16"/>
  <c r="P33" i="16"/>
  <c r="P34" i="16"/>
  <c r="P35" i="16"/>
  <c r="P36" i="16"/>
  <c r="P37" i="16"/>
  <c r="P38" i="16"/>
  <c r="P39" i="16"/>
  <c r="P40" i="16"/>
  <c r="P41" i="16"/>
  <c r="P42" i="16"/>
  <c r="P43" i="16"/>
  <c r="P44" i="16"/>
  <c r="P45" i="16"/>
  <c r="P46" i="16"/>
  <c r="P47" i="16"/>
  <c r="P48" i="16"/>
  <c r="P49" i="16"/>
  <c r="P50" i="16"/>
  <c r="P51" i="16"/>
  <c r="P52" i="16"/>
  <c r="P53" i="16"/>
  <c r="P54" i="16"/>
  <c r="P55" i="16"/>
  <c r="P56" i="16"/>
  <c r="P57" i="16"/>
  <c r="P58" i="16"/>
  <c r="P59" i="16"/>
  <c r="P60" i="16"/>
  <c r="P61" i="16"/>
  <c r="P62" i="16"/>
  <c r="P63" i="16"/>
  <c r="P64" i="16"/>
  <c r="P65" i="16"/>
  <c r="P66" i="16"/>
  <c r="P67" i="16"/>
  <c r="P68" i="16"/>
  <c r="P69" i="16"/>
  <c r="P70" i="16"/>
  <c r="P71" i="16"/>
  <c r="P72" i="16"/>
  <c r="P73" i="16"/>
  <c r="P74" i="16"/>
  <c r="P75" i="16"/>
  <c r="P2" i="16"/>
  <c r="M19" i="17"/>
  <c r="M20" i="17"/>
  <c r="M21" i="17"/>
  <c r="M18" i="17"/>
  <c r="N18" i="17" s="1"/>
  <c r="N9" i="17"/>
  <c r="N10" i="17"/>
  <c r="N11" i="17"/>
  <c r="N12" i="17"/>
  <c r="N13" i="17"/>
  <c r="N14" i="17"/>
  <c r="N15" i="17"/>
  <c r="N16" i="17"/>
  <c r="N17" i="17"/>
  <c r="N19" i="17"/>
  <c r="N20" i="17"/>
  <c r="N21" i="17"/>
  <c r="N8" i="17"/>
  <c r="K8" i="17"/>
  <c r="M9" i="17"/>
  <c r="M10" i="17"/>
  <c r="M11" i="17"/>
  <c r="M12" i="17"/>
  <c r="M13" i="17"/>
  <c r="M14" i="17"/>
  <c r="M15" i="17"/>
  <c r="M16" i="17"/>
  <c r="M8" i="17"/>
  <c r="L14" i="17"/>
  <c r="K9" i="17"/>
  <c r="L9" i="17" s="1"/>
  <c r="K10" i="17"/>
  <c r="L10" i="17" s="1"/>
  <c r="K11" i="17"/>
  <c r="L11" i="17" s="1"/>
  <c r="K12" i="17"/>
  <c r="L12" i="17" s="1"/>
  <c r="K13" i="17"/>
  <c r="L13" i="17" s="1"/>
  <c r="K14" i="17"/>
  <c r="K15" i="17"/>
  <c r="L15" i="17" s="1"/>
  <c r="K16" i="17"/>
  <c r="L16" i="17" s="1"/>
  <c r="K17" i="17"/>
  <c r="L17" i="17" s="1"/>
  <c r="K18" i="17"/>
  <c r="L18" i="17" s="1"/>
  <c r="K19" i="17"/>
  <c r="L19" i="17" s="1"/>
  <c r="K20" i="17"/>
  <c r="L20" i="17" s="1"/>
  <c r="K21" i="17"/>
  <c r="L21" i="17" s="1"/>
  <c r="L8" i="17"/>
  <c r="I9" i="17"/>
  <c r="J9" i="17"/>
  <c r="I10" i="17"/>
  <c r="J10" i="17"/>
  <c r="I11" i="17"/>
  <c r="J11" i="17"/>
  <c r="I12" i="17"/>
  <c r="J12" i="17"/>
  <c r="I13" i="17"/>
  <c r="J13" i="17"/>
  <c r="I14" i="17"/>
  <c r="J14" i="17"/>
  <c r="I15" i="17"/>
  <c r="J15" i="17"/>
  <c r="I16" i="17"/>
  <c r="J16" i="17"/>
  <c r="I17" i="17"/>
  <c r="J17" i="17"/>
  <c r="I18" i="17"/>
  <c r="J18" i="17"/>
  <c r="I19" i="17"/>
  <c r="J19" i="17"/>
  <c r="I20" i="17"/>
  <c r="J20" i="17"/>
  <c r="I21" i="17"/>
  <c r="J21" i="17"/>
  <c r="J8" i="17"/>
  <c r="I8" i="17"/>
  <c r="AM3" i="16"/>
  <c r="AM4" i="16"/>
  <c r="AM5" i="16"/>
  <c r="AM6" i="16"/>
  <c r="AM7" i="16"/>
  <c r="AM8" i="16"/>
  <c r="AM9" i="16"/>
  <c r="AM10" i="16"/>
  <c r="AM11" i="16"/>
  <c r="AM12" i="16"/>
  <c r="AM13" i="16"/>
  <c r="AM14" i="16"/>
  <c r="AM15" i="16"/>
  <c r="AM16" i="16"/>
  <c r="AM17" i="16"/>
  <c r="AM18" i="16"/>
  <c r="AM19" i="16"/>
  <c r="AM20" i="16"/>
  <c r="AM21" i="16"/>
  <c r="AM22" i="16"/>
  <c r="AM23" i="16"/>
  <c r="AM24" i="16"/>
  <c r="AM25" i="16"/>
  <c r="AM26" i="16"/>
  <c r="AM27" i="16"/>
  <c r="AM28" i="16"/>
  <c r="AM29" i="16"/>
  <c r="AM30" i="16"/>
  <c r="AM31" i="16"/>
  <c r="AM32" i="16"/>
  <c r="AM33" i="16"/>
  <c r="AM34" i="16"/>
  <c r="AM35" i="16"/>
  <c r="AM36" i="16"/>
  <c r="AM37" i="16"/>
  <c r="AM38" i="16"/>
  <c r="AM39" i="16"/>
  <c r="AM40" i="16"/>
  <c r="AM41" i="16"/>
  <c r="AM42" i="16"/>
  <c r="AM43" i="16"/>
  <c r="AM44" i="16"/>
  <c r="AM45" i="16"/>
  <c r="AM46" i="16"/>
  <c r="AM47" i="16"/>
  <c r="AM48" i="16"/>
  <c r="AM49" i="16"/>
  <c r="AM50" i="16"/>
  <c r="AM51" i="16"/>
  <c r="AM52" i="16"/>
  <c r="AM53" i="16"/>
  <c r="AM54" i="16"/>
  <c r="AM55" i="16"/>
  <c r="AM56" i="16"/>
  <c r="AM57" i="16"/>
  <c r="AM58" i="16"/>
  <c r="AM59" i="16"/>
  <c r="AM60" i="16"/>
  <c r="AM61" i="16"/>
  <c r="AM62" i="16"/>
  <c r="AM63" i="16"/>
  <c r="AM64" i="16"/>
  <c r="AM65" i="16"/>
  <c r="AM66" i="16"/>
  <c r="AM67" i="16"/>
  <c r="AM68" i="16"/>
  <c r="AM69" i="16"/>
  <c r="AM70" i="16"/>
  <c r="AM71" i="16"/>
  <c r="AM72" i="16"/>
  <c r="AM73" i="16"/>
  <c r="AM74" i="16"/>
  <c r="AM75" i="16"/>
  <c r="AM2" i="16"/>
  <c r="U50" i="13"/>
  <c r="U49" i="13"/>
  <c r="P3" i="11"/>
  <c r="P4" i="11"/>
  <c r="P5" i="11"/>
  <c r="P6" i="11"/>
  <c r="P7" i="11"/>
  <c r="P8" i="1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2" i="11"/>
  <c r="V3" i="13"/>
  <c r="V4" i="13"/>
  <c r="V5" i="13"/>
  <c r="V6" i="13"/>
  <c r="V7" i="13"/>
  <c r="V8" i="13"/>
  <c r="V9" i="13"/>
  <c r="V10" i="13"/>
  <c r="V11" i="13"/>
  <c r="V12" i="13"/>
  <c r="V13" i="13"/>
  <c r="V14" i="13"/>
  <c r="V15" i="13"/>
  <c r="V16" i="13"/>
  <c r="V17" i="13"/>
  <c r="V18" i="13"/>
  <c r="V19" i="13"/>
  <c r="V20" i="13"/>
  <c r="V21" i="13"/>
  <c r="V22" i="13"/>
  <c r="V23" i="13"/>
  <c r="V24" i="13"/>
  <c r="V25" i="13"/>
  <c r="V26" i="13"/>
  <c r="V27" i="13"/>
  <c r="V28" i="13"/>
  <c r="V29" i="13"/>
  <c r="V30" i="13"/>
  <c r="V31" i="13"/>
  <c r="V32" i="13"/>
  <c r="V33" i="13"/>
  <c r="V34" i="13"/>
  <c r="V35" i="13"/>
  <c r="V36" i="13"/>
  <c r="V37" i="13"/>
  <c r="V38" i="13"/>
  <c r="V39" i="13"/>
  <c r="V40" i="13"/>
  <c r="V41" i="13"/>
  <c r="V42" i="13"/>
  <c r="V43" i="13"/>
  <c r="V44" i="13"/>
  <c r="V45" i="13"/>
  <c r="V46" i="13"/>
  <c r="V47" i="13"/>
  <c r="V48" i="13"/>
  <c r="V49" i="13"/>
  <c r="V50" i="13"/>
  <c r="V2" i="13"/>
  <c r="U2" i="10" l="1"/>
  <c r="AR2" i="10"/>
  <c r="T3" i="10"/>
  <c r="V3" i="10" s="1"/>
  <c r="T4" i="10"/>
  <c r="V4" i="10" s="1"/>
  <c r="T5" i="10"/>
  <c r="V5" i="10" s="1"/>
  <c r="T6" i="10"/>
  <c r="V6" i="10" s="1"/>
  <c r="T7" i="10"/>
  <c r="V7" i="10" s="1"/>
  <c r="T8" i="10"/>
  <c r="V8" i="10" s="1"/>
  <c r="T9" i="10"/>
  <c r="V9" i="10" s="1"/>
  <c r="T10" i="10"/>
  <c r="V10" i="10" s="1"/>
  <c r="T11" i="10"/>
  <c r="V11" i="10" s="1"/>
  <c r="T12" i="10"/>
  <c r="V12" i="10" s="1"/>
  <c r="T13" i="10"/>
  <c r="V13" i="10" s="1"/>
  <c r="T14" i="10"/>
  <c r="V14" i="10" s="1"/>
  <c r="T15" i="10"/>
  <c r="V15" i="10" s="1"/>
  <c r="T16" i="10"/>
  <c r="V16" i="10" s="1"/>
  <c r="T17" i="10"/>
  <c r="V17" i="10" s="1"/>
  <c r="T18" i="10"/>
  <c r="V18" i="10" s="1"/>
  <c r="T19" i="10"/>
  <c r="V19" i="10" s="1"/>
  <c r="T20" i="10"/>
  <c r="V20" i="10" s="1"/>
  <c r="T21" i="10"/>
  <c r="V21" i="10" s="1"/>
  <c r="T22" i="10"/>
  <c r="V22" i="10" s="1"/>
  <c r="T23" i="10"/>
  <c r="V23" i="10" s="1"/>
  <c r="T24" i="10"/>
  <c r="V24" i="10" s="1"/>
  <c r="T25" i="10"/>
  <c r="V25" i="10" s="1"/>
  <c r="T26" i="10"/>
  <c r="V26" i="10" s="1"/>
  <c r="T27" i="10"/>
  <c r="V27" i="10" s="1"/>
  <c r="T28" i="10"/>
  <c r="V28" i="10" s="1"/>
  <c r="T29" i="10"/>
  <c r="V29" i="10" s="1"/>
  <c r="T30" i="10"/>
  <c r="V30" i="10" s="1"/>
  <c r="T31" i="10"/>
  <c r="V31" i="10" s="1"/>
  <c r="T32" i="10"/>
  <c r="V32" i="10" s="1"/>
  <c r="T33" i="10"/>
  <c r="V33" i="10" s="1"/>
  <c r="T34" i="10"/>
  <c r="V34" i="10" s="1"/>
  <c r="T35" i="10"/>
  <c r="V35" i="10" s="1"/>
  <c r="T36" i="10"/>
  <c r="V36" i="10" s="1"/>
  <c r="T37" i="10"/>
  <c r="V37" i="10" s="1"/>
  <c r="T38" i="10"/>
  <c r="V38" i="10" s="1"/>
  <c r="T39" i="10"/>
  <c r="V39" i="10" s="1"/>
  <c r="T40" i="10"/>
  <c r="V40" i="10" s="1"/>
  <c r="T41" i="10"/>
  <c r="V41" i="10" s="1"/>
  <c r="T42" i="10"/>
  <c r="V42" i="10" s="1"/>
  <c r="T43" i="10"/>
  <c r="V43" i="10" s="1"/>
  <c r="T44" i="10"/>
  <c r="V44" i="10" s="1"/>
  <c r="T45" i="10"/>
  <c r="V45" i="10" s="1"/>
  <c r="T46" i="10"/>
  <c r="V46" i="10" s="1"/>
  <c r="T47" i="10"/>
  <c r="V47" i="10" s="1"/>
  <c r="T48" i="10"/>
  <c r="V48" i="10" s="1"/>
  <c r="T49" i="10"/>
  <c r="V49" i="10" s="1"/>
  <c r="T50" i="10"/>
  <c r="V50" i="10" s="1"/>
  <c r="T51" i="10"/>
  <c r="V51" i="10" s="1"/>
  <c r="T52" i="10"/>
  <c r="V52" i="10" s="1"/>
  <c r="T53" i="10"/>
  <c r="V53" i="10" s="1"/>
  <c r="T54" i="10"/>
  <c r="V54" i="10" s="1"/>
  <c r="T55" i="10"/>
  <c r="V55" i="10" s="1"/>
  <c r="T56" i="10"/>
  <c r="V56" i="10" s="1"/>
  <c r="T57" i="10"/>
  <c r="V57" i="10" s="1"/>
  <c r="T58" i="10"/>
  <c r="V58" i="10" s="1"/>
  <c r="T59" i="10"/>
  <c r="V59" i="10" s="1"/>
  <c r="T60" i="10"/>
  <c r="V60" i="10" s="1"/>
  <c r="T61" i="10"/>
  <c r="V61" i="10" s="1"/>
  <c r="T62" i="10"/>
  <c r="V62" i="10" s="1"/>
  <c r="T63" i="10"/>
  <c r="V63" i="10" s="1"/>
  <c r="T64" i="10"/>
  <c r="V64" i="10" s="1"/>
  <c r="T65" i="10"/>
  <c r="V65" i="10" s="1"/>
  <c r="T66" i="10"/>
  <c r="V66" i="10" s="1"/>
  <c r="T67" i="10"/>
  <c r="V67" i="10" s="1"/>
  <c r="T68" i="10"/>
  <c r="V68" i="10" s="1"/>
  <c r="T69" i="10"/>
  <c r="V69" i="10" s="1"/>
  <c r="T70" i="10"/>
  <c r="V70" i="10" s="1"/>
  <c r="T71" i="10"/>
  <c r="V71" i="10" s="1"/>
  <c r="T72" i="10"/>
  <c r="V72" i="10" s="1"/>
  <c r="T73" i="10"/>
  <c r="V73" i="10" s="1"/>
  <c r="T74" i="10"/>
  <c r="V74" i="10" s="1"/>
  <c r="T75" i="10"/>
  <c r="V75" i="10" s="1"/>
  <c r="T2" i="10"/>
  <c r="V2" i="10" s="1"/>
  <c r="AQ3" i="10"/>
  <c r="AS3" i="10" s="1"/>
  <c r="AQ4" i="10"/>
  <c r="AS4" i="10" s="1"/>
  <c r="AQ5" i="10"/>
  <c r="AS5" i="10" s="1"/>
  <c r="AQ6" i="10"/>
  <c r="AS6" i="10" s="1"/>
  <c r="AQ7" i="10"/>
  <c r="AS7" i="10" s="1"/>
  <c r="AQ8" i="10"/>
  <c r="AS8" i="10" s="1"/>
  <c r="AQ9" i="10"/>
  <c r="AS9" i="10" s="1"/>
  <c r="AQ10" i="10"/>
  <c r="AS10" i="10" s="1"/>
  <c r="AQ11" i="10"/>
  <c r="AS11" i="10" s="1"/>
  <c r="AQ12" i="10"/>
  <c r="AS12" i="10" s="1"/>
  <c r="AQ13" i="10"/>
  <c r="AS13" i="10" s="1"/>
  <c r="AQ14" i="10"/>
  <c r="AS14" i="10" s="1"/>
  <c r="AQ15" i="10"/>
  <c r="AS15" i="10" s="1"/>
  <c r="AQ16" i="10"/>
  <c r="AS16" i="10" s="1"/>
  <c r="AQ17" i="10"/>
  <c r="AS17" i="10" s="1"/>
  <c r="AQ18" i="10"/>
  <c r="AS18" i="10" s="1"/>
  <c r="AQ19" i="10"/>
  <c r="AS19" i="10" s="1"/>
  <c r="AQ20" i="10"/>
  <c r="AS20" i="10" s="1"/>
  <c r="AQ21" i="10"/>
  <c r="AS21" i="10" s="1"/>
  <c r="AQ22" i="10"/>
  <c r="AS22" i="10" s="1"/>
  <c r="AQ23" i="10"/>
  <c r="AS23" i="10" s="1"/>
  <c r="AQ24" i="10"/>
  <c r="AS24" i="10" s="1"/>
  <c r="AQ25" i="10"/>
  <c r="AS25" i="10" s="1"/>
  <c r="AQ26" i="10"/>
  <c r="AS26" i="10" s="1"/>
  <c r="AQ27" i="10"/>
  <c r="AS27" i="10" s="1"/>
  <c r="AQ28" i="10"/>
  <c r="AS28" i="10" s="1"/>
  <c r="AQ29" i="10"/>
  <c r="AS29" i="10" s="1"/>
  <c r="AQ30" i="10"/>
  <c r="AS30" i="10" s="1"/>
  <c r="AQ31" i="10"/>
  <c r="AS31" i="10" s="1"/>
  <c r="AQ32" i="10"/>
  <c r="AS32" i="10" s="1"/>
  <c r="AQ33" i="10"/>
  <c r="AS33" i="10" s="1"/>
  <c r="AQ34" i="10"/>
  <c r="AS34" i="10" s="1"/>
  <c r="AQ35" i="10"/>
  <c r="AS35" i="10" s="1"/>
  <c r="AQ36" i="10"/>
  <c r="AS36" i="10" s="1"/>
  <c r="AQ37" i="10"/>
  <c r="AS37" i="10" s="1"/>
  <c r="AQ38" i="10"/>
  <c r="AS38" i="10" s="1"/>
  <c r="AQ39" i="10"/>
  <c r="AS39" i="10" s="1"/>
  <c r="AQ40" i="10"/>
  <c r="AS40" i="10" s="1"/>
  <c r="AQ41" i="10"/>
  <c r="AS41" i="10" s="1"/>
  <c r="AQ42" i="10"/>
  <c r="AS42" i="10" s="1"/>
  <c r="AQ43" i="10"/>
  <c r="AS43" i="10" s="1"/>
  <c r="AQ44" i="10"/>
  <c r="AS44" i="10" s="1"/>
  <c r="AQ45" i="10"/>
  <c r="AS45" i="10" s="1"/>
  <c r="AQ46" i="10"/>
  <c r="AS46" i="10" s="1"/>
  <c r="AQ47" i="10"/>
  <c r="AS47" i="10" s="1"/>
  <c r="AQ48" i="10"/>
  <c r="AS48" i="10" s="1"/>
  <c r="AQ49" i="10"/>
  <c r="AS49" i="10" s="1"/>
  <c r="AQ50" i="10"/>
  <c r="AS50" i="10" s="1"/>
  <c r="AQ51" i="10"/>
  <c r="AS51" i="10" s="1"/>
  <c r="AQ52" i="10"/>
  <c r="AS52" i="10" s="1"/>
  <c r="AQ53" i="10"/>
  <c r="AS53" i="10" s="1"/>
  <c r="AQ54" i="10"/>
  <c r="AS54" i="10" s="1"/>
  <c r="AQ55" i="10"/>
  <c r="AS55" i="10" s="1"/>
  <c r="AQ56" i="10"/>
  <c r="AS56" i="10" s="1"/>
  <c r="AQ57" i="10"/>
  <c r="AS57" i="10" s="1"/>
  <c r="AQ58" i="10"/>
  <c r="AS58" i="10" s="1"/>
  <c r="AQ59" i="10"/>
  <c r="AS59" i="10" s="1"/>
  <c r="AQ60" i="10"/>
  <c r="AS60" i="10" s="1"/>
  <c r="AQ61" i="10"/>
  <c r="AS61" i="10" s="1"/>
  <c r="AQ62" i="10"/>
  <c r="AS62" i="10" s="1"/>
  <c r="AQ63" i="10"/>
  <c r="AS63" i="10" s="1"/>
  <c r="AQ64" i="10"/>
  <c r="AS64" i="10" s="1"/>
  <c r="AQ65" i="10"/>
  <c r="AS65" i="10" s="1"/>
  <c r="AQ66" i="10"/>
  <c r="AS66" i="10" s="1"/>
  <c r="AQ67" i="10"/>
  <c r="AS67" i="10" s="1"/>
  <c r="AQ68" i="10"/>
  <c r="AS68" i="10" s="1"/>
  <c r="AQ69" i="10"/>
  <c r="AS69" i="10" s="1"/>
  <c r="AQ70" i="10"/>
  <c r="AS70" i="10" s="1"/>
  <c r="AQ71" i="10"/>
  <c r="AS71" i="10" s="1"/>
  <c r="AQ72" i="10"/>
  <c r="AS72" i="10" s="1"/>
  <c r="AQ73" i="10"/>
  <c r="AS73" i="10" s="1"/>
  <c r="AQ74" i="10"/>
  <c r="AS74" i="10" s="1"/>
  <c r="AQ75" i="10"/>
  <c r="AS75" i="10" s="1"/>
  <c r="AQ2" i="10"/>
  <c r="AS2" i="10" s="1"/>
  <c r="FY3" i="5" l="1"/>
  <c r="FY4" i="5"/>
  <c r="FY5" i="5"/>
  <c r="FY6" i="5"/>
  <c r="FY7" i="5"/>
  <c r="FY8" i="5"/>
  <c r="FY9" i="5"/>
  <c r="FY10" i="5"/>
  <c r="FY11" i="5"/>
  <c r="FY12" i="5"/>
  <c r="FY13" i="5"/>
  <c r="FY14" i="5"/>
  <c r="FY15" i="5"/>
  <c r="FY16" i="5"/>
  <c r="FY17" i="5"/>
  <c r="FY18" i="5"/>
  <c r="FY19" i="5"/>
  <c r="FY20" i="5"/>
  <c r="FY21" i="5"/>
  <c r="FY22" i="5"/>
  <c r="FY23" i="5"/>
  <c r="FY24" i="5"/>
  <c r="FY25" i="5"/>
  <c r="FY26" i="5"/>
  <c r="FY27" i="5"/>
  <c r="FY28" i="5"/>
  <c r="FY29" i="5"/>
  <c r="FY30" i="5"/>
  <c r="FY31" i="5"/>
  <c r="FY32" i="5"/>
  <c r="FY33" i="5"/>
  <c r="FY34" i="5"/>
  <c r="FY35" i="5"/>
  <c r="FY36" i="5"/>
  <c r="FY37" i="5"/>
  <c r="FY38" i="5"/>
  <c r="FY39" i="5"/>
  <c r="FY40" i="5"/>
  <c r="FY41" i="5"/>
  <c r="FY42" i="5"/>
  <c r="FY43" i="5"/>
  <c r="FY44" i="5"/>
  <c r="FY45" i="5"/>
  <c r="FY2" i="5"/>
  <c r="AH3" i="10" l="1"/>
  <c r="AH4" i="10"/>
  <c r="AH5" i="10"/>
  <c r="AH6" i="10"/>
  <c r="AH7" i="10"/>
  <c r="AH8" i="10"/>
  <c r="AH9" i="10"/>
  <c r="AH10" i="10"/>
  <c r="AH11" i="10"/>
  <c r="AH12" i="10"/>
  <c r="AH13" i="10"/>
  <c r="AH14" i="10"/>
  <c r="AH15" i="10"/>
  <c r="AH16" i="10"/>
  <c r="AH17" i="10"/>
  <c r="AH18" i="10"/>
  <c r="AH19" i="10"/>
  <c r="AH20" i="10"/>
  <c r="AH21" i="10"/>
  <c r="AH22" i="10"/>
  <c r="AH23" i="10"/>
  <c r="AH24" i="10"/>
  <c r="AH25" i="10"/>
  <c r="AH26" i="10"/>
  <c r="AH27" i="10"/>
  <c r="AH28" i="10"/>
  <c r="AH29" i="10"/>
  <c r="AH30" i="10"/>
  <c r="AH31" i="10"/>
  <c r="AH32" i="10"/>
  <c r="AH33" i="10"/>
  <c r="AH34" i="10"/>
  <c r="AH35" i="10"/>
  <c r="AH36" i="10"/>
  <c r="AH37" i="10"/>
  <c r="AH38" i="10"/>
  <c r="AH39" i="10"/>
  <c r="AH40" i="10"/>
  <c r="AH41" i="10"/>
  <c r="AH42" i="10"/>
  <c r="AH43" i="10"/>
  <c r="AH44" i="10"/>
  <c r="AH45" i="10"/>
  <c r="AH46" i="10"/>
  <c r="AH47" i="10"/>
  <c r="AH48" i="10"/>
  <c r="AH49" i="10"/>
  <c r="AH50" i="10"/>
  <c r="AH51" i="10"/>
  <c r="AH52" i="10"/>
  <c r="AH53" i="10"/>
  <c r="AH54" i="10"/>
  <c r="AH55" i="10"/>
  <c r="AH56" i="10"/>
  <c r="AH57" i="10"/>
  <c r="AH58" i="10"/>
  <c r="AH59" i="10"/>
  <c r="AH60" i="10"/>
  <c r="AH61" i="10"/>
  <c r="AH62" i="10"/>
  <c r="AH63" i="10"/>
  <c r="AH64" i="10"/>
  <c r="AH65" i="10"/>
  <c r="AH66" i="10"/>
  <c r="AH67" i="10"/>
  <c r="AH68" i="10"/>
  <c r="AH69" i="10"/>
  <c r="AH70" i="10"/>
  <c r="AH71" i="10"/>
  <c r="AH72" i="10"/>
  <c r="AH73" i="10"/>
  <c r="AH74" i="10"/>
  <c r="AH75" i="10"/>
  <c r="AH2" i="10"/>
  <c r="L2" i="10"/>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AR75" i="10" l="1"/>
  <c r="AR74" i="10"/>
  <c r="AR73" i="10"/>
  <c r="AR72" i="10"/>
  <c r="AR71" i="10"/>
  <c r="AR70" i="10"/>
  <c r="AR69" i="10"/>
  <c r="AR68" i="10"/>
  <c r="AR67" i="10"/>
  <c r="AR66" i="10"/>
  <c r="AR65" i="10"/>
  <c r="AR64" i="10"/>
  <c r="AR63" i="10"/>
  <c r="AR62" i="10"/>
  <c r="AR61" i="10"/>
  <c r="AR60" i="10"/>
  <c r="AR59" i="10"/>
  <c r="AR58" i="10"/>
  <c r="AR57" i="10"/>
  <c r="AR56" i="10"/>
  <c r="AR55" i="10"/>
  <c r="AR54" i="10"/>
  <c r="AR53" i="10"/>
  <c r="AR52" i="10"/>
  <c r="AR51" i="10"/>
  <c r="AR50" i="10"/>
  <c r="AR49" i="10"/>
  <c r="AR48" i="10"/>
  <c r="AR47" i="10"/>
  <c r="AR46" i="10"/>
  <c r="AR45" i="10"/>
  <c r="AR44" i="10"/>
  <c r="AR43" i="10"/>
  <c r="AR42" i="10"/>
  <c r="AR41" i="10"/>
  <c r="AR40" i="10"/>
  <c r="AR39" i="10"/>
  <c r="AR38" i="10"/>
  <c r="AR37" i="10"/>
  <c r="AR36" i="10"/>
  <c r="AR35" i="10"/>
  <c r="AR34" i="10"/>
  <c r="AR33" i="10"/>
  <c r="AR32" i="10"/>
  <c r="AR31" i="10"/>
  <c r="AR30" i="10"/>
  <c r="AR29" i="10"/>
  <c r="AR28" i="10"/>
  <c r="AR27" i="10"/>
  <c r="AR26" i="10"/>
  <c r="AR25" i="10"/>
  <c r="AR24" i="10"/>
  <c r="AR23" i="10"/>
  <c r="AR22" i="10"/>
  <c r="AR21" i="10"/>
  <c r="AR20" i="10"/>
  <c r="AR19" i="10"/>
  <c r="AR18" i="10"/>
  <c r="AR17" i="10"/>
  <c r="AR16" i="10"/>
  <c r="AR15" i="10"/>
  <c r="AR14" i="10"/>
  <c r="AR13" i="10"/>
  <c r="AR12" i="10"/>
  <c r="AR11" i="10"/>
  <c r="AR10" i="10"/>
  <c r="AR9" i="10"/>
  <c r="AR8" i="10"/>
  <c r="AR7" i="10"/>
  <c r="AR6" i="10"/>
  <c r="AR5" i="10"/>
  <c r="AR4" i="10"/>
  <c r="AR3" i="10"/>
  <c r="U75" i="10"/>
  <c r="U74" i="10"/>
  <c r="U73" i="10"/>
  <c r="U72" i="10"/>
  <c r="U71" i="10"/>
  <c r="U70" i="10"/>
  <c r="U69" i="10"/>
  <c r="U68" i="10"/>
  <c r="U67" i="10"/>
  <c r="U66" i="10"/>
  <c r="U65" i="10"/>
  <c r="U64" i="10"/>
  <c r="U63" i="10"/>
  <c r="U62" i="10"/>
  <c r="U61" i="10"/>
  <c r="U60" i="10"/>
  <c r="U59" i="10"/>
  <c r="U58" i="10"/>
  <c r="U57" i="10"/>
  <c r="U56" i="10"/>
  <c r="U55" i="10"/>
  <c r="U54" i="10"/>
  <c r="U53" i="10"/>
  <c r="U52" i="10"/>
  <c r="U51" i="10"/>
  <c r="U50" i="10"/>
  <c r="U49" i="10"/>
  <c r="U48" i="10"/>
  <c r="U47" i="10"/>
  <c r="U46" i="10"/>
  <c r="U45" i="10"/>
  <c r="U44" i="10"/>
  <c r="U43" i="10"/>
  <c r="U42" i="10"/>
  <c r="U41" i="10"/>
  <c r="U40" i="10"/>
  <c r="U39" i="10"/>
  <c r="U38" i="10"/>
  <c r="U37" i="10"/>
  <c r="U36" i="10"/>
  <c r="U35" i="10"/>
  <c r="U34" i="10"/>
  <c r="U33" i="10"/>
  <c r="U32" i="10"/>
  <c r="U31" i="10"/>
  <c r="U30" i="10"/>
  <c r="U29" i="10"/>
  <c r="U28" i="10"/>
  <c r="U27" i="10"/>
  <c r="U26" i="10"/>
  <c r="U25" i="10"/>
  <c r="U24" i="10"/>
  <c r="U23" i="10"/>
  <c r="U22" i="10"/>
  <c r="U21" i="10"/>
  <c r="U20" i="10"/>
  <c r="U19" i="10"/>
  <c r="U18" i="10"/>
  <c r="U17" i="10"/>
  <c r="U16" i="10"/>
  <c r="U15" i="10"/>
  <c r="U14" i="10"/>
  <c r="U13" i="10"/>
  <c r="U12" i="10"/>
  <c r="U11" i="10"/>
  <c r="U10" i="10"/>
  <c r="U9" i="10"/>
  <c r="U8" i="10"/>
  <c r="U7" i="10"/>
  <c r="U6" i="10"/>
  <c r="U5" i="10"/>
  <c r="U4" i="10"/>
  <c r="U3" i="10"/>
  <c r="T2" i="13"/>
  <c r="U2" i="13" s="1"/>
  <c r="T3" i="13"/>
  <c r="U3" i="13" s="1"/>
  <c r="T4" i="13"/>
  <c r="U4" i="13" s="1"/>
  <c r="T5" i="13"/>
  <c r="U5" i="13" s="1"/>
  <c r="T6" i="13"/>
  <c r="U6" i="13" s="1"/>
  <c r="T7" i="13"/>
  <c r="U7" i="13" s="1"/>
  <c r="T8" i="13"/>
  <c r="U8" i="13" s="1"/>
  <c r="T9" i="13"/>
  <c r="U9" i="13" s="1"/>
  <c r="T10" i="13"/>
  <c r="U10" i="13" s="1"/>
  <c r="T11" i="13"/>
  <c r="U11" i="13" s="1"/>
  <c r="T12" i="13"/>
  <c r="U12" i="13" s="1"/>
  <c r="T13" i="13"/>
  <c r="U13" i="13" s="1"/>
  <c r="T14" i="13"/>
  <c r="U14" i="13" s="1"/>
  <c r="T15" i="13"/>
  <c r="U15" i="13" s="1"/>
  <c r="T16" i="13"/>
  <c r="U16" i="13" s="1"/>
  <c r="T17" i="13"/>
  <c r="U17" i="13" s="1"/>
  <c r="T18" i="13"/>
  <c r="U18" i="13" s="1"/>
  <c r="T19" i="13"/>
  <c r="U19" i="13" s="1"/>
  <c r="T20" i="13"/>
  <c r="U20" i="13" s="1"/>
  <c r="T21" i="13"/>
  <c r="U21" i="13" s="1"/>
  <c r="T22" i="13"/>
  <c r="U22" i="13" s="1"/>
  <c r="T23" i="13"/>
  <c r="U23" i="13" s="1"/>
  <c r="T24" i="13"/>
  <c r="U24" i="13" s="1"/>
  <c r="T25" i="13"/>
  <c r="U25" i="13" s="1"/>
  <c r="T26" i="13"/>
  <c r="U26" i="13" s="1"/>
  <c r="T27" i="13"/>
  <c r="U27" i="13" s="1"/>
  <c r="T28" i="13"/>
  <c r="U28" i="13" s="1"/>
  <c r="T29" i="13"/>
  <c r="U29" i="13" s="1"/>
  <c r="T30" i="13"/>
  <c r="U30" i="13" s="1"/>
  <c r="T31" i="13"/>
  <c r="U31" i="13" s="1"/>
  <c r="T32" i="13"/>
  <c r="U32" i="13" s="1"/>
  <c r="T33" i="13"/>
  <c r="U33" i="13" s="1"/>
  <c r="T34" i="13"/>
  <c r="U34" i="13" s="1"/>
  <c r="T35" i="13"/>
  <c r="U35" i="13" s="1"/>
  <c r="T36" i="13"/>
  <c r="U36" i="13" s="1"/>
  <c r="T37" i="13"/>
  <c r="U37" i="13" s="1"/>
  <c r="T38" i="13"/>
  <c r="U38" i="13" s="1"/>
  <c r="T39" i="13"/>
  <c r="U39" i="13" s="1"/>
  <c r="T40" i="13"/>
  <c r="U40" i="13" s="1"/>
  <c r="T41" i="13"/>
  <c r="U41" i="13" s="1"/>
  <c r="T42" i="13"/>
  <c r="U42" i="13" s="1"/>
  <c r="T43" i="13"/>
  <c r="U43" i="13" s="1"/>
  <c r="T44" i="13"/>
  <c r="U44" i="13" s="1"/>
  <c r="T45" i="13"/>
  <c r="U45" i="13" s="1"/>
  <c r="T46" i="13"/>
  <c r="U46" i="13" s="1"/>
  <c r="T47" i="13"/>
  <c r="U47" i="13" s="1"/>
  <c r="T48" i="13"/>
  <c r="U48" i="13" s="1"/>
  <c r="T49" i="13"/>
  <c r="T50" i="13"/>
  <c r="AU46" i="9" l="1"/>
  <c r="AU47" i="9"/>
  <c r="AU48" i="9"/>
  <c r="AU49" i="9"/>
  <c r="AU50" i="9"/>
  <c r="AU51" i="9"/>
  <c r="AU52" i="9"/>
  <c r="AU53" i="9"/>
  <c r="AU54" i="9"/>
  <c r="AU55" i="9"/>
  <c r="AU56" i="9"/>
  <c r="AU57" i="9"/>
  <c r="AU58" i="9"/>
  <c r="AU59" i="9"/>
  <c r="AU60" i="9"/>
  <c r="AU61" i="9"/>
  <c r="AU62" i="9"/>
  <c r="AU63" i="9"/>
  <c r="AU64" i="9"/>
  <c r="AU65" i="9"/>
  <c r="AU66" i="9"/>
  <c r="AU67" i="9"/>
  <c r="AU68" i="9"/>
  <c r="AU69" i="9"/>
  <c r="AU70" i="9"/>
  <c r="AU71" i="9"/>
  <c r="AU72" i="9"/>
  <c r="AU73" i="9"/>
  <c r="AU74" i="9"/>
  <c r="AU75" i="9"/>
  <c r="AU76" i="9"/>
  <c r="AU77" i="9"/>
  <c r="AU78" i="9"/>
  <c r="AU79" i="9"/>
  <c r="AU80" i="9"/>
  <c r="AU81" i="9"/>
  <c r="AU82" i="9"/>
  <c r="AU83" i="9"/>
  <c r="AU84" i="9"/>
  <c r="AU85" i="9"/>
  <c r="AU86" i="9"/>
  <c r="AU87" i="9"/>
  <c r="AU88" i="9"/>
  <c r="AU89" i="9"/>
  <c r="AU90" i="9"/>
  <c r="AU91" i="9"/>
  <c r="AU92" i="9"/>
  <c r="AU93" i="9"/>
  <c r="AU94" i="9"/>
  <c r="AU95" i="9"/>
  <c r="AU96" i="9"/>
  <c r="AU97" i="9"/>
  <c r="AU98" i="9"/>
  <c r="AU99" i="9"/>
  <c r="AU100" i="9"/>
  <c r="AU101" i="9"/>
  <c r="AU102" i="9"/>
  <c r="AU45" i="9"/>
  <c r="AU44" i="9"/>
  <c r="AU43" i="9"/>
  <c r="AU42" i="9"/>
  <c r="AU41" i="9"/>
  <c r="AU40" i="9"/>
  <c r="AU39" i="9"/>
  <c r="AU38" i="9"/>
  <c r="AU37" i="9"/>
  <c r="AU36" i="9"/>
  <c r="AU35" i="9"/>
  <c r="AU34" i="9"/>
  <c r="AU33" i="9"/>
  <c r="AU32" i="9"/>
  <c r="AU31" i="9"/>
  <c r="AU30" i="9"/>
  <c r="AU29" i="9"/>
  <c r="AU28" i="9"/>
  <c r="AU27" i="9"/>
  <c r="AU26" i="9"/>
  <c r="AU25" i="9"/>
  <c r="AU24" i="9"/>
  <c r="AU23" i="9"/>
  <c r="AU22" i="9"/>
  <c r="AU21" i="9"/>
  <c r="AU20" i="9"/>
  <c r="AU19" i="9"/>
  <c r="AU18" i="9"/>
  <c r="AU17" i="9"/>
  <c r="AU16" i="9"/>
  <c r="AU15" i="9"/>
  <c r="AU14" i="9"/>
  <c r="AU13" i="9"/>
  <c r="AU12" i="9"/>
  <c r="AU11" i="9"/>
  <c r="AU10" i="9"/>
  <c r="AU9" i="9"/>
  <c r="AU8" i="9"/>
  <c r="AU7" i="9"/>
  <c r="AU6" i="9"/>
  <c r="AU5" i="9"/>
  <c r="AU4" i="9"/>
  <c r="AU3" i="9"/>
  <c r="AU2" i="9"/>
  <c r="AI3" i="9"/>
  <c r="BD3" i="9" s="1"/>
  <c r="AJ3" i="9"/>
  <c r="AX3" i="9" s="1"/>
  <c r="AK3" i="9"/>
  <c r="BF3" i="9" s="1"/>
  <c r="AL3" i="9"/>
  <c r="BC3" i="9" s="1"/>
  <c r="AM3" i="9"/>
  <c r="BE3" i="9" s="1"/>
  <c r="AN3" i="9"/>
  <c r="AW3" i="9" s="1"/>
  <c r="AO3" i="9"/>
  <c r="AV3" i="9" s="1"/>
  <c r="AP3" i="9"/>
  <c r="BB3" i="9" s="1"/>
  <c r="AQ3" i="9"/>
  <c r="AZ3" i="9" s="1"/>
  <c r="AR3" i="9"/>
  <c r="BA3" i="9" s="1"/>
  <c r="AS3" i="9"/>
  <c r="BH3" i="9" s="1"/>
  <c r="AI4" i="9"/>
  <c r="BD4" i="9" s="1"/>
  <c r="AJ4" i="9"/>
  <c r="AX4" i="9" s="1"/>
  <c r="AK4" i="9"/>
  <c r="BF4" i="9" s="1"/>
  <c r="AL4" i="9"/>
  <c r="BC4" i="9" s="1"/>
  <c r="AM4" i="9"/>
  <c r="BE4" i="9" s="1"/>
  <c r="AN4" i="9"/>
  <c r="AW4" i="9" s="1"/>
  <c r="AO4" i="9"/>
  <c r="AV4" i="9" s="1"/>
  <c r="AP4" i="9"/>
  <c r="BI4" i="9" s="1"/>
  <c r="AQ4" i="9"/>
  <c r="AY4" i="9" s="1"/>
  <c r="AR4" i="9"/>
  <c r="BA4" i="9" s="1"/>
  <c r="AS4" i="9"/>
  <c r="BH4" i="9" s="1"/>
  <c r="AI5" i="9"/>
  <c r="BD5" i="9" s="1"/>
  <c r="AJ5" i="9"/>
  <c r="AX5" i="9" s="1"/>
  <c r="AK5" i="9"/>
  <c r="BF5" i="9" s="1"/>
  <c r="AL5" i="9"/>
  <c r="BC5" i="9" s="1"/>
  <c r="AM5" i="9"/>
  <c r="BE5" i="9" s="1"/>
  <c r="AN5" i="9"/>
  <c r="AW5" i="9" s="1"/>
  <c r="AO5" i="9"/>
  <c r="AV5" i="9" s="1"/>
  <c r="AP5" i="9"/>
  <c r="BI5" i="9" s="1"/>
  <c r="AQ5" i="9"/>
  <c r="AZ5" i="9" s="1"/>
  <c r="AR5" i="9"/>
  <c r="BA5" i="9" s="1"/>
  <c r="AS5" i="9"/>
  <c r="BH5" i="9" s="1"/>
  <c r="AI6" i="9"/>
  <c r="BD6" i="9" s="1"/>
  <c r="AJ6" i="9"/>
  <c r="AX6" i="9" s="1"/>
  <c r="AK6" i="9"/>
  <c r="BF6" i="9" s="1"/>
  <c r="AL6" i="9"/>
  <c r="BC6" i="9" s="1"/>
  <c r="AM6" i="9"/>
  <c r="BE6" i="9" s="1"/>
  <c r="AN6" i="9"/>
  <c r="AW6" i="9" s="1"/>
  <c r="AO6" i="9"/>
  <c r="AV6" i="9" s="1"/>
  <c r="AP6" i="9"/>
  <c r="BB6" i="9" s="1"/>
  <c r="AQ6" i="9"/>
  <c r="AY6" i="9" s="1"/>
  <c r="AR6" i="9"/>
  <c r="BA6" i="9" s="1"/>
  <c r="AS6" i="9"/>
  <c r="BG6" i="9" s="1"/>
  <c r="AI7" i="9"/>
  <c r="BD7" i="9" s="1"/>
  <c r="AJ7" i="9"/>
  <c r="AX7" i="9" s="1"/>
  <c r="AK7" i="9"/>
  <c r="BF7" i="9" s="1"/>
  <c r="AL7" i="9"/>
  <c r="BC7" i="9" s="1"/>
  <c r="AM7" i="9"/>
  <c r="BE7" i="9" s="1"/>
  <c r="AN7" i="9"/>
  <c r="AW7" i="9" s="1"/>
  <c r="AO7" i="9"/>
  <c r="AV7" i="9" s="1"/>
  <c r="AP7" i="9"/>
  <c r="BB7" i="9" s="1"/>
  <c r="AQ7" i="9"/>
  <c r="AR7" i="9"/>
  <c r="BA7" i="9" s="1"/>
  <c r="AS7" i="9"/>
  <c r="BG7" i="9" s="1"/>
  <c r="AI8" i="9"/>
  <c r="BD8" i="9" s="1"/>
  <c r="AJ8" i="9"/>
  <c r="AX8" i="9" s="1"/>
  <c r="AK8" i="9"/>
  <c r="BF8" i="9" s="1"/>
  <c r="AL8" i="9"/>
  <c r="BC8" i="9" s="1"/>
  <c r="AM8" i="9"/>
  <c r="BE8" i="9" s="1"/>
  <c r="AN8" i="9"/>
  <c r="AW8" i="9" s="1"/>
  <c r="AO8" i="9"/>
  <c r="AV8" i="9" s="1"/>
  <c r="AP8" i="9"/>
  <c r="BI8" i="9" s="1"/>
  <c r="AQ8" i="9"/>
  <c r="AR8" i="9"/>
  <c r="BA8" i="9" s="1"/>
  <c r="AS8" i="9"/>
  <c r="AI9" i="9"/>
  <c r="BD9" i="9" s="1"/>
  <c r="AJ9" i="9"/>
  <c r="AX9" i="9" s="1"/>
  <c r="AK9" i="9"/>
  <c r="BF9" i="9" s="1"/>
  <c r="AL9" i="9"/>
  <c r="BC9" i="9" s="1"/>
  <c r="AM9" i="9"/>
  <c r="BE9" i="9" s="1"/>
  <c r="AN9" i="9"/>
  <c r="AW9" i="9" s="1"/>
  <c r="AO9" i="9"/>
  <c r="AV9" i="9" s="1"/>
  <c r="AP9" i="9"/>
  <c r="AQ9" i="9"/>
  <c r="AZ9" i="9" s="1"/>
  <c r="AR9" i="9"/>
  <c r="BA9" i="9" s="1"/>
  <c r="AS9" i="9"/>
  <c r="AI10" i="9"/>
  <c r="BD10" i="9" s="1"/>
  <c r="AJ10" i="9"/>
  <c r="AX10" i="9" s="1"/>
  <c r="AK10" i="9"/>
  <c r="BF10" i="9" s="1"/>
  <c r="AL10" i="9"/>
  <c r="BC10" i="9" s="1"/>
  <c r="AM10" i="9"/>
  <c r="BE10" i="9" s="1"/>
  <c r="AN10" i="9"/>
  <c r="AW10" i="9" s="1"/>
  <c r="AO10" i="9"/>
  <c r="AV10" i="9" s="1"/>
  <c r="AP10" i="9"/>
  <c r="AQ10" i="9"/>
  <c r="AZ10" i="9" s="1"/>
  <c r="AR10" i="9"/>
  <c r="BA10" i="9" s="1"/>
  <c r="AS10" i="9"/>
  <c r="AI11" i="9"/>
  <c r="BD11" i="9" s="1"/>
  <c r="AJ11" i="9"/>
  <c r="AX11" i="9" s="1"/>
  <c r="AK11" i="9"/>
  <c r="BF11" i="9" s="1"/>
  <c r="AL11" i="9"/>
  <c r="BC11" i="9" s="1"/>
  <c r="AM11" i="9"/>
  <c r="BE11" i="9" s="1"/>
  <c r="AN11" i="9"/>
  <c r="AW11" i="9" s="1"/>
  <c r="AO11" i="9"/>
  <c r="AV11" i="9" s="1"/>
  <c r="AP11" i="9"/>
  <c r="BB11" i="9" s="1"/>
  <c r="AQ11" i="9"/>
  <c r="AZ11" i="9" s="1"/>
  <c r="AR11" i="9"/>
  <c r="BA11" i="9" s="1"/>
  <c r="AS11" i="9"/>
  <c r="BH11" i="9" s="1"/>
  <c r="AI12" i="9"/>
  <c r="BD12" i="9" s="1"/>
  <c r="AJ12" i="9"/>
  <c r="AX12" i="9" s="1"/>
  <c r="AK12" i="9"/>
  <c r="BF12" i="9" s="1"/>
  <c r="AL12" i="9"/>
  <c r="BC12" i="9" s="1"/>
  <c r="AM12" i="9"/>
  <c r="BE12" i="9" s="1"/>
  <c r="AN12" i="9"/>
  <c r="AW12" i="9" s="1"/>
  <c r="AO12" i="9"/>
  <c r="AV12" i="9" s="1"/>
  <c r="AP12" i="9"/>
  <c r="BI12" i="9" s="1"/>
  <c r="AQ12" i="9"/>
  <c r="AZ12" i="9" s="1"/>
  <c r="AR12" i="9"/>
  <c r="BA12" i="9" s="1"/>
  <c r="AS12" i="9"/>
  <c r="BH12" i="9" s="1"/>
  <c r="AI13" i="9"/>
  <c r="BD13" i="9" s="1"/>
  <c r="AJ13" i="9"/>
  <c r="AX13" i="9" s="1"/>
  <c r="AK13" i="9"/>
  <c r="BF13" i="9" s="1"/>
  <c r="AL13" i="9"/>
  <c r="BC13" i="9" s="1"/>
  <c r="AM13" i="9"/>
  <c r="BE13" i="9" s="1"/>
  <c r="AN13" i="9"/>
  <c r="AW13" i="9" s="1"/>
  <c r="AO13" i="9"/>
  <c r="AV13" i="9" s="1"/>
  <c r="AP13" i="9"/>
  <c r="BB13" i="9" s="1"/>
  <c r="AQ13" i="9"/>
  <c r="AZ13" i="9" s="1"/>
  <c r="AR13" i="9"/>
  <c r="BA13" i="9" s="1"/>
  <c r="AS13" i="9"/>
  <c r="BH13" i="9" s="1"/>
  <c r="AI14" i="9"/>
  <c r="BD14" i="9" s="1"/>
  <c r="AJ14" i="9"/>
  <c r="AX14" i="9" s="1"/>
  <c r="AK14" i="9"/>
  <c r="BF14" i="9" s="1"/>
  <c r="AL14" i="9"/>
  <c r="BC14" i="9" s="1"/>
  <c r="AM14" i="9"/>
  <c r="BE14" i="9" s="1"/>
  <c r="AN14" i="9"/>
  <c r="AW14" i="9" s="1"/>
  <c r="AO14" i="9"/>
  <c r="AV14" i="9" s="1"/>
  <c r="AP14" i="9"/>
  <c r="BB14" i="9" s="1"/>
  <c r="AQ14" i="9"/>
  <c r="AY14" i="9" s="1"/>
  <c r="AR14" i="9"/>
  <c r="BA14" i="9" s="1"/>
  <c r="AS14" i="9"/>
  <c r="BG14" i="9" s="1"/>
  <c r="AI15" i="9"/>
  <c r="BD15" i="9" s="1"/>
  <c r="AJ15" i="9"/>
  <c r="AX15" i="9" s="1"/>
  <c r="AK15" i="9"/>
  <c r="BF15" i="9" s="1"/>
  <c r="AL15" i="9"/>
  <c r="BC15" i="9" s="1"/>
  <c r="AM15" i="9"/>
  <c r="BE15" i="9" s="1"/>
  <c r="AN15" i="9"/>
  <c r="AW15" i="9" s="1"/>
  <c r="AO15" i="9"/>
  <c r="AV15" i="9" s="1"/>
  <c r="AP15" i="9"/>
  <c r="BB15" i="9" s="1"/>
  <c r="AQ15" i="9"/>
  <c r="AR15" i="9"/>
  <c r="BA15" i="9" s="1"/>
  <c r="AS15" i="9"/>
  <c r="AI16" i="9"/>
  <c r="BD16" i="9" s="1"/>
  <c r="AJ16" i="9"/>
  <c r="AX16" i="9" s="1"/>
  <c r="AK16" i="9"/>
  <c r="BF16" i="9" s="1"/>
  <c r="AL16" i="9"/>
  <c r="BC16" i="9" s="1"/>
  <c r="AM16" i="9"/>
  <c r="BE16" i="9" s="1"/>
  <c r="AN16" i="9"/>
  <c r="AW16" i="9" s="1"/>
  <c r="AO16" i="9"/>
  <c r="AV16" i="9" s="1"/>
  <c r="AP16" i="9"/>
  <c r="BI16" i="9" s="1"/>
  <c r="AQ16" i="9"/>
  <c r="AR16" i="9"/>
  <c r="BA16" i="9" s="1"/>
  <c r="AS16" i="9"/>
  <c r="AI17" i="9"/>
  <c r="BD17" i="9" s="1"/>
  <c r="AJ17" i="9"/>
  <c r="AX17" i="9" s="1"/>
  <c r="AK17" i="9"/>
  <c r="BF17" i="9" s="1"/>
  <c r="AL17" i="9"/>
  <c r="BC17" i="9" s="1"/>
  <c r="AM17" i="9"/>
  <c r="BE17" i="9" s="1"/>
  <c r="AN17" i="9"/>
  <c r="AW17" i="9" s="1"/>
  <c r="AO17" i="9"/>
  <c r="AV17" i="9" s="1"/>
  <c r="AP17" i="9"/>
  <c r="AQ17" i="9"/>
  <c r="AZ17" i="9" s="1"/>
  <c r="AR17" i="9"/>
  <c r="BA17" i="9" s="1"/>
  <c r="AS17" i="9"/>
  <c r="BH17" i="9" s="1"/>
  <c r="AI18" i="9"/>
  <c r="BD18" i="9" s="1"/>
  <c r="AJ18" i="9"/>
  <c r="AX18" i="9" s="1"/>
  <c r="AK18" i="9"/>
  <c r="BF18" i="9" s="1"/>
  <c r="AL18" i="9"/>
  <c r="BC18" i="9" s="1"/>
  <c r="AM18" i="9"/>
  <c r="BE18" i="9" s="1"/>
  <c r="AN18" i="9"/>
  <c r="AW18" i="9" s="1"/>
  <c r="AO18" i="9"/>
  <c r="AV18" i="9" s="1"/>
  <c r="AP18" i="9"/>
  <c r="AQ18" i="9"/>
  <c r="AY18" i="9" s="1"/>
  <c r="AR18" i="9"/>
  <c r="BA18" i="9" s="1"/>
  <c r="AS18" i="9"/>
  <c r="BG18" i="9" s="1"/>
  <c r="AI19" i="9"/>
  <c r="BD19" i="9" s="1"/>
  <c r="AJ19" i="9"/>
  <c r="AX19" i="9" s="1"/>
  <c r="AK19" i="9"/>
  <c r="BF19" i="9" s="1"/>
  <c r="AL19" i="9"/>
  <c r="BC19" i="9" s="1"/>
  <c r="AM19" i="9"/>
  <c r="BE19" i="9" s="1"/>
  <c r="AN19" i="9"/>
  <c r="AW19" i="9" s="1"/>
  <c r="AO19" i="9"/>
  <c r="AV19" i="9" s="1"/>
  <c r="AP19" i="9"/>
  <c r="BB19" i="9" s="1"/>
  <c r="AQ19" i="9"/>
  <c r="AR19" i="9"/>
  <c r="BA19" i="9" s="1"/>
  <c r="AS19" i="9"/>
  <c r="AI20" i="9"/>
  <c r="BD20" i="9" s="1"/>
  <c r="AJ20" i="9"/>
  <c r="AX20" i="9" s="1"/>
  <c r="AK20" i="9"/>
  <c r="BF20" i="9" s="1"/>
  <c r="AL20" i="9"/>
  <c r="BC20" i="9" s="1"/>
  <c r="AM20" i="9"/>
  <c r="BE20" i="9" s="1"/>
  <c r="AN20" i="9"/>
  <c r="AW20" i="9" s="1"/>
  <c r="AO20" i="9"/>
  <c r="AV20" i="9" s="1"/>
  <c r="AP20" i="9"/>
  <c r="BI20" i="9" s="1"/>
  <c r="AQ20" i="9"/>
  <c r="AZ20" i="9" s="1"/>
  <c r="AR20" i="9"/>
  <c r="BA20" i="9" s="1"/>
  <c r="AS20" i="9"/>
  <c r="BH20" i="9" s="1"/>
  <c r="AI21" i="9"/>
  <c r="BD21" i="9" s="1"/>
  <c r="AJ21" i="9"/>
  <c r="AX21" i="9" s="1"/>
  <c r="AK21" i="9"/>
  <c r="BF21" i="9" s="1"/>
  <c r="AL21" i="9"/>
  <c r="BC21" i="9" s="1"/>
  <c r="AM21" i="9"/>
  <c r="BE21" i="9" s="1"/>
  <c r="AN21" i="9"/>
  <c r="AW21" i="9" s="1"/>
  <c r="AO21" i="9"/>
  <c r="AV21" i="9" s="1"/>
  <c r="AP21" i="9"/>
  <c r="AQ21" i="9"/>
  <c r="AY21" i="9" s="1"/>
  <c r="AR21" i="9"/>
  <c r="BA21" i="9" s="1"/>
  <c r="AS21" i="9"/>
  <c r="BH21" i="9" s="1"/>
  <c r="AI22" i="9"/>
  <c r="BD22" i="9" s="1"/>
  <c r="AJ22" i="9"/>
  <c r="AX22" i="9" s="1"/>
  <c r="AK22" i="9"/>
  <c r="BF22" i="9" s="1"/>
  <c r="AL22" i="9"/>
  <c r="BC22" i="9" s="1"/>
  <c r="AM22" i="9"/>
  <c r="BE22" i="9" s="1"/>
  <c r="AN22" i="9"/>
  <c r="AW22" i="9" s="1"/>
  <c r="AO22" i="9"/>
  <c r="AV22" i="9" s="1"/>
  <c r="AP22" i="9"/>
  <c r="BB22" i="9" s="1"/>
  <c r="AQ22" i="9"/>
  <c r="AY22" i="9" s="1"/>
  <c r="AR22" i="9"/>
  <c r="BA22" i="9" s="1"/>
  <c r="AS22" i="9"/>
  <c r="BG22" i="9" s="1"/>
  <c r="AI23" i="9"/>
  <c r="BD23" i="9" s="1"/>
  <c r="AJ23" i="9"/>
  <c r="AX23" i="9" s="1"/>
  <c r="AK23" i="9"/>
  <c r="BF23" i="9" s="1"/>
  <c r="AL23" i="9"/>
  <c r="BC23" i="9" s="1"/>
  <c r="AM23" i="9"/>
  <c r="BE23" i="9" s="1"/>
  <c r="AN23" i="9"/>
  <c r="AW23" i="9" s="1"/>
  <c r="AO23" i="9"/>
  <c r="AV23" i="9" s="1"/>
  <c r="AP23" i="9"/>
  <c r="BI23" i="9" s="1"/>
  <c r="AQ23" i="9"/>
  <c r="AR23" i="9"/>
  <c r="BA23" i="9" s="1"/>
  <c r="AS23" i="9"/>
  <c r="AI24" i="9"/>
  <c r="BD24" i="9" s="1"/>
  <c r="AJ24" i="9"/>
  <c r="AX24" i="9" s="1"/>
  <c r="AK24" i="9"/>
  <c r="BF24" i="9" s="1"/>
  <c r="AL24" i="9"/>
  <c r="BC24" i="9" s="1"/>
  <c r="AM24" i="9"/>
  <c r="BE24" i="9" s="1"/>
  <c r="AN24" i="9"/>
  <c r="AW24" i="9" s="1"/>
  <c r="AO24" i="9"/>
  <c r="AV24" i="9" s="1"/>
  <c r="AP24" i="9"/>
  <c r="AQ24" i="9"/>
  <c r="AR24" i="9"/>
  <c r="BA24" i="9" s="1"/>
  <c r="AS24" i="9"/>
  <c r="AI25" i="9"/>
  <c r="BD25" i="9" s="1"/>
  <c r="AJ25" i="9"/>
  <c r="AX25" i="9" s="1"/>
  <c r="AK25" i="9"/>
  <c r="BF25" i="9" s="1"/>
  <c r="AL25" i="9"/>
  <c r="BC25" i="9" s="1"/>
  <c r="AM25" i="9"/>
  <c r="BE25" i="9" s="1"/>
  <c r="AN25" i="9"/>
  <c r="AW25" i="9" s="1"/>
  <c r="AO25" i="9"/>
  <c r="AV25" i="9" s="1"/>
  <c r="AP25" i="9"/>
  <c r="AQ25" i="9"/>
  <c r="AZ25" i="9" s="1"/>
  <c r="AR25" i="9"/>
  <c r="BA25" i="9" s="1"/>
  <c r="AS25" i="9"/>
  <c r="BH25" i="9" s="1"/>
  <c r="AI26" i="9"/>
  <c r="BD26" i="9" s="1"/>
  <c r="AJ26" i="9"/>
  <c r="AX26" i="9" s="1"/>
  <c r="AK26" i="9"/>
  <c r="BF26" i="9" s="1"/>
  <c r="AL26" i="9"/>
  <c r="BC26" i="9" s="1"/>
  <c r="AM26" i="9"/>
  <c r="BE26" i="9" s="1"/>
  <c r="AN26" i="9"/>
  <c r="AW26" i="9" s="1"/>
  <c r="AO26" i="9"/>
  <c r="AV26" i="9" s="1"/>
  <c r="AP26" i="9"/>
  <c r="AQ26" i="9"/>
  <c r="AR26" i="9"/>
  <c r="BA26" i="9" s="1"/>
  <c r="AS26" i="9"/>
  <c r="AI27" i="9"/>
  <c r="BD27" i="9" s="1"/>
  <c r="AJ27" i="9"/>
  <c r="AX27" i="9" s="1"/>
  <c r="AK27" i="9"/>
  <c r="BF27" i="9" s="1"/>
  <c r="AL27" i="9"/>
  <c r="BC27" i="9" s="1"/>
  <c r="AM27" i="9"/>
  <c r="BE27" i="9" s="1"/>
  <c r="AN27" i="9"/>
  <c r="AW27" i="9" s="1"/>
  <c r="AO27" i="9"/>
  <c r="AV27" i="9" s="1"/>
  <c r="AP27" i="9"/>
  <c r="BB27" i="9" s="1"/>
  <c r="AQ27" i="9"/>
  <c r="AY27" i="9" s="1"/>
  <c r="AR27" i="9"/>
  <c r="BA27" i="9" s="1"/>
  <c r="AS27" i="9"/>
  <c r="AI28" i="9"/>
  <c r="BD28" i="9" s="1"/>
  <c r="AJ28" i="9"/>
  <c r="AX28" i="9" s="1"/>
  <c r="AK28" i="9"/>
  <c r="BF28" i="9" s="1"/>
  <c r="AL28" i="9"/>
  <c r="BC28" i="9" s="1"/>
  <c r="AM28" i="9"/>
  <c r="BE28" i="9" s="1"/>
  <c r="AN28" i="9"/>
  <c r="AW28" i="9" s="1"/>
  <c r="AO28" i="9"/>
  <c r="AV28" i="9" s="1"/>
  <c r="AP28" i="9"/>
  <c r="AQ28" i="9"/>
  <c r="AR28" i="9"/>
  <c r="BA28" i="9" s="1"/>
  <c r="AS28" i="9"/>
  <c r="AI29" i="9"/>
  <c r="BD29" i="9" s="1"/>
  <c r="AJ29" i="9"/>
  <c r="AX29" i="9" s="1"/>
  <c r="AK29" i="9"/>
  <c r="BF29" i="9" s="1"/>
  <c r="AL29" i="9"/>
  <c r="BC29" i="9" s="1"/>
  <c r="AM29" i="9"/>
  <c r="BE29" i="9" s="1"/>
  <c r="AN29" i="9"/>
  <c r="AW29" i="9" s="1"/>
  <c r="AO29" i="9"/>
  <c r="AV29" i="9" s="1"/>
  <c r="AP29" i="9"/>
  <c r="AQ29" i="9"/>
  <c r="AR29" i="9"/>
  <c r="BA29" i="9" s="1"/>
  <c r="AS29" i="9"/>
  <c r="BH29" i="9" s="1"/>
  <c r="AI30" i="9"/>
  <c r="BD30" i="9" s="1"/>
  <c r="AJ30" i="9"/>
  <c r="AX30" i="9" s="1"/>
  <c r="AK30" i="9"/>
  <c r="BF30" i="9" s="1"/>
  <c r="AL30" i="9"/>
  <c r="BC30" i="9" s="1"/>
  <c r="AM30" i="9"/>
  <c r="BE30" i="9" s="1"/>
  <c r="AN30" i="9"/>
  <c r="AW30" i="9" s="1"/>
  <c r="AO30" i="9"/>
  <c r="AV30" i="9" s="1"/>
  <c r="AP30" i="9"/>
  <c r="BI30" i="9" s="1"/>
  <c r="AQ30" i="9"/>
  <c r="AR30" i="9"/>
  <c r="BA30" i="9" s="1"/>
  <c r="AS30" i="9"/>
  <c r="AI31" i="9"/>
  <c r="BD31" i="9" s="1"/>
  <c r="AJ31" i="9"/>
  <c r="AX31" i="9" s="1"/>
  <c r="AK31" i="9"/>
  <c r="BF31" i="9" s="1"/>
  <c r="AL31" i="9"/>
  <c r="BC31" i="9" s="1"/>
  <c r="AM31" i="9"/>
  <c r="BE31" i="9" s="1"/>
  <c r="AN31" i="9"/>
  <c r="AW31" i="9" s="1"/>
  <c r="AO31" i="9"/>
  <c r="AV31" i="9" s="1"/>
  <c r="AP31" i="9"/>
  <c r="BB31" i="9" s="1"/>
  <c r="AQ31" i="9"/>
  <c r="AR31" i="9"/>
  <c r="BA31" i="9" s="1"/>
  <c r="AS31" i="9"/>
  <c r="AI32" i="9"/>
  <c r="BD32" i="9" s="1"/>
  <c r="AJ32" i="9"/>
  <c r="AX32" i="9" s="1"/>
  <c r="AK32" i="9"/>
  <c r="BF32" i="9" s="1"/>
  <c r="AL32" i="9"/>
  <c r="BC32" i="9" s="1"/>
  <c r="AM32" i="9"/>
  <c r="BE32" i="9" s="1"/>
  <c r="AN32" i="9"/>
  <c r="AW32" i="9" s="1"/>
  <c r="AO32" i="9"/>
  <c r="AV32" i="9" s="1"/>
  <c r="AP32" i="9"/>
  <c r="AQ32" i="9"/>
  <c r="AR32" i="9"/>
  <c r="BA32" i="9" s="1"/>
  <c r="AS32" i="9"/>
  <c r="AI33" i="9"/>
  <c r="BD33" i="9" s="1"/>
  <c r="AJ33" i="9"/>
  <c r="AX33" i="9" s="1"/>
  <c r="AK33" i="9"/>
  <c r="BF33" i="9" s="1"/>
  <c r="AL33" i="9"/>
  <c r="BC33" i="9" s="1"/>
  <c r="AM33" i="9"/>
  <c r="BE33" i="9" s="1"/>
  <c r="AN33" i="9"/>
  <c r="AW33" i="9" s="1"/>
  <c r="AO33" i="9"/>
  <c r="AV33" i="9" s="1"/>
  <c r="AP33" i="9"/>
  <c r="AQ33" i="9"/>
  <c r="AZ33" i="9" s="1"/>
  <c r="AR33" i="9"/>
  <c r="BA33" i="9" s="1"/>
  <c r="AS33" i="9"/>
  <c r="AI34" i="9"/>
  <c r="BD34" i="9" s="1"/>
  <c r="AJ34" i="9"/>
  <c r="AX34" i="9" s="1"/>
  <c r="AK34" i="9"/>
  <c r="BF34" i="9" s="1"/>
  <c r="AL34" i="9"/>
  <c r="BC34" i="9" s="1"/>
  <c r="AM34" i="9"/>
  <c r="BE34" i="9" s="1"/>
  <c r="AN34" i="9"/>
  <c r="AW34" i="9" s="1"/>
  <c r="AO34" i="9"/>
  <c r="AV34" i="9" s="1"/>
  <c r="AP34" i="9"/>
  <c r="AQ34" i="9"/>
  <c r="AR34" i="9"/>
  <c r="BA34" i="9" s="1"/>
  <c r="AS34" i="9"/>
  <c r="AI35" i="9"/>
  <c r="BD35" i="9" s="1"/>
  <c r="AJ35" i="9"/>
  <c r="AX35" i="9" s="1"/>
  <c r="AK35" i="9"/>
  <c r="BF35" i="9" s="1"/>
  <c r="AL35" i="9"/>
  <c r="BC35" i="9" s="1"/>
  <c r="AM35" i="9"/>
  <c r="BE35" i="9" s="1"/>
  <c r="AN35" i="9"/>
  <c r="AW35" i="9" s="1"/>
  <c r="AO35" i="9"/>
  <c r="AV35" i="9" s="1"/>
  <c r="AP35" i="9"/>
  <c r="AQ35" i="9"/>
  <c r="AY35" i="9" s="1"/>
  <c r="AR35" i="9"/>
  <c r="BA35" i="9" s="1"/>
  <c r="AS35" i="9"/>
  <c r="AI36" i="9"/>
  <c r="BD36" i="9" s="1"/>
  <c r="AJ36" i="9"/>
  <c r="AX36" i="9" s="1"/>
  <c r="AK36" i="9"/>
  <c r="BF36" i="9" s="1"/>
  <c r="AL36" i="9"/>
  <c r="BC36" i="9" s="1"/>
  <c r="AM36" i="9"/>
  <c r="BE36" i="9" s="1"/>
  <c r="AN36" i="9"/>
  <c r="AW36" i="9" s="1"/>
  <c r="AO36" i="9"/>
  <c r="AV36" i="9" s="1"/>
  <c r="AP36" i="9"/>
  <c r="AQ36" i="9"/>
  <c r="AR36" i="9"/>
  <c r="BA36" i="9" s="1"/>
  <c r="AS36" i="9"/>
  <c r="AI37" i="9"/>
  <c r="BD37" i="9" s="1"/>
  <c r="AJ37" i="9"/>
  <c r="AX37" i="9" s="1"/>
  <c r="AK37" i="9"/>
  <c r="BF37" i="9" s="1"/>
  <c r="AL37" i="9"/>
  <c r="BC37" i="9" s="1"/>
  <c r="AM37" i="9"/>
  <c r="BE37" i="9" s="1"/>
  <c r="AN37" i="9"/>
  <c r="AW37" i="9" s="1"/>
  <c r="AO37" i="9"/>
  <c r="AV37" i="9" s="1"/>
  <c r="AP37" i="9"/>
  <c r="AQ37" i="9"/>
  <c r="AR37" i="9"/>
  <c r="BA37" i="9" s="1"/>
  <c r="AS37" i="9"/>
  <c r="AI38" i="9"/>
  <c r="BD38" i="9" s="1"/>
  <c r="AJ38" i="9"/>
  <c r="AX38" i="9" s="1"/>
  <c r="AK38" i="9"/>
  <c r="BF38" i="9" s="1"/>
  <c r="AL38" i="9"/>
  <c r="BC38" i="9" s="1"/>
  <c r="AM38" i="9"/>
  <c r="BE38" i="9" s="1"/>
  <c r="AN38" i="9"/>
  <c r="AW38" i="9" s="1"/>
  <c r="AO38" i="9"/>
  <c r="AV38" i="9" s="1"/>
  <c r="AP38" i="9"/>
  <c r="AQ38" i="9"/>
  <c r="AR38" i="9"/>
  <c r="BA38" i="9" s="1"/>
  <c r="AS38" i="9"/>
  <c r="BG38" i="9" s="1"/>
  <c r="AI39" i="9"/>
  <c r="BD39" i="9" s="1"/>
  <c r="AJ39" i="9"/>
  <c r="AX39" i="9" s="1"/>
  <c r="AK39" i="9"/>
  <c r="BF39" i="9" s="1"/>
  <c r="AL39" i="9"/>
  <c r="BC39" i="9" s="1"/>
  <c r="AM39" i="9"/>
  <c r="BE39" i="9" s="1"/>
  <c r="AN39" i="9"/>
  <c r="AW39" i="9" s="1"/>
  <c r="AO39" i="9"/>
  <c r="AV39" i="9" s="1"/>
  <c r="AP39" i="9"/>
  <c r="AQ39" i="9"/>
  <c r="AR39" i="9"/>
  <c r="BA39" i="9" s="1"/>
  <c r="AS39" i="9"/>
  <c r="AI40" i="9"/>
  <c r="BD40" i="9" s="1"/>
  <c r="AJ40" i="9"/>
  <c r="AX40" i="9" s="1"/>
  <c r="AK40" i="9"/>
  <c r="BF40" i="9" s="1"/>
  <c r="AL40" i="9"/>
  <c r="BC40" i="9" s="1"/>
  <c r="AM40" i="9"/>
  <c r="BE40" i="9" s="1"/>
  <c r="AN40" i="9"/>
  <c r="AW40" i="9" s="1"/>
  <c r="AO40" i="9"/>
  <c r="AV40" i="9" s="1"/>
  <c r="AP40" i="9"/>
  <c r="AQ40" i="9"/>
  <c r="AR40" i="9"/>
  <c r="BA40" i="9" s="1"/>
  <c r="AS40" i="9"/>
  <c r="AI41" i="9"/>
  <c r="BD41" i="9" s="1"/>
  <c r="AJ41" i="9"/>
  <c r="AX41" i="9" s="1"/>
  <c r="AK41" i="9"/>
  <c r="BF41" i="9" s="1"/>
  <c r="AL41" i="9"/>
  <c r="BC41" i="9" s="1"/>
  <c r="AM41" i="9"/>
  <c r="BE41" i="9" s="1"/>
  <c r="AN41" i="9"/>
  <c r="AW41" i="9" s="1"/>
  <c r="AO41" i="9"/>
  <c r="AV41" i="9" s="1"/>
  <c r="AP41" i="9"/>
  <c r="AQ41" i="9"/>
  <c r="AR41" i="9"/>
  <c r="BA41" i="9" s="1"/>
  <c r="AS41" i="9"/>
  <c r="AI42" i="9"/>
  <c r="BD42" i="9" s="1"/>
  <c r="AJ42" i="9"/>
  <c r="AX42" i="9" s="1"/>
  <c r="AK42" i="9"/>
  <c r="BF42" i="9" s="1"/>
  <c r="AL42" i="9"/>
  <c r="BC42" i="9" s="1"/>
  <c r="AM42" i="9"/>
  <c r="BE42" i="9" s="1"/>
  <c r="AN42" i="9"/>
  <c r="AW42" i="9" s="1"/>
  <c r="AO42" i="9"/>
  <c r="AV42" i="9" s="1"/>
  <c r="AP42" i="9"/>
  <c r="AQ42" i="9"/>
  <c r="AZ42" i="9" s="1"/>
  <c r="AR42" i="9"/>
  <c r="BA42" i="9" s="1"/>
  <c r="AS42" i="9"/>
  <c r="AI43" i="9"/>
  <c r="BD43" i="9" s="1"/>
  <c r="AJ43" i="9"/>
  <c r="AX43" i="9" s="1"/>
  <c r="AK43" i="9"/>
  <c r="BF43" i="9" s="1"/>
  <c r="AL43" i="9"/>
  <c r="BC43" i="9" s="1"/>
  <c r="AM43" i="9"/>
  <c r="BE43" i="9" s="1"/>
  <c r="AN43" i="9"/>
  <c r="AW43" i="9" s="1"/>
  <c r="AO43" i="9"/>
  <c r="AV43" i="9" s="1"/>
  <c r="AP43" i="9"/>
  <c r="AQ43" i="9"/>
  <c r="AR43" i="9"/>
  <c r="BA43" i="9" s="1"/>
  <c r="AS43" i="9"/>
  <c r="BG43" i="9" s="1"/>
  <c r="AI44" i="9"/>
  <c r="BD44" i="9" s="1"/>
  <c r="AJ44" i="9"/>
  <c r="AX44" i="9" s="1"/>
  <c r="AK44" i="9"/>
  <c r="BF44" i="9" s="1"/>
  <c r="AL44" i="9"/>
  <c r="BC44" i="9" s="1"/>
  <c r="AM44" i="9"/>
  <c r="BE44" i="9" s="1"/>
  <c r="AN44" i="9"/>
  <c r="AW44" i="9" s="1"/>
  <c r="AO44" i="9"/>
  <c r="AV44" i="9" s="1"/>
  <c r="AP44" i="9"/>
  <c r="AQ44" i="9"/>
  <c r="AR44" i="9"/>
  <c r="BA44" i="9" s="1"/>
  <c r="AS44" i="9"/>
  <c r="AI45" i="9"/>
  <c r="BD45" i="9" s="1"/>
  <c r="AJ45" i="9"/>
  <c r="AX45" i="9" s="1"/>
  <c r="AK45" i="9"/>
  <c r="BF45" i="9" s="1"/>
  <c r="AL45" i="9"/>
  <c r="BC45" i="9" s="1"/>
  <c r="AM45" i="9"/>
  <c r="BE45" i="9" s="1"/>
  <c r="AN45" i="9"/>
  <c r="AW45" i="9" s="1"/>
  <c r="AO45" i="9"/>
  <c r="AV45" i="9" s="1"/>
  <c r="AP45" i="9"/>
  <c r="AQ45" i="9"/>
  <c r="AR45" i="9"/>
  <c r="BA45" i="9" s="1"/>
  <c r="AS45" i="9"/>
  <c r="AI46" i="9"/>
  <c r="BD46" i="9" s="1"/>
  <c r="AJ46" i="9"/>
  <c r="AX46" i="9" s="1"/>
  <c r="AK46" i="9"/>
  <c r="BF46" i="9" s="1"/>
  <c r="AL46" i="9"/>
  <c r="BC46" i="9" s="1"/>
  <c r="AM46" i="9"/>
  <c r="BE46" i="9" s="1"/>
  <c r="AN46" i="9"/>
  <c r="AW46" i="9" s="1"/>
  <c r="AO46" i="9"/>
  <c r="AV46" i="9" s="1"/>
  <c r="AP46" i="9"/>
  <c r="AQ46" i="9"/>
  <c r="AR46" i="9"/>
  <c r="BA46" i="9" s="1"/>
  <c r="AS46" i="9"/>
  <c r="AI47" i="9"/>
  <c r="BD47" i="9" s="1"/>
  <c r="AJ47" i="9"/>
  <c r="AX47" i="9" s="1"/>
  <c r="AK47" i="9"/>
  <c r="BF47" i="9" s="1"/>
  <c r="AL47" i="9"/>
  <c r="BC47" i="9" s="1"/>
  <c r="AM47" i="9"/>
  <c r="BE47" i="9" s="1"/>
  <c r="AN47" i="9"/>
  <c r="AW47" i="9" s="1"/>
  <c r="AO47" i="9"/>
  <c r="AV47" i="9" s="1"/>
  <c r="AP47" i="9"/>
  <c r="AQ47" i="9"/>
  <c r="AR47" i="9"/>
  <c r="BA47" i="9" s="1"/>
  <c r="AS47" i="9"/>
  <c r="AI48" i="9"/>
  <c r="BD48" i="9" s="1"/>
  <c r="AJ48" i="9"/>
  <c r="AX48" i="9" s="1"/>
  <c r="AK48" i="9"/>
  <c r="BF48" i="9" s="1"/>
  <c r="AL48" i="9"/>
  <c r="BC48" i="9" s="1"/>
  <c r="AM48" i="9"/>
  <c r="BE48" i="9" s="1"/>
  <c r="AN48" i="9"/>
  <c r="AW48" i="9" s="1"/>
  <c r="AO48" i="9"/>
  <c r="AV48" i="9" s="1"/>
  <c r="AP48" i="9"/>
  <c r="AQ48" i="9"/>
  <c r="AR48" i="9"/>
  <c r="BA48" i="9" s="1"/>
  <c r="AS48" i="9"/>
  <c r="AI49" i="9"/>
  <c r="BD49" i="9" s="1"/>
  <c r="AJ49" i="9"/>
  <c r="AX49" i="9" s="1"/>
  <c r="AK49" i="9"/>
  <c r="BF49" i="9" s="1"/>
  <c r="AL49" i="9"/>
  <c r="BC49" i="9" s="1"/>
  <c r="AM49" i="9"/>
  <c r="BE49" i="9" s="1"/>
  <c r="AN49" i="9"/>
  <c r="AW49" i="9" s="1"/>
  <c r="AO49" i="9"/>
  <c r="AV49" i="9" s="1"/>
  <c r="AP49" i="9"/>
  <c r="BI49" i="9" s="1"/>
  <c r="AQ49" i="9"/>
  <c r="AZ49" i="9" s="1"/>
  <c r="AR49" i="9"/>
  <c r="BA49" i="9" s="1"/>
  <c r="AS49" i="9"/>
  <c r="BG49" i="9" s="1"/>
  <c r="AI50" i="9"/>
  <c r="BD50" i="9" s="1"/>
  <c r="AJ50" i="9"/>
  <c r="AX50" i="9" s="1"/>
  <c r="AK50" i="9"/>
  <c r="BF50" i="9" s="1"/>
  <c r="AL50" i="9"/>
  <c r="BC50" i="9" s="1"/>
  <c r="AM50" i="9"/>
  <c r="BE50" i="9" s="1"/>
  <c r="AN50" i="9"/>
  <c r="AW50" i="9" s="1"/>
  <c r="AO50" i="9"/>
  <c r="AV50" i="9" s="1"/>
  <c r="AP50" i="9"/>
  <c r="BB50" i="9" s="1"/>
  <c r="AQ50" i="9"/>
  <c r="AY50" i="9" s="1"/>
  <c r="AR50" i="9"/>
  <c r="BA50" i="9" s="1"/>
  <c r="AS50" i="9"/>
  <c r="BH50" i="9" s="1"/>
  <c r="AI51" i="9"/>
  <c r="BD51" i="9" s="1"/>
  <c r="AJ51" i="9"/>
  <c r="AX51" i="9" s="1"/>
  <c r="AK51" i="9"/>
  <c r="BF51" i="9" s="1"/>
  <c r="AL51" i="9"/>
  <c r="BC51" i="9" s="1"/>
  <c r="AM51" i="9"/>
  <c r="BE51" i="9" s="1"/>
  <c r="AN51" i="9"/>
  <c r="AW51" i="9" s="1"/>
  <c r="AO51" i="9"/>
  <c r="AV51" i="9" s="1"/>
  <c r="AP51" i="9"/>
  <c r="BB51" i="9" s="1"/>
  <c r="AQ51" i="9"/>
  <c r="AZ51" i="9" s="1"/>
  <c r="AR51" i="9"/>
  <c r="BA51" i="9" s="1"/>
  <c r="AS51" i="9"/>
  <c r="BG51" i="9" s="1"/>
  <c r="AI52" i="9"/>
  <c r="BD52" i="9" s="1"/>
  <c r="AJ52" i="9"/>
  <c r="AX52" i="9" s="1"/>
  <c r="AK52" i="9"/>
  <c r="BF52" i="9" s="1"/>
  <c r="AL52" i="9"/>
  <c r="BC52" i="9" s="1"/>
  <c r="AM52" i="9"/>
  <c r="BE52" i="9" s="1"/>
  <c r="AN52" i="9"/>
  <c r="AW52" i="9" s="1"/>
  <c r="AO52" i="9"/>
  <c r="AV52" i="9" s="1"/>
  <c r="AP52" i="9"/>
  <c r="AQ52" i="9"/>
  <c r="AR52" i="9"/>
  <c r="BA52" i="9" s="1"/>
  <c r="AS52" i="9"/>
  <c r="AI53" i="9"/>
  <c r="BD53" i="9" s="1"/>
  <c r="AJ53" i="9"/>
  <c r="AX53" i="9" s="1"/>
  <c r="AK53" i="9"/>
  <c r="BF53" i="9" s="1"/>
  <c r="AL53" i="9"/>
  <c r="BC53" i="9" s="1"/>
  <c r="AM53" i="9"/>
  <c r="BE53" i="9" s="1"/>
  <c r="AN53" i="9"/>
  <c r="AW53" i="9" s="1"/>
  <c r="AO53" i="9"/>
  <c r="AV53" i="9" s="1"/>
  <c r="AP53" i="9"/>
  <c r="AQ53" i="9"/>
  <c r="AR53" i="9"/>
  <c r="BA53" i="9" s="1"/>
  <c r="AS53" i="9"/>
  <c r="AI54" i="9"/>
  <c r="BD54" i="9" s="1"/>
  <c r="AJ54" i="9"/>
  <c r="AX54" i="9" s="1"/>
  <c r="AK54" i="9"/>
  <c r="BF54" i="9" s="1"/>
  <c r="AL54" i="9"/>
  <c r="BC54" i="9" s="1"/>
  <c r="AM54" i="9"/>
  <c r="BE54" i="9" s="1"/>
  <c r="AN54" i="9"/>
  <c r="AW54" i="9" s="1"/>
  <c r="AO54" i="9"/>
  <c r="AV54" i="9" s="1"/>
  <c r="AP54" i="9"/>
  <c r="AQ54" i="9"/>
  <c r="AR54" i="9"/>
  <c r="BA54" i="9" s="1"/>
  <c r="AS54" i="9"/>
  <c r="AI55" i="9"/>
  <c r="BD55" i="9" s="1"/>
  <c r="AJ55" i="9"/>
  <c r="AX55" i="9" s="1"/>
  <c r="AK55" i="9"/>
  <c r="BF55" i="9" s="1"/>
  <c r="AL55" i="9"/>
  <c r="BC55" i="9" s="1"/>
  <c r="AM55" i="9"/>
  <c r="BE55" i="9" s="1"/>
  <c r="AN55" i="9"/>
  <c r="AW55" i="9" s="1"/>
  <c r="AO55" i="9"/>
  <c r="AV55" i="9" s="1"/>
  <c r="AP55" i="9"/>
  <c r="AQ55" i="9"/>
  <c r="AR55" i="9"/>
  <c r="BA55" i="9" s="1"/>
  <c r="AS55" i="9"/>
  <c r="AI56" i="9"/>
  <c r="BD56" i="9" s="1"/>
  <c r="AJ56" i="9"/>
  <c r="AX56" i="9" s="1"/>
  <c r="AK56" i="9"/>
  <c r="BF56" i="9" s="1"/>
  <c r="AL56" i="9"/>
  <c r="BC56" i="9" s="1"/>
  <c r="AM56" i="9"/>
  <c r="BE56" i="9" s="1"/>
  <c r="AN56" i="9"/>
  <c r="AW56" i="9" s="1"/>
  <c r="AO56" i="9"/>
  <c r="AV56" i="9" s="1"/>
  <c r="AP56" i="9"/>
  <c r="AQ56" i="9"/>
  <c r="AR56" i="9"/>
  <c r="BA56" i="9" s="1"/>
  <c r="AS56" i="9"/>
  <c r="AI57" i="9"/>
  <c r="BD57" i="9" s="1"/>
  <c r="AJ57" i="9"/>
  <c r="AX57" i="9" s="1"/>
  <c r="AK57" i="9"/>
  <c r="BF57" i="9" s="1"/>
  <c r="AL57" i="9"/>
  <c r="BC57" i="9" s="1"/>
  <c r="AM57" i="9"/>
  <c r="BE57" i="9" s="1"/>
  <c r="AN57" i="9"/>
  <c r="AW57" i="9" s="1"/>
  <c r="AO57" i="9"/>
  <c r="AV57" i="9" s="1"/>
  <c r="AP57" i="9"/>
  <c r="AQ57" i="9"/>
  <c r="AR57" i="9"/>
  <c r="BA57" i="9" s="1"/>
  <c r="AS57" i="9"/>
  <c r="AI58" i="9"/>
  <c r="BD58" i="9" s="1"/>
  <c r="AJ58" i="9"/>
  <c r="AX58" i="9" s="1"/>
  <c r="AK58" i="9"/>
  <c r="BF58" i="9" s="1"/>
  <c r="AL58" i="9"/>
  <c r="BC58" i="9" s="1"/>
  <c r="AM58" i="9"/>
  <c r="BE58" i="9" s="1"/>
  <c r="AN58" i="9"/>
  <c r="AW58" i="9" s="1"/>
  <c r="AO58" i="9"/>
  <c r="AV58" i="9" s="1"/>
  <c r="AP58" i="9"/>
  <c r="AQ58" i="9"/>
  <c r="AR58" i="9"/>
  <c r="BA58" i="9" s="1"/>
  <c r="AS58" i="9"/>
  <c r="AI59" i="9"/>
  <c r="BD59" i="9" s="1"/>
  <c r="AJ59" i="9"/>
  <c r="AX59" i="9" s="1"/>
  <c r="AK59" i="9"/>
  <c r="BF59" i="9" s="1"/>
  <c r="AL59" i="9"/>
  <c r="BC59" i="9" s="1"/>
  <c r="AM59" i="9"/>
  <c r="BE59" i="9" s="1"/>
  <c r="AN59" i="9"/>
  <c r="AW59" i="9" s="1"/>
  <c r="AO59" i="9"/>
  <c r="AV59" i="9" s="1"/>
  <c r="AP59" i="9"/>
  <c r="AQ59" i="9"/>
  <c r="AR59" i="9"/>
  <c r="BA59" i="9" s="1"/>
  <c r="AS59" i="9"/>
  <c r="AI60" i="9"/>
  <c r="BD60" i="9" s="1"/>
  <c r="AJ60" i="9"/>
  <c r="AX60" i="9" s="1"/>
  <c r="AK60" i="9"/>
  <c r="BF60" i="9" s="1"/>
  <c r="AL60" i="9"/>
  <c r="BC60" i="9" s="1"/>
  <c r="AM60" i="9"/>
  <c r="BE60" i="9" s="1"/>
  <c r="AN60" i="9"/>
  <c r="AW60" i="9" s="1"/>
  <c r="AO60" i="9"/>
  <c r="AV60" i="9" s="1"/>
  <c r="AP60" i="9"/>
  <c r="AQ60" i="9"/>
  <c r="AR60" i="9"/>
  <c r="BA60" i="9" s="1"/>
  <c r="AS60" i="9"/>
  <c r="AI61" i="9"/>
  <c r="BD61" i="9" s="1"/>
  <c r="AJ61" i="9"/>
  <c r="AX61" i="9" s="1"/>
  <c r="AK61" i="9"/>
  <c r="BF61" i="9" s="1"/>
  <c r="AL61" i="9"/>
  <c r="BC61" i="9" s="1"/>
  <c r="AM61" i="9"/>
  <c r="BE61" i="9" s="1"/>
  <c r="AN61" i="9"/>
  <c r="AW61" i="9" s="1"/>
  <c r="AO61" i="9"/>
  <c r="AV61" i="9" s="1"/>
  <c r="AP61" i="9"/>
  <c r="AQ61" i="9"/>
  <c r="AR61" i="9"/>
  <c r="BA61" i="9" s="1"/>
  <c r="AS61" i="9"/>
  <c r="AI62" i="9"/>
  <c r="BD62" i="9" s="1"/>
  <c r="AJ62" i="9"/>
  <c r="AX62" i="9" s="1"/>
  <c r="AK62" i="9"/>
  <c r="BF62" i="9" s="1"/>
  <c r="AL62" i="9"/>
  <c r="BC62" i="9" s="1"/>
  <c r="AM62" i="9"/>
  <c r="BE62" i="9" s="1"/>
  <c r="AN62" i="9"/>
  <c r="AW62" i="9" s="1"/>
  <c r="AO62" i="9"/>
  <c r="AV62" i="9" s="1"/>
  <c r="AP62" i="9"/>
  <c r="AQ62" i="9"/>
  <c r="AR62" i="9"/>
  <c r="BA62" i="9" s="1"/>
  <c r="AS62" i="9"/>
  <c r="AI63" i="9"/>
  <c r="BD63" i="9" s="1"/>
  <c r="AJ63" i="9"/>
  <c r="AX63" i="9" s="1"/>
  <c r="AK63" i="9"/>
  <c r="BF63" i="9" s="1"/>
  <c r="AL63" i="9"/>
  <c r="BC63" i="9" s="1"/>
  <c r="AM63" i="9"/>
  <c r="BE63" i="9" s="1"/>
  <c r="AN63" i="9"/>
  <c r="AW63" i="9" s="1"/>
  <c r="AO63" i="9"/>
  <c r="AV63" i="9" s="1"/>
  <c r="AP63" i="9"/>
  <c r="AQ63" i="9"/>
  <c r="AR63" i="9"/>
  <c r="BA63" i="9" s="1"/>
  <c r="AS63" i="9"/>
  <c r="AI64" i="9"/>
  <c r="BD64" i="9" s="1"/>
  <c r="AJ64" i="9"/>
  <c r="AX64" i="9" s="1"/>
  <c r="AK64" i="9"/>
  <c r="BF64" i="9" s="1"/>
  <c r="AL64" i="9"/>
  <c r="BC64" i="9" s="1"/>
  <c r="AM64" i="9"/>
  <c r="BE64" i="9" s="1"/>
  <c r="AN64" i="9"/>
  <c r="AW64" i="9" s="1"/>
  <c r="AO64" i="9"/>
  <c r="AV64" i="9" s="1"/>
  <c r="AP64" i="9"/>
  <c r="AQ64" i="9"/>
  <c r="AR64" i="9"/>
  <c r="BA64" i="9" s="1"/>
  <c r="AS64" i="9"/>
  <c r="AI65" i="9"/>
  <c r="BD65" i="9" s="1"/>
  <c r="AJ65" i="9"/>
  <c r="AX65" i="9" s="1"/>
  <c r="AK65" i="9"/>
  <c r="BF65" i="9" s="1"/>
  <c r="AL65" i="9"/>
  <c r="BC65" i="9" s="1"/>
  <c r="AM65" i="9"/>
  <c r="BE65" i="9" s="1"/>
  <c r="AN65" i="9"/>
  <c r="AW65" i="9" s="1"/>
  <c r="AO65" i="9"/>
  <c r="AV65" i="9" s="1"/>
  <c r="AP65" i="9"/>
  <c r="AQ65" i="9"/>
  <c r="AR65" i="9"/>
  <c r="BA65" i="9" s="1"/>
  <c r="AS65" i="9"/>
  <c r="AI66" i="9"/>
  <c r="BD66" i="9" s="1"/>
  <c r="AJ66" i="9"/>
  <c r="AX66" i="9" s="1"/>
  <c r="AK66" i="9"/>
  <c r="BF66" i="9" s="1"/>
  <c r="AL66" i="9"/>
  <c r="BC66" i="9" s="1"/>
  <c r="AM66" i="9"/>
  <c r="BE66" i="9" s="1"/>
  <c r="AN66" i="9"/>
  <c r="AW66" i="9" s="1"/>
  <c r="AO66" i="9"/>
  <c r="AV66" i="9" s="1"/>
  <c r="AP66" i="9"/>
  <c r="AQ66" i="9"/>
  <c r="AR66" i="9"/>
  <c r="BA66" i="9" s="1"/>
  <c r="AS66" i="9"/>
  <c r="AI67" i="9"/>
  <c r="BD67" i="9" s="1"/>
  <c r="AJ67" i="9"/>
  <c r="AX67" i="9" s="1"/>
  <c r="AK67" i="9"/>
  <c r="BF67" i="9" s="1"/>
  <c r="AL67" i="9"/>
  <c r="BC67" i="9" s="1"/>
  <c r="AM67" i="9"/>
  <c r="BE67" i="9" s="1"/>
  <c r="AN67" i="9"/>
  <c r="AW67" i="9" s="1"/>
  <c r="AO67" i="9"/>
  <c r="AV67" i="9" s="1"/>
  <c r="AP67" i="9"/>
  <c r="AQ67" i="9"/>
  <c r="AR67" i="9"/>
  <c r="BA67" i="9" s="1"/>
  <c r="AS67" i="9"/>
  <c r="BG67" i="9" s="1"/>
  <c r="AI68" i="9"/>
  <c r="BD68" i="9" s="1"/>
  <c r="AJ68" i="9"/>
  <c r="AX68" i="9" s="1"/>
  <c r="AK68" i="9"/>
  <c r="BF68" i="9" s="1"/>
  <c r="AL68" i="9"/>
  <c r="BC68" i="9" s="1"/>
  <c r="AM68" i="9"/>
  <c r="BE68" i="9" s="1"/>
  <c r="AN68" i="9"/>
  <c r="AW68" i="9" s="1"/>
  <c r="AO68" i="9"/>
  <c r="AV68" i="9" s="1"/>
  <c r="AP68" i="9"/>
  <c r="AQ68" i="9"/>
  <c r="AR68" i="9"/>
  <c r="BA68" i="9" s="1"/>
  <c r="AS68" i="9"/>
  <c r="AI69" i="9"/>
  <c r="BD69" i="9" s="1"/>
  <c r="AJ69" i="9"/>
  <c r="AX69" i="9" s="1"/>
  <c r="AK69" i="9"/>
  <c r="BF69" i="9" s="1"/>
  <c r="AL69" i="9"/>
  <c r="BC69" i="9" s="1"/>
  <c r="AM69" i="9"/>
  <c r="BE69" i="9" s="1"/>
  <c r="AN69" i="9"/>
  <c r="AW69" i="9" s="1"/>
  <c r="AO69" i="9"/>
  <c r="AV69" i="9" s="1"/>
  <c r="AP69" i="9"/>
  <c r="AQ69" i="9"/>
  <c r="AR69" i="9"/>
  <c r="BA69" i="9" s="1"/>
  <c r="AS69" i="9"/>
  <c r="AI70" i="9"/>
  <c r="BD70" i="9" s="1"/>
  <c r="AJ70" i="9"/>
  <c r="AX70" i="9" s="1"/>
  <c r="AK70" i="9"/>
  <c r="BF70" i="9" s="1"/>
  <c r="AL70" i="9"/>
  <c r="BC70" i="9" s="1"/>
  <c r="AM70" i="9"/>
  <c r="BE70" i="9" s="1"/>
  <c r="AN70" i="9"/>
  <c r="AW70" i="9" s="1"/>
  <c r="AO70" i="9"/>
  <c r="AV70" i="9" s="1"/>
  <c r="AP70" i="9"/>
  <c r="AQ70" i="9"/>
  <c r="AZ70" i="9" s="1"/>
  <c r="AR70" i="9"/>
  <c r="BA70" i="9" s="1"/>
  <c r="AS70" i="9"/>
  <c r="AI71" i="9"/>
  <c r="BD71" i="9" s="1"/>
  <c r="AJ71" i="9"/>
  <c r="AX71" i="9" s="1"/>
  <c r="AK71" i="9"/>
  <c r="BF71" i="9" s="1"/>
  <c r="AL71" i="9"/>
  <c r="BC71" i="9" s="1"/>
  <c r="AM71" i="9"/>
  <c r="BE71" i="9" s="1"/>
  <c r="AN71" i="9"/>
  <c r="AW71" i="9" s="1"/>
  <c r="AO71" i="9"/>
  <c r="AV71" i="9" s="1"/>
  <c r="AP71" i="9"/>
  <c r="BI71" i="9" s="1"/>
  <c r="AQ71" i="9"/>
  <c r="AZ71" i="9" s="1"/>
  <c r="AR71" i="9"/>
  <c r="BA71" i="9" s="1"/>
  <c r="AS71" i="9"/>
  <c r="BG71" i="9" s="1"/>
  <c r="AI72" i="9"/>
  <c r="BD72" i="9" s="1"/>
  <c r="AJ72" i="9"/>
  <c r="AX72" i="9" s="1"/>
  <c r="AK72" i="9"/>
  <c r="BF72" i="9" s="1"/>
  <c r="AL72" i="9"/>
  <c r="BC72" i="9" s="1"/>
  <c r="AM72" i="9"/>
  <c r="BE72" i="9" s="1"/>
  <c r="AN72" i="9"/>
  <c r="AW72" i="9" s="1"/>
  <c r="AO72" i="9"/>
  <c r="AV72" i="9" s="1"/>
  <c r="AP72" i="9"/>
  <c r="BI72" i="9" s="1"/>
  <c r="AQ72" i="9"/>
  <c r="AY72" i="9" s="1"/>
  <c r="AR72" i="9"/>
  <c r="BA72" i="9" s="1"/>
  <c r="AS72" i="9"/>
  <c r="BG72" i="9" s="1"/>
  <c r="AI73" i="9"/>
  <c r="BD73" i="9" s="1"/>
  <c r="AJ73" i="9"/>
  <c r="AX73" i="9" s="1"/>
  <c r="AK73" i="9"/>
  <c r="BF73" i="9" s="1"/>
  <c r="AL73" i="9"/>
  <c r="BC73" i="9" s="1"/>
  <c r="AM73" i="9"/>
  <c r="BE73" i="9" s="1"/>
  <c r="AN73" i="9"/>
  <c r="AW73" i="9" s="1"/>
  <c r="AO73" i="9"/>
  <c r="AV73" i="9" s="1"/>
  <c r="AP73" i="9"/>
  <c r="AQ73" i="9"/>
  <c r="AR73" i="9"/>
  <c r="BA73" i="9" s="1"/>
  <c r="AS73" i="9"/>
  <c r="AI74" i="9"/>
  <c r="BD74" i="9" s="1"/>
  <c r="AJ74" i="9"/>
  <c r="AX74" i="9" s="1"/>
  <c r="AK74" i="9"/>
  <c r="BF74" i="9" s="1"/>
  <c r="AL74" i="9"/>
  <c r="BC74" i="9" s="1"/>
  <c r="AM74" i="9"/>
  <c r="BE74" i="9" s="1"/>
  <c r="AN74" i="9"/>
  <c r="AW74" i="9" s="1"/>
  <c r="AO74" i="9"/>
  <c r="AV74" i="9" s="1"/>
  <c r="AP74" i="9"/>
  <c r="AQ74" i="9"/>
  <c r="AR74" i="9"/>
  <c r="BA74" i="9" s="1"/>
  <c r="AS74" i="9"/>
  <c r="AI75" i="9"/>
  <c r="BD75" i="9" s="1"/>
  <c r="AJ75" i="9"/>
  <c r="AX75" i="9" s="1"/>
  <c r="AK75" i="9"/>
  <c r="BF75" i="9" s="1"/>
  <c r="AL75" i="9"/>
  <c r="BC75" i="9" s="1"/>
  <c r="AM75" i="9"/>
  <c r="BE75" i="9" s="1"/>
  <c r="AN75" i="9"/>
  <c r="AW75" i="9" s="1"/>
  <c r="AO75" i="9"/>
  <c r="AV75" i="9" s="1"/>
  <c r="AP75" i="9"/>
  <c r="AQ75" i="9"/>
  <c r="AR75" i="9"/>
  <c r="BA75" i="9" s="1"/>
  <c r="AS75" i="9"/>
  <c r="AI76" i="9"/>
  <c r="BD76" i="9" s="1"/>
  <c r="AJ76" i="9"/>
  <c r="AX76" i="9" s="1"/>
  <c r="AK76" i="9"/>
  <c r="BF76" i="9" s="1"/>
  <c r="AL76" i="9"/>
  <c r="BC76" i="9" s="1"/>
  <c r="AM76" i="9"/>
  <c r="BE76" i="9" s="1"/>
  <c r="AN76" i="9"/>
  <c r="AW76" i="9" s="1"/>
  <c r="AO76" i="9"/>
  <c r="AV76" i="9" s="1"/>
  <c r="AP76" i="9"/>
  <c r="AQ76" i="9"/>
  <c r="AR76" i="9"/>
  <c r="BA76" i="9" s="1"/>
  <c r="AS76" i="9"/>
  <c r="AI77" i="9"/>
  <c r="BD77" i="9" s="1"/>
  <c r="AJ77" i="9"/>
  <c r="AX77" i="9" s="1"/>
  <c r="AK77" i="9"/>
  <c r="BF77" i="9" s="1"/>
  <c r="AL77" i="9"/>
  <c r="BC77" i="9" s="1"/>
  <c r="AM77" i="9"/>
  <c r="BE77" i="9" s="1"/>
  <c r="AN77" i="9"/>
  <c r="AW77" i="9" s="1"/>
  <c r="AO77" i="9"/>
  <c r="AV77" i="9" s="1"/>
  <c r="AP77" i="9"/>
  <c r="AQ77" i="9"/>
  <c r="AR77" i="9"/>
  <c r="BA77" i="9" s="1"/>
  <c r="AS77" i="9"/>
  <c r="AI78" i="9"/>
  <c r="BD78" i="9" s="1"/>
  <c r="AJ78" i="9"/>
  <c r="AX78" i="9" s="1"/>
  <c r="AK78" i="9"/>
  <c r="BF78" i="9" s="1"/>
  <c r="AL78" i="9"/>
  <c r="BC78" i="9" s="1"/>
  <c r="AM78" i="9"/>
  <c r="BE78" i="9" s="1"/>
  <c r="AN78" i="9"/>
  <c r="AW78" i="9" s="1"/>
  <c r="AO78" i="9"/>
  <c r="AV78" i="9" s="1"/>
  <c r="AP78" i="9"/>
  <c r="AQ78" i="9"/>
  <c r="AR78" i="9"/>
  <c r="BA78" i="9" s="1"/>
  <c r="AS78" i="9"/>
  <c r="AI79" i="9"/>
  <c r="BD79" i="9" s="1"/>
  <c r="AJ79" i="9"/>
  <c r="AX79" i="9" s="1"/>
  <c r="AK79" i="9"/>
  <c r="BF79" i="9" s="1"/>
  <c r="AL79" i="9"/>
  <c r="BC79" i="9" s="1"/>
  <c r="AM79" i="9"/>
  <c r="BE79" i="9" s="1"/>
  <c r="AN79" i="9"/>
  <c r="AW79" i="9" s="1"/>
  <c r="AO79" i="9"/>
  <c r="AV79" i="9" s="1"/>
  <c r="AP79" i="9"/>
  <c r="AQ79" i="9"/>
  <c r="AR79" i="9"/>
  <c r="BA79" i="9" s="1"/>
  <c r="AS79" i="9"/>
  <c r="AI80" i="9"/>
  <c r="BD80" i="9" s="1"/>
  <c r="AJ80" i="9"/>
  <c r="AX80" i="9" s="1"/>
  <c r="AK80" i="9"/>
  <c r="BF80" i="9" s="1"/>
  <c r="AL80" i="9"/>
  <c r="BC80" i="9" s="1"/>
  <c r="AM80" i="9"/>
  <c r="BE80" i="9" s="1"/>
  <c r="AN80" i="9"/>
  <c r="AW80" i="9" s="1"/>
  <c r="AO80" i="9"/>
  <c r="AV80" i="9" s="1"/>
  <c r="AP80" i="9"/>
  <c r="AQ80" i="9"/>
  <c r="AR80" i="9"/>
  <c r="BA80" i="9" s="1"/>
  <c r="AS80" i="9"/>
  <c r="AI81" i="9"/>
  <c r="BD81" i="9" s="1"/>
  <c r="AJ81" i="9"/>
  <c r="AX81" i="9" s="1"/>
  <c r="AK81" i="9"/>
  <c r="BF81" i="9" s="1"/>
  <c r="AL81" i="9"/>
  <c r="BC81" i="9" s="1"/>
  <c r="AM81" i="9"/>
  <c r="BE81" i="9" s="1"/>
  <c r="AN81" i="9"/>
  <c r="AW81" i="9" s="1"/>
  <c r="AO81" i="9"/>
  <c r="AV81" i="9" s="1"/>
  <c r="AP81" i="9"/>
  <c r="AQ81" i="9"/>
  <c r="AR81" i="9"/>
  <c r="BA81" i="9" s="1"/>
  <c r="AS81" i="9"/>
  <c r="AI82" i="9"/>
  <c r="BD82" i="9" s="1"/>
  <c r="AJ82" i="9"/>
  <c r="AX82" i="9" s="1"/>
  <c r="AK82" i="9"/>
  <c r="BF82" i="9" s="1"/>
  <c r="AL82" i="9"/>
  <c r="BC82" i="9" s="1"/>
  <c r="AM82" i="9"/>
  <c r="BE82" i="9" s="1"/>
  <c r="AN82" i="9"/>
  <c r="AW82" i="9" s="1"/>
  <c r="AO82" i="9"/>
  <c r="AV82" i="9" s="1"/>
  <c r="AP82" i="9"/>
  <c r="AQ82" i="9"/>
  <c r="AR82" i="9"/>
  <c r="BA82" i="9" s="1"/>
  <c r="AS82" i="9"/>
  <c r="AI83" i="9"/>
  <c r="BD83" i="9" s="1"/>
  <c r="AJ83" i="9"/>
  <c r="AX83" i="9" s="1"/>
  <c r="AK83" i="9"/>
  <c r="BF83" i="9" s="1"/>
  <c r="AL83" i="9"/>
  <c r="BC83" i="9" s="1"/>
  <c r="AM83" i="9"/>
  <c r="BE83" i="9" s="1"/>
  <c r="AN83" i="9"/>
  <c r="AW83" i="9" s="1"/>
  <c r="AO83" i="9"/>
  <c r="AV83" i="9" s="1"/>
  <c r="AP83" i="9"/>
  <c r="AQ83" i="9"/>
  <c r="AR83" i="9"/>
  <c r="BA83" i="9" s="1"/>
  <c r="AS83" i="9"/>
  <c r="AI84" i="9"/>
  <c r="BD84" i="9" s="1"/>
  <c r="AJ84" i="9"/>
  <c r="AX84" i="9" s="1"/>
  <c r="AK84" i="9"/>
  <c r="BF84" i="9" s="1"/>
  <c r="AL84" i="9"/>
  <c r="BC84" i="9" s="1"/>
  <c r="AM84" i="9"/>
  <c r="BE84" i="9" s="1"/>
  <c r="AN84" i="9"/>
  <c r="AW84" i="9" s="1"/>
  <c r="AO84" i="9"/>
  <c r="AV84" i="9" s="1"/>
  <c r="AP84" i="9"/>
  <c r="AQ84" i="9"/>
  <c r="AR84" i="9"/>
  <c r="BA84" i="9" s="1"/>
  <c r="AS84" i="9"/>
  <c r="AI85" i="9"/>
  <c r="BD85" i="9" s="1"/>
  <c r="AJ85" i="9"/>
  <c r="AX85" i="9" s="1"/>
  <c r="AK85" i="9"/>
  <c r="BF85" i="9" s="1"/>
  <c r="AL85" i="9"/>
  <c r="BC85" i="9" s="1"/>
  <c r="AM85" i="9"/>
  <c r="BE85" i="9" s="1"/>
  <c r="AN85" i="9"/>
  <c r="AW85" i="9" s="1"/>
  <c r="AO85" i="9"/>
  <c r="AV85" i="9" s="1"/>
  <c r="AP85" i="9"/>
  <c r="AQ85" i="9"/>
  <c r="AR85" i="9"/>
  <c r="BA85" i="9" s="1"/>
  <c r="AS85" i="9"/>
  <c r="AI86" i="9"/>
  <c r="BD86" i="9" s="1"/>
  <c r="AJ86" i="9"/>
  <c r="AX86" i="9" s="1"/>
  <c r="AK86" i="9"/>
  <c r="BF86" i="9" s="1"/>
  <c r="AL86" i="9"/>
  <c r="BC86" i="9" s="1"/>
  <c r="AM86" i="9"/>
  <c r="BE86" i="9" s="1"/>
  <c r="AN86" i="9"/>
  <c r="AW86" i="9" s="1"/>
  <c r="AO86" i="9"/>
  <c r="AV86" i="9" s="1"/>
  <c r="AP86" i="9"/>
  <c r="AQ86" i="9"/>
  <c r="AR86" i="9"/>
  <c r="BA86" i="9" s="1"/>
  <c r="AS86" i="9"/>
  <c r="AI87" i="9"/>
  <c r="BD87" i="9" s="1"/>
  <c r="AJ87" i="9"/>
  <c r="AX87" i="9" s="1"/>
  <c r="AK87" i="9"/>
  <c r="BF87" i="9" s="1"/>
  <c r="AL87" i="9"/>
  <c r="BC87" i="9" s="1"/>
  <c r="AM87" i="9"/>
  <c r="BE87" i="9" s="1"/>
  <c r="AN87" i="9"/>
  <c r="AW87" i="9" s="1"/>
  <c r="AO87" i="9"/>
  <c r="AV87" i="9" s="1"/>
  <c r="AP87" i="9"/>
  <c r="AQ87" i="9"/>
  <c r="AR87" i="9"/>
  <c r="BA87" i="9" s="1"/>
  <c r="AS87" i="9"/>
  <c r="AI88" i="9"/>
  <c r="BD88" i="9" s="1"/>
  <c r="AJ88" i="9"/>
  <c r="AX88" i="9" s="1"/>
  <c r="AK88" i="9"/>
  <c r="BF88" i="9" s="1"/>
  <c r="AL88" i="9"/>
  <c r="BC88" i="9" s="1"/>
  <c r="AM88" i="9"/>
  <c r="BE88" i="9" s="1"/>
  <c r="AN88" i="9"/>
  <c r="AW88" i="9" s="1"/>
  <c r="AO88" i="9"/>
  <c r="AV88" i="9" s="1"/>
  <c r="AP88" i="9"/>
  <c r="AQ88" i="9"/>
  <c r="AR88" i="9"/>
  <c r="BA88" i="9" s="1"/>
  <c r="AS88" i="9"/>
  <c r="AI89" i="9"/>
  <c r="BD89" i="9" s="1"/>
  <c r="AJ89" i="9"/>
  <c r="AX89" i="9" s="1"/>
  <c r="AK89" i="9"/>
  <c r="BF89" i="9" s="1"/>
  <c r="AL89" i="9"/>
  <c r="BC89" i="9" s="1"/>
  <c r="AM89" i="9"/>
  <c r="BE89" i="9" s="1"/>
  <c r="AN89" i="9"/>
  <c r="AW89" i="9" s="1"/>
  <c r="AO89" i="9"/>
  <c r="AV89" i="9" s="1"/>
  <c r="AP89" i="9"/>
  <c r="AQ89" i="9"/>
  <c r="AR89" i="9"/>
  <c r="BA89" i="9" s="1"/>
  <c r="AS89" i="9"/>
  <c r="AI90" i="9"/>
  <c r="BD90" i="9" s="1"/>
  <c r="AJ90" i="9"/>
  <c r="AX90" i="9" s="1"/>
  <c r="AK90" i="9"/>
  <c r="BF90" i="9" s="1"/>
  <c r="AL90" i="9"/>
  <c r="BC90" i="9" s="1"/>
  <c r="AM90" i="9"/>
  <c r="BE90" i="9" s="1"/>
  <c r="AN90" i="9"/>
  <c r="AW90" i="9" s="1"/>
  <c r="AO90" i="9"/>
  <c r="AV90" i="9" s="1"/>
  <c r="AP90" i="9"/>
  <c r="AQ90" i="9"/>
  <c r="AR90" i="9"/>
  <c r="BA90" i="9" s="1"/>
  <c r="AS90" i="9"/>
  <c r="AI91" i="9"/>
  <c r="BD91" i="9" s="1"/>
  <c r="AJ91" i="9"/>
  <c r="AX91" i="9" s="1"/>
  <c r="AK91" i="9"/>
  <c r="BF91" i="9" s="1"/>
  <c r="AL91" i="9"/>
  <c r="BC91" i="9" s="1"/>
  <c r="AM91" i="9"/>
  <c r="BE91" i="9" s="1"/>
  <c r="AN91" i="9"/>
  <c r="AW91" i="9" s="1"/>
  <c r="AO91" i="9"/>
  <c r="AV91" i="9" s="1"/>
  <c r="AP91" i="9"/>
  <c r="AQ91" i="9"/>
  <c r="AR91" i="9"/>
  <c r="BA91" i="9" s="1"/>
  <c r="AS91" i="9"/>
  <c r="AI92" i="9"/>
  <c r="BD92" i="9" s="1"/>
  <c r="AJ92" i="9"/>
  <c r="AX92" i="9" s="1"/>
  <c r="AK92" i="9"/>
  <c r="BF92" i="9" s="1"/>
  <c r="AL92" i="9"/>
  <c r="BC92" i="9" s="1"/>
  <c r="AM92" i="9"/>
  <c r="BE92" i="9" s="1"/>
  <c r="AN92" i="9"/>
  <c r="AW92" i="9" s="1"/>
  <c r="AO92" i="9"/>
  <c r="AV92" i="9" s="1"/>
  <c r="AP92" i="9"/>
  <c r="AQ92" i="9"/>
  <c r="AR92" i="9"/>
  <c r="BA92" i="9" s="1"/>
  <c r="AS92" i="9"/>
  <c r="AI93" i="9"/>
  <c r="BD93" i="9" s="1"/>
  <c r="AJ93" i="9"/>
  <c r="AX93" i="9" s="1"/>
  <c r="AK93" i="9"/>
  <c r="BF93" i="9" s="1"/>
  <c r="AL93" i="9"/>
  <c r="BC93" i="9" s="1"/>
  <c r="AM93" i="9"/>
  <c r="BE93" i="9" s="1"/>
  <c r="AN93" i="9"/>
  <c r="AW93" i="9" s="1"/>
  <c r="AO93" i="9"/>
  <c r="AV93" i="9" s="1"/>
  <c r="AP93" i="9"/>
  <c r="AQ93" i="9"/>
  <c r="AR93" i="9"/>
  <c r="BA93" i="9" s="1"/>
  <c r="AS93" i="9"/>
  <c r="AI94" i="9"/>
  <c r="BD94" i="9" s="1"/>
  <c r="AJ94" i="9"/>
  <c r="AX94" i="9" s="1"/>
  <c r="AK94" i="9"/>
  <c r="BF94" i="9" s="1"/>
  <c r="AL94" i="9"/>
  <c r="BC94" i="9" s="1"/>
  <c r="AM94" i="9"/>
  <c r="BE94" i="9" s="1"/>
  <c r="AN94" i="9"/>
  <c r="AW94" i="9" s="1"/>
  <c r="AO94" i="9"/>
  <c r="AV94" i="9" s="1"/>
  <c r="AP94" i="9"/>
  <c r="AQ94" i="9"/>
  <c r="AR94" i="9"/>
  <c r="BA94" i="9" s="1"/>
  <c r="AS94" i="9"/>
  <c r="AI95" i="9"/>
  <c r="BD95" i="9" s="1"/>
  <c r="AJ95" i="9"/>
  <c r="AX95" i="9" s="1"/>
  <c r="AK95" i="9"/>
  <c r="BF95" i="9" s="1"/>
  <c r="AL95" i="9"/>
  <c r="BC95" i="9" s="1"/>
  <c r="AM95" i="9"/>
  <c r="BE95" i="9" s="1"/>
  <c r="AN95" i="9"/>
  <c r="AW95" i="9" s="1"/>
  <c r="AO95" i="9"/>
  <c r="AV95" i="9" s="1"/>
  <c r="AP95" i="9"/>
  <c r="BB95" i="9" s="1"/>
  <c r="AQ95" i="9"/>
  <c r="AY95" i="9" s="1"/>
  <c r="AR95" i="9"/>
  <c r="BA95" i="9" s="1"/>
  <c r="AS95" i="9"/>
  <c r="AI96" i="9"/>
  <c r="BD96" i="9" s="1"/>
  <c r="AJ96" i="9"/>
  <c r="AX96" i="9" s="1"/>
  <c r="AK96" i="9"/>
  <c r="BF96" i="9" s="1"/>
  <c r="AL96" i="9"/>
  <c r="BC96" i="9" s="1"/>
  <c r="AM96" i="9"/>
  <c r="BE96" i="9" s="1"/>
  <c r="AN96" i="9"/>
  <c r="AW96" i="9" s="1"/>
  <c r="AO96" i="9"/>
  <c r="AV96" i="9" s="1"/>
  <c r="AP96" i="9"/>
  <c r="AQ96" i="9"/>
  <c r="AY96" i="9" s="1"/>
  <c r="AR96" i="9"/>
  <c r="BA96" i="9" s="1"/>
  <c r="AS96" i="9"/>
  <c r="AI97" i="9"/>
  <c r="BD97" i="9" s="1"/>
  <c r="AJ97" i="9"/>
  <c r="AX97" i="9" s="1"/>
  <c r="AK97" i="9"/>
  <c r="BF97" i="9" s="1"/>
  <c r="AL97" i="9"/>
  <c r="BC97" i="9" s="1"/>
  <c r="AM97" i="9"/>
  <c r="BE97" i="9" s="1"/>
  <c r="AN97" i="9"/>
  <c r="AW97" i="9" s="1"/>
  <c r="AO97" i="9"/>
  <c r="AV97" i="9" s="1"/>
  <c r="AP97" i="9"/>
  <c r="AQ97" i="9"/>
  <c r="AR97" i="9"/>
  <c r="BA97" i="9" s="1"/>
  <c r="AS97" i="9"/>
  <c r="AI98" i="9"/>
  <c r="BD98" i="9" s="1"/>
  <c r="AJ98" i="9"/>
  <c r="AX98" i="9" s="1"/>
  <c r="AK98" i="9"/>
  <c r="BF98" i="9" s="1"/>
  <c r="AL98" i="9"/>
  <c r="BC98" i="9" s="1"/>
  <c r="AM98" i="9"/>
  <c r="BE98" i="9" s="1"/>
  <c r="AN98" i="9"/>
  <c r="AW98" i="9" s="1"/>
  <c r="AO98" i="9"/>
  <c r="AV98" i="9" s="1"/>
  <c r="AP98" i="9"/>
  <c r="AQ98" i="9"/>
  <c r="AR98" i="9"/>
  <c r="BA98" i="9" s="1"/>
  <c r="AS98" i="9"/>
  <c r="AI99" i="9"/>
  <c r="BD99" i="9" s="1"/>
  <c r="AJ99" i="9"/>
  <c r="AX99" i="9" s="1"/>
  <c r="AK99" i="9"/>
  <c r="BF99" i="9" s="1"/>
  <c r="AL99" i="9"/>
  <c r="BC99" i="9" s="1"/>
  <c r="AM99" i="9"/>
  <c r="BE99" i="9" s="1"/>
  <c r="AN99" i="9"/>
  <c r="AW99" i="9" s="1"/>
  <c r="AO99" i="9"/>
  <c r="AV99" i="9" s="1"/>
  <c r="AP99" i="9"/>
  <c r="AQ99" i="9"/>
  <c r="AR99" i="9"/>
  <c r="BA99" i="9" s="1"/>
  <c r="AS99" i="9"/>
  <c r="AI100" i="9"/>
  <c r="BD100" i="9" s="1"/>
  <c r="AJ100" i="9"/>
  <c r="AX100" i="9" s="1"/>
  <c r="AK100" i="9"/>
  <c r="BF100" i="9" s="1"/>
  <c r="AL100" i="9"/>
  <c r="BC100" i="9" s="1"/>
  <c r="AM100" i="9"/>
  <c r="BE100" i="9" s="1"/>
  <c r="AN100" i="9"/>
  <c r="AW100" i="9" s="1"/>
  <c r="AO100" i="9"/>
  <c r="AV100" i="9" s="1"/>
  <c r="AP100" i="9"/>
  <c r="AQ100" i="9"/>
  <c r="AR100" i="9"/>
  <c r="BA100" i="9" s="1"/>
  <c r="AS100" i="9"/>
  <c r="AI101" i="9"/>
  <c r="BD101" i="9" s="1"/>
  <c r="AJ101" i="9"/>
  <c r="AX101" i="9" s="1"/>
  <c r="AK101" i="9"/>
  <c r="BF101" i="9" s="1"/>
  <c r="AL101" i="9"/>
  <c r="BC101" i="9" s="1"/>
  <c r="AM101" i="9"/>
  <c r="BE101" i="9" s="1"/>
  <c r="AN101" i="9"/>
  <c r="AW101" i="9" s="1"/>
  <c r="AO101" i="9"/>
  <c r="AV101" i="9" s="1"/>
  <c r="AP101" i="9"/>
  <c r="AQ101" i="9"/>
  <c r="AZ101" i="9" s="1"/>
  <c r="AR101" i="9"/>
  <c r="BA101" i="9" s="1"/>
  <c r="AS101" i="9"/>
  <c r="AI102" i="9"/>
  <c r="BD102" i="9" s="1"/>
  <c r="AJ102" i="9"/>
  <c r="AX102" i="9" s="1"/>
  <c r="AK102" i="9"/>
  <c r="BF102" i="9" s="1"/>
  <c r="AL102" i="9"/>
  <c r="BC102" i="9" s="1"/>
  <c r="AM102" i="9"/>
  <c r="BE102" i="9" s="1"/>
  <c r="AN102" i="9"/>
  <c r="AW102" i="9" s="1"/>
  <c r="AO102" i="9"/>
  <c r="AV102" i="9" s="1"/>
  <c r="AP102" i="9"/>
  <c r="AQ102" i="9"/>
  <c r="AR102" i="9"/>
  <c r="BA102" i="9" s="1"/>
  <c r="AS102" i="9"/>
  <c r="AS2" i="9"/>
  <c r="BH2" i="9" s="1"/>
  <c r="AR2" i="9"/>
  <c r="BA2" i="9" s="1"/>
  <c r="AQ2" i="9"/>
  <c r="AZ2" i="9" s="1"/>
  <c r="AP2" i="9"/>
  <c r="AO2" i="9"/>
  <c r="AV2" i="9" s="1"/>
  <c r="AN2" i="9"/>
  <c r="AW2" i="9" s="1"/>
  <c r="AM2" i="9"/>
  <c r="BE2" i="9" s="1"/>
  <c r="AL2" i="9"/>
  <c r="BC2" i="9" s="1"/>
  <c r="AK2" i="9"/>
  <c r="BF2" i="9" s="1"/>
  <c r="AJ2" i="9"/>
  <c r="AX2" i="9" s="1"/>
  <c r="AI2" i="9"/>
  <c r="BD2" i="9" s="1"/>
  <c r="AK3" i="8"/>
  <c r="AL3" i="8"/>
  <c r="AM3" i="8"/>
  <c r="AN3" i="8"/>
  <c r="AO3" i="8"/>
  <c r="AP3" i="8"/>
  <c r="AQ3" i="8"/>
  <c r="AR3" i="8"/>
  <c r="AS3" i="8"/>
  <c r="AT3" i="8"/>
  <c r="AU3" i="8"/>
  <c r="AV3" i="8"/>
  <c r="AW3" i="8"/>
  <c r="AX3" i="8"/>
  <c r="AK4" i="8"/>
  <c r="AL4" i="8"/>
  <c r="AM4" i="8"/>
  <c r="AN4" i="8"/>
  <c r="AO4" i="8"/>
  <c r="AP4" i="8"/>
  <c r="AQ4" i="8"/>
  <c r="AR4" i="8"/>
  <c r="AS4" i="8"/>
  <c r="AT4" i="8"/>
  <c r="AU4" i="8"/>
  <c r="AV4" i="8"/>
  <c r="AW4" i="8"/>
  <c r="AX4" i="8"/>
  <c r="AK5" i="8"/>
  <c r="AL5" i="8"/>
  <c r="AM5" i="8"/>
  <c r="AN5" i="8"/>
  <c r="AO5" i="8"/>
  <c r="AP5" i="8"/>
  <c r="AQ5" i="8"/>
  <c r="AR5" i="8"/>
  <c r="AS5" i="8"/>
  <c r="AT5" i="8"/>
  <c r="AU5" i="8"/>
  <c r="AV5" i="8"/>
  <c r="AW5" i="8"/>
  <c r="AX5" i="8"/>
  <c r="AK6" i="8"/>
  <c r="AL6" i="8"/>
  <c r="AM6" i="8"/>
  <c r="AN6" i="8"/>
  <c r="AO6" i="8"/>
  <c r="AP6" i="8"/>
  <c r="AQ6" i="8"/>
  <c r="AR6" i="8"/>
  <c r="AS6" i="8"/>
  <c r="AT6" i="8"/>
  <c r="AU6" i="8"/>
  <c r="AV6" i="8"/>
  <c r="AW6" i="8"/>
  <c r="AX6" i="8"/>
  <c r="AK7" i="8"/>
  <c r="AL7" i="8"/>
  <c r="AM7" i="8"/>
  <c r="AN7" i="8"/>
  <c r="AO7" i="8"/>
  <c r="AP7" i="8"/>
  <c r="AQ7" i="8"/>
  <c r="AR7" i="8"/>
  <c r="AS7" i="8"/>
  <c r="AT7" i="8"/>
  <c r="AU7" i="8"/>
  <c r="AV7" i="8"/>
  <c r="AW7" i="8"/>
  <c r="AX7" i="8"/>
  <c r="AK8" i="8"/>
  <c r="AL8" i="8"/>
  <c r="AM8" i="8"/>
  <c r="AN8" i="8"/>
  <c r="AO8" i="8"/>
  <c r="AP8" i="8"/>
  <c r="AQ8" i="8"/>
  <c r="AR8" i="8"/>
  <c r="AS8" i="8"/>
  <c r="AT8" i="8"/>
  <c r="AU8" i="8"/>
  <c r="AV8" i="8"/>
  <c r="AW8" i="8"/>
  <c r="AX8" i="8"/>
  <c r="AK9" i="8"/>
  <c r="AL9" i="8"/>
  <c r="AM9" i="8"/>
  <c r="AN9" i="8"/>
  <c r="AO9" i="8"/>
  <c r="AP9" i="8"/>
  <c r="AQ9" i="8"/>
  <c r="AR9" i="8"/>
  <c r="AS9" i="8"/>
  <c r="AT9" i="8"/>
  <c r="AU9" i="8"/>
  <c r="AV9" i="8"/>
  <c r="AW9" i="8"/>
  <c r="AX9" i="8"/>
  <c r="AK10" i="8"/>
  <c r="AL10" i="8"/>
  <c r="AM10" i="8"/>
  <c r="AN10" i="8"/>
  <c r="AO10" i="8"/>
  <c r="AP10" i="8"/>
  <c r="AQ10" i="8"/>
  <c r="AR10" i="8"/>
  <c r="AS10" i="8"/>
  <c r="AT10" i="8"/>
  <c r="AU10" i="8"/>
  <c r="AV10" i="8"/>
  <c r="AW10" i="8"/>
  <c r="AX10" i="8"/>
  <c r="AK11" i="8"/>
  <c r="AL11" i="8"/>
  <c r="AM11" i="8"/>
  <c r="AN11" i="8"/>
  <c r="AO11" i="8"/>
  <c r="AP11" i="8"/>
  <c r="AQ11" i="8"/>
  <c r="AR11" i="8"/>
  <c r="AS11" i="8"/>
  <c r="AT11" i="8"/>
  <c r="AU11" i="8"/>
  <c r="AX11" i="8"/>
  <c r="AK12" i="8"/>
  <c r="AL12" i="8"/>
  <c r="AM12" i="8"/>
  <c r="AN12" i="8"/>
  <c r="AO12" i="8"/>
  <c r="AP12" i="8"/>
  <c r="AQ12" i="8"/>
  <c r="AR12" i="8"/>
  <c r="AS12" i="8"/>
  <c r="AT12" i="8"/>
  <c r="AU12" i="8"/>
  <c r="AV12" i="8"/>
  <c r="AW12" i="8"/>
  <c r="AX12" i="8"/>
  <c r="AK13" i="8"/>
  <c r="AL13" i="8"/>
  <c r="AM13" i="8"/>
  <c r="AN13" i="8"/>
  <c r="AO13" i="8"/>
  <c r="AP13" i="8"/>
  <c r="AQ13" i="8"/>
  <c r="AR13" i="8"/>
  <c r="AS13" i="8"/>
  <c r="AT13" i="8"/>
  <c r="AU13" i="8"/>
  <c r="AV13" i="8"/>
  <c r="AW13" i="8"/>
  <c r="AX13" i="8"/>
  <c r="AK14" i="8"/>
  <c r="AL14" i="8"/>
  <c r="AM14" i="8"/>
  <c r="AN14" i="8"/>
  <c r="AO14" i="8"/>
  <c r="AP14" i="8"/>
  <c r="AQ14" i="8"/>
  <c r="AR14" i="8"/>
  <c r="AS14" i="8"/>
  <c r="AT14" i="8"/>
  <c r="AU14" i="8"/>
  <c r="AV14" i="8"/>
  <c r="AW14" i="8"/>
  <c r="AX14" i="8"/>
  <c r="AK15" i="8"/>
  <c r="AL15" i="8"/>
  <c r="AM15" i="8"/>
  <c r="AN15" i="8"/>
  <c r="AO15" i="8"/>
  <c r="AP15" i="8"/>
  <c r="AQ15" i="8"/>
  <c r="AR15" i="8"/>
  <c r="AS15" i="8"/>
  <c r="AT15" i="8"/>
  <c r="AU15" i="8"/>
  <c r="AV15" i="8"/>
  <c r="AW15" i="8"/>
  <c r="AX15" i="8"/>
  <c r="AK16" i="8"/>
  <c r="AL16" i="8"/>
  <c r="AM16" i="8"/>
  <c r="AN16" i="8"/>
  <c r="AO16" i="8"/>
  <c r="AP16" i="8"/>
  <c r="AQ16" i="8"/>
  <c r="AR16" i="8"/>
  <c r="AS16" i="8"/>
  <c r="AT16" i="8"/>
  <c r="AU16" i="8"/>
  <c r="AV16" i="8"/>
  <c r="AW16" i="8"/>
  <c r="AX16" i="8"/>
  <c r="AK17" i="8"/>
  <c r="AL17" i="8"/>
  <c r="AM17" i="8"/>
  <c r="AN17" i="8"/>
  <c r="AO17" i="8"/>
  <c r="AP17" i="8"/>
  <c r="AQ17" i="8"/>
  <c r="AR17" i="8"/>
  <c r="AS17" i="8"/>
  <c r="AT17" i="8"/>
  <c r="AU17" i="8"/>
  <c r="AV17" i="8"/>
  <c r="AW17" i="8"/>
  <c r="AX17" i="8"/>
  <c r="AK18" i="8"/>
  <c r="AL18" i="8"/>
  <c r="AM18" i="8"/>
  <c r="AN18" i="8"/>
  <c r="AO18" i="8"/>
  <c r="AP18" i="8"/>
  <c r="AQ18" i="8"/>
  <c r="AR18" i="8"/>
  <c r="AS18" i="8"/>
  <c r="AT18" i="8"/>
  <c r="AU18" i="8"/>
  <c r="AV18" i="8"/>
  <c r="AW18" i="8"/>
  <c r="AX18" i="8"/>
  <c r="AK19" i="8"/>
  <c r="AL19" i="8"/>
  <c r="AM19" i="8"/>
  <c r="AN19" i="8"/>
  <c r="AO19" i="8"/>
  <c r="AP19" i="8"/>
  <c r="AQ19" i="8"/>
  <c r="AR19" i="8"/>
  <c r="AS19" i="8"/>
  <c r="AT19" i="8"/>
  <c r="AU19" i="8"/>
  <c r="AV19" i="8"/>
  <c r="AW19" i="8"/>
  <c r="AX19" i="8"/>
  <c r="AK20" i="8"/>
  <c r="AL20" i="8"/>
  <c r="AM20" i="8"/>
  <c r="AN20" i="8"/>
  <c r="AO20" i="8"/>
  <c r="AP20" i="8"/>
  <c r="AQ20" i="8"/>
  <c r="AR20" i="8"/>
  <c r="AS20" i="8"/>
  <c r="AT20" i="8"/>
  <c r="AU20" i="8"/>
  <c r="AV20" i="8"/>
  <c r="AW20" i="8"/>
  <c r="AX20" i="8"/>
  <c r="AK21" i="8"/>
  <c r="AL21" i="8"/>
  <c r="AM21" i="8"/>
  <c r="AN21" i="8"/>
  <c r="AO21" i="8"/>
  <c r="AP21" i="8"/>
  <c r="AQ21" i="8"/>
  <c r="AR21" i="8"/>
  <c r="AS21" i="8"/>
  <c r="AT21" i="8"/>
  <c r="AU21" i="8"/>
  <c r="AV21" i="8"/>
  <c r="AW21" i="8"/>
  <c r="AX21" i="8"/>
  <c r="AK22" i="8"/>
  <c r="AL22" i="8"/>
  <c r="AM22" i="8"/>
  <c r="AN22" i="8"/>
  <c r="AO22" i="8"/>
  <c r="AP22" i="8"/>
  <c r="AQ22" i="8"/>
  <c r="AR22" i="8"/>
  <c r="AS22" i="8"/>
  <c r="AT22" i="8"/>
  <c r="AU22" i="8"/>
  <c r="AV22" i="8"/>
  <c r="AW22" i="8"/>
  <c r="AX22" i="8"/>
  <c r="AK23" i="8"/>
  <c r="AL23" i="8"/>
  <c r="AM23" i="8"/>
  <c r="AN23" i="8"/>
  <c r="AO23" i="8"/>
  <c r="AP23" i="8"/>
  <c r="AQ23" i="8"/>
  <c r="AR23" i="8"/>
  <c r="AS23" i="8"/>
  <c r="AT23" i="8"/>
  <c r="AU23" i="8"/>
  <c r="AV23" i="8"/>
  <c r="AW23" i="8"/>
  <c r="AX23" i="8"/>
  <c r="AK24" i="8"/>
  <c r="AL24" i="8"/>
  <c r="AM24" i="8"/>
  <c r="AN24" i="8"/>
  <c r="AO24" i="8"/>
  <c r="AP24" i="8"/>
  <c r="AQ24" i="8"/>
  <c r="AR24" i="8"/>
  <c r="AS24" i="8"/>
  <c r="AT24" i="8"/>
  <c r="AU24" i="8"/>
  <c r="AV24" i="8"/>
  <c r="AW24" i="8"/>
  <c r="AX24" i="8"/>
  <c r="AK25" i="8"/>
  <c r="AL25" i="8"/>
  <c r="AM25" i="8"/>
  <c r="AN25" i="8"/>
  <c r="AO25" i="8"/>
  <c r="AP25" i="8"/>
  <c r="AQ25" i="8"/>
  <c r="AR25" i="8"/>
  <c r="AS25" i="8"/>
  <c r="AT25" i="8"/>
  <c r="AU25" i="8"/>
  <c r="AV25" i="8"/>
  <c r="AW25" i="8"/>
  <c r="AX25" i="8"/>
  <c r="AK26" i="8"/>
  <c r="AL26" i="8"/>
  <c r="AM26" i="8"/>
  <c r="AN26" i="8"/>
  <c r="AO26" i="8"/>
  <c r="AP26" i="8"/>
  <c r="AQ26" i="8"/>
  <c r="AR26" i="8"/>
  <c r="AS26" i="8"/>
  <c r="AT26" i="8"/>
  <c r="AU26" i="8"/>
  <c r="AV26" i="8"/>
  <c r="AW26" i="8"/>
  <c r="AX26" i="8"/>
  <c r="AK27" i="8"/>
  <c r="AL27" i="8"/>
  <c r="AM27" i="8"/>
  <c r="AN27" i="8"/>
  <c r="AO27" i="8"/>
  <c r="AP27" i="8"/>
  <c r="AQ27" i="8"/>
  <c r="AR27" i="8"/>
  <c r="AS27" i="8"/>
  <c r="AT27" i="8"/>
  <c r="AU27" i="8"/>
  <c r="AV27" i="8"/>
  <c r="AW27" i="8"/>
  <c r="AX27" i="8"/>
  <c r="AK28" i="8"/>
  <c r="AL28" i="8"/>
  <c r="AM28" i="8"/>
  <c r="AN28" i="8"/>
  <c r="AO28" i="8"/>
  <c r="AP28" i="8"/>
  <c r="AQ28" i="8"/>
  <c r="AR28" i="8"/>
  <c r="AS28" i="8"/>
  <c r="AT28" i="8"/>
  <c r="AU28" i="8"/>
  <c r="AV28" i="8"/>
  <c r="AW28" i="8"/>
  <c r="AX28" i="8"/>
  <c r="AK29" i="8"/>
  <c r="AL29" i="8"/>
  <c r="AM29" i="8"/>
  <c r="AN29" i="8"/>
  <c r="AO29" i="8"/>
  <c r="AP29" i="8"/>
  <c r="AQ29" i="8"/>
  <c r="AR29" i="8"/>
  <c r="AS29" i="8"/>
  <c r="AT29" i="8"/>
  <c r="AU29" i="8"/>
  <c r="AV29" i="8"/>
  <c r="AW29" i="8"/>
  <c r="AX29" i="8"/>
  <c r="AK30" i="8"/>
  <c r="AL30" i="8"/>
  <c r="AM30" i="8"/>
  <c r="AN30" i="8"/>
  <c r="AO30" i="8"/>
  <c r="AP30" i="8"/>
  <c r="AQ30" i="8"/>
  <c r="AR30" i="8"/>
  <c r="AS30" i="8"/>
  <c r="AT30" i="8"/>
  <c r="AU30" i="8"/>
  <c r="AV30" i="8"/>
  <c r="AW30" i="8"/>
  <c r="AX30" i="8"/>
  <c r="AK31" i="8"/>
  <c r="AL31" i="8"/>
  <c r="AM31" i="8"/>
  <c r="AN31" i="8"/>
  <c r="AO31" i="8"/>
  <c r="AP31" i="8"/>
  <c r="AQ31" i="8"/>
  <c r="AR31" i="8"/>
  <c r="AS31" i="8"/>
  <c r="AT31" i="8"/>
  <c r="AU31" i="8"/>
  <c r="AV31" i="8"/>
  <c r="AW31" i="8"/>
  <c r="AX31" i="8"/>
  <c r="AK32" i="8"/>
  <c r="AL32" i="8"/>
  <c r="AM32" i="8"/>
  <c r="AN32" i="8"/>
  <c r="AO32" i="8"/>
  <c r="AP32" i="8"/>
  <c r="AQ32" i="8"/>
  <c r="AR32" i="8"/>
  <c r="AS32" i="8"/>
  <c r="AT32" i="8"/>
  <c r="AU32" i="8"/>
  <c r="AV32" i="8"/>
  <c r="AW32" i="8"/>
  <c r="AX32" i="8"/>
  <c r="AK33" i="8"/>
  <c r="AL33" i="8"/>
  <c r="AM33" i="8"/>
  <c r="AN33" i="8"/>
  <c r="AO33" i="8"/>
  <c r="AP33" i="8"/>
  <c r="AQ33" i="8"/>
  <c r="AR33" i="8"/>
  <c r="AS33" i="8"/>
  <c r="AT33" i="8"/>
  <c r="AU33" i="8"/>
  <c r="AV33" i="8"/>
  <c r="AW33" i="8"/>
  <c r="AX33" i="8"/>
  <c r="AK34" i="8"/>
  <c r="AL34" i="8"/>
  <c r="AM34" i="8"/>
  <c r="AN34" i="8"/>
  <c r="AO34" i="8"/>
  <c r="AP34" i="8"/>
  <c r="AQ34" i="8"/>
  <c r="AR34" i="8"/>
  <c r="AS34" i="8"/>
  <c r="AT34" i="8"/>
  <c r="AU34" i="8"/>
  <c r="AX34" i="8"/>
  <c r="AK35" i="8"/>
  <c r="AL35" i="8"/>
  <c r="AM35" i="8"/>
  <c r="AN35" i="8"/>
  <c r="AO35" i="8"/>
  <c r="AP35" i="8"/>
  <c r="AQ35" i="8"/>
  <c r="AR35" i="8"/>
  <c r="AS35" i="8"/>
  <c r="AT35" i="8"/>
  <c r="AU35" i="8"/>
  <c r="AV35" i="8"/>
  <c r="AW35" i="8"/>
  <c r="AX35" i="8"/>
  <c r="AK36" i="8"/>
  <c r="AL36" i="8"/>
  <c r="AM36" i="8"/>
  <c r="AN36" i="8"/>
  <c r="AO36" i="8"/>
  <c r="AP36" i="8"/>
  <c r="AQ36" i="8"/>
  <c r="AR36" i="8"/>
  <c r="AS36" i="8"/>
  <c r="AT36" i="8"/>
  <c r="AU36" i="8"/>
  <c r="AV36" i="8"/>
  <c r="AW36" i="8"/>
  <c r="AX36" i="8"/>
  <c r="AK37" i="8"/>
  <c r="AL37" i="8"/>
  <c r="AM37" i="8"/>
  <c r="AN37" i="8"/>
  <c r="AO37" i="8"/>
  <c r="AP37" i="8"/>
  <c r="AQ37" i="8"/>
  <c r="AR37" i="8"/>
  <c r="AS37" i="8"/>
  <c r="AT37" i="8"/>
  <c r="AU37" i="8"/>
  <c r="AV37" i="8"/>
  <c r="AW37" i="8"/>
  <c r="AX37" i="8"/>
  <c r="AK38" i="8"/>
  <c r="AL38" i="8"/>
  <c r="AM38" i="8"/>
  <c r="AN38" i="8"/>
  <c r="AO38" i="8"/>
  <c r="AP38" i="8"/>
  <c r="AQ38" i="8"/>
  <c r="AR38" i="8"/>
  <c r="AS38" i="8"/>
  <c r="AT38" i="8"/>
  <c r="AU38" i="8"/>
  <c r="AV38" i="8"/>
  <c r="AW38" i="8"/>
  <c r="AX38" i="8"/>
  <c r="AX2" i="8"/>
  <c r="AW2" i="8"/>
  <c r="AV2" i="8"/>
  <c r="AU2" i="8"/>
  <c r="AT2" i="8"/>
  <c r="AS2" i="8"/>
  <c r="AR2" i="8"/>
  <c r="AQ2" i="8"/>
  <c r="AP2" i="8"/>
  <c r="AO2" i="8"/>
  <c r="AN2" i="8"/>
  <c r="AM2" i="8"/>
  <c r="AL2" i="8"/>
  <c r="AK2" i="8"/>
  <c r="AJ3" i="8"/>
  <c r="AJ4" i="8"/>
  <c r="AJ5" i="8"/>
  <c r="AJ6" i="8"/>
  <c r="AJ7" i="8"/>
  <c r="AJ8" i="8"/>
  <c r="AJ9" i="8"/>
  <c r="AJ10" i="8"/>
  <c r="AJ11" i="8"/>
  <c r="AJ12" i="8"/>
  <c r="AJ13" i="8"/>
  <c r="AJ14" i="8"/>
  <c r="AJ15" i="8"/>
  <c r="AJ16" i="8"/>
  <c r="AJ17" i="8"/>
  <c r="AJ18" i="8"/>
  <c r="AJ19" i="8"/>
  <c r="AJ20" i="8"/>
  <c r="AJ21" i="8"/>
  <c r="AJ22" i="8"/>
  <c r="AJ23" i="8"/>
  <c r="AJ24" i="8"/>
  <c r="AJ25" i="8"/>
  <c r="AJ26" i="8"/>
  <c r="AJ27" i="8"/>
  <c r="AJ28" i="8"/>
  <c r="AJ29" i="8"/>
  <c r="AJ30" i="8"/>
  <c r="AJ31" i="8"/>
  <c r="AJ32" i="8"/>
  <c r="AJ33" i="8"/>
  <c r="AJ34" i="8"/>
  <c r="AJ35" i="8"/>
  <c r="AJ36" i="8"/>
  <c r="AJ37" i="8"/>
  <c r="AJ38" i="8"/>
  <c r="AJ2" i="8"/>
  <c r="AT3" i="5"/>
  <c r="BH3" i="5" s="1"/>
  <c r="AT4" i="5"/>
  <c r="BH4" i="5" s="1"/>
  <c r="AT5" i="5"/>
  <c r="AT6" i="5"/>
  <c r="BH6" i="5" s="1"/>
  <c r="AT7" i="5"/>
  <c r="BI7" i="5" s="1"/>
  <c r="AT8" i="5"/>
  <c r="BI8" i="5" s="1"/>
  <c r="AT9" i="5"/>
  <c r="BI9" i="5" s="1"/>
  <c r="AT10" i="5"/>
  <c r="BI10" i="5" s="1"/>
  <c r="AT11" i="5"/>
  <c r="BH11" i="5" s="1"/>
  <c r="AT12" i="5"/>
  <c r="BH12" i="5" s="1"/>
  <c r="AT13" i="5"/>
  <c r="AT14" i="5"/>
  <c r="BH14" i="5" s="1"/>
  <c r="AT15" i="5"/>
  <c r="BI15" i="5" s="1"/>
  <c r="AT16" i="5"/>
  <c r="BI16" i="5" s="1"/>
  <c r="AT17" i="5"/>
  <c r="BI17" i="5" s="1"/>
  <c r="AT18" i="5"/>
  <c r="BI18" i="5" s="1"/>
  <c r="AT19" i="5"/>
  <c r="BH19" i="5" s="1"/>
  <c r="AT20" i="5"/>
  <c r="BH20" i="5" s="1"/>
  <c r="AT21" i="5"/>
  <c r="BH21" i="5" s="1"/>
  <c r="AT22" i="5"/>
  <c r="BH22" i="5" s="1"/>
  <c r="AT23" i="5"/>
  <c r="BI23" i="5" s="1"/>
  <c r="AT24" i="5"/>
  <c r="BI24" i="5" s="1"/>
  <c r="AT25" i="5"/>
  <c r="BI25" i="5" s="1"/>
  <c r="AT26" i="5"/>
  <c r="BI26" i="5" s="1"/>
  <c r="AT27" i="5"/>
  <c r="BH27" i="5" s="1"/>
  <c r="AT28" i="5"/>
  <c r="BH28" i="5" s="1"/>
  <c r="AT29" i="5"/>
  <c r="BH29" i="5" s="1"/>
  <c r="AT30" i="5"/>
  <c r="BH30" i="5" s="1"/>
  <c r="AT31" i="5"/>
  <c r="BI31" i="5" s="1"/>
  <c r="AT32" i="5"/>
  <c r="BI32" i="5" s="1"/>
  <c r="AT33" i="5"/>
  <c r="BI33" i="5" s="1"/>
  <c r="AT34" i="5"/>
  <c r="BI34" i="5" s="1"/>
  <c r="AT35" i="5"/>
  <c r="BH35" i="5" s="1"/>
  <c r="AT36" i="5"/>
  <c r="BH36" i="5" s="1"/>
  <c r="AT37" i="5"/>
  <c r="BH37" i="5" s="1"/>
  <c r="AT38" i="5"/>
  <c r="BH38" i="5" s="1"/>
  <c r="AT39" i="5"/>
  <c r="BI39" i="5" s="1"/>
  <c r="AT40" i="5"/>
  <c r="BI40" i="5" s="1"/>
  <c r="AT41" i="5"/>
  <c r="BI41" i="5" s="1"/>
  <c r="AT42" i="5"/>
  <c r="BI42" i="5" s="1"/>
  <c r="AT43" i="5"/>
  <c r="BH43" i="5" s="1"/>
  <c r="AT44" i="5"/>
  <c r="AT45" i="5"/>
  <c r="AT2" i="5"/>
  <c r="BH2" i="5" s="1"/>
  <c r="AU2" i="6"/>
  <c r="AL2" i="6"/>
  <c r="AO19" i="6"/>
  <c r="AH2" i="6"/>
  <c r="AE10" i="6"/>
  <c r="AT10" i="6" s="1"/>
  <c r="AE3" i="6"/>
  <c r="AT3" i="6" s="1"/>
  <c r="AE4" i="6"/>
  <c r="AT4" i="6" s="1"/>
  <c r="AE5" i="6"/>
  <c r="AT5" i="6" s="1"/>
  <c r="AE6" i="6"/>
  <c r="AT6" i="6" s="1"/>
  <c r="AE7" i="6"/>
  <c r="AT7" i="6" s="1"/>
  <c r="AE8" i="6"/>
  <c r="AT8" i="6" s="1"/>
  <c r="AE9" i="6"/>
  <c r="AT9" i="6" s="1"/>
  <c r="AE11" i="6"/>
  <c r="AT11" i="6" s="1"/>
  <c r="AE12" i="6"/>
  <c r="AT12" i="6" s="1"/>
  <c r="AE13" i="6"/>
  <c r="AT13" i="6" s="1"/>
  <c r="AE14" i="6"/>
  <c r="AT14" i="6" s="1"/>
  <c r="AE15" i="6"/>
  <c r="AT15" i="6" s="1"/>
  <c r="AE16" i="6"/>
  <c r="AT16" i="6" s="1"/>
  <c r="AE17" i="6"/>
  <c r="AT17" i="6" s="1"/>
  <c r="AE18" i="6"/>
  <c r="AT18" i="6" s="1"/>
  <c r="AE19" i="6"/>
  <c r="AT19" i="6" s="1"/>
  <c r="AE20" i="6"/>
  <c r="AT20" i="6" s="1"/>
  <c r="AE21" i="6"/>
  <c r="AT21" i="6" s="1"/>
  <c r="AE22" i="6"/>
  <c r="AT22" i="6" s="1"/>
  <c r="AE23" i="6"/>
  <c r="AT23" i="6" s="1"/>
  <c r="AE24" i="6"/>
  <c r="AT24" i="6" s="1"/>
  <c r="AE25" i="6"/>
  <c r="AT25" i="6" s="1"/>
  <c r="AE26" i="6"/>
  <c r="AT26" i="6" s="1"/>
  <c r="AE27" i="6"/>
  <c r="AT27" i="6" s="1"/>
  <c r="AE28" i="6"/>
  <c r="AT28" i="6" s="1"/>
  <c r="AE29" i="6"/>
  <c r="AT29" i="6" s="1"/>
  <c r="AE30" i="6"/>
  <c r="AT30" i="6" s="1"/>
  <c r="AE31" i="6"/>
  <c r="AT31" i="6" s="1"/>
  <c r="AE32" i="6"/>
  <c r="AT32" i="6" s="1"/>
  <c r="AE33" i="6"/>
  <c r="AT33" i="6" s="1"/>
  <c r="AE34" i="6"/>
  <c r="AT34" i="6" s="1"/>
  <c r="AE35" i="6"/>
  <c r="AT35" i="6" s="1"/>
  <c r="AE36" i="6"/>
  <c r="AT36" i="6" s="1"/>
  <c r="AE37" i="6"/>
  <c r="AT37" i="6" s="1"/>
  <c r="AE38" i="6"/>
  <c r="AT38" i="6" s="1"/>
  <c r="AE39" i="6"/>
  <c r="AT39" i="6" s="1"/>
  <c r="AE40" i="6"/>
  <c r="AT40" i="6" s="1"/>
  <c r="AE41" i="6"/>
  <c r="AT41" i="6" s="1"/>
  <c r="AE42" i="6"/>
  <c r="AT42" i="6" s="1"/>
  <c r="AE43" i="6"/>
  <c r="AT43" i="6" s="1"/>
  <c r="AE44" i="6"/>
  <c r="AT44" i="6" s="1"/>
  <c r="AE45" i="6"/>
  <c r="AT45" i="6" s="1"/>
  <c r="AE46" i="6"/>
  <c r="AT46" i="6" s="1"/>
  <c r="AE47" i="6"/>
  <c r="AT47" i="6" s="1"/>
  <c r="AE48" i="6"/>
  <c r="AT48" i="6" s="1"/>
  <c r="AE49" i="6"/>
  <c r="AT49" i="6" s="1"/>
  <c r="AE50" i="6"/>
  <c r="AT50" i="6" s="1"/>
  <c r="AE51" i="6"/>
  <c r="AT51" i="6" s="1"/>
  <c r="AE52" i="6"/>
  <c r="AT52" i="6" s="1"/>
  <c r="AE53" i="6"/>
  <c r="AT53" i="6" s="1"/>
  <c r="AE54" i="6"/>
  <c r="AT54" i="6" s="1"/>
  <c r="AE55" i="6"/>
  <c r="AT55" i="6" s="1"/>
  <c r="AE56" i="6"/>
  <c r="AT56" i="6" s="1"/>
  <c r="AE57" i="6"/>
  <c r="AT57" i="6" s="1"/>
  <c r="AE58" i="6"/>
  <c r="AT58" i="6" s="1"/>
  <c r="AE59" i="6"/>
  <c r="AT59" i="6" s="1"/>
  <c r="AE60" i="6"/>
  <c r="AT60" i="6" s="1"/>
  <c r="AE61" i="6"/>
  <c r="AT61" i="6" s="1"/>
  <c r="AE62" i="6"/>
  <c r="AT62" i="6" s="1"/>
  <c r="AE63" i="6"/>
  <c r="AT63" i="6" s="1"/>
  <c r="AE64" i="6"/>
  <c r="AT64" i="6" s="1"/>
  <c r="AE65" i="6"/>
  <c r="AT65" i="6" s="1"/>
  <c r="AE66" i="6"/>
  <c r="AT66" i="6" s="1"/>
  <c r="AE67" i="6"/>
  <c r="AT67" i="6" s="1"/>
  <c r="AE68" i="6"/>
  <c r="AT68" i="6" s="1"/>
  <c r="AE69" i="6"/>
  <c r="AT69" i="6" s="1"/>
  <c r="AE70" i="6"/>
  <c r="AT70" i="6" s="1"/>
  <c r="AE71" i="6"/>
  <c r="AT71" i="6" s="1"/>
  <c r="AE72" i="6"/>
  <c r="AT72" i="6" s="1"/>
  <c r="AE73" i="6"/>
  <c r="AT73" i="6" s="1"/>
  <c r="AE74" i="6"/>
  <c r="AT74" i="6" s="1"/>
  <c r="AE75" i="6"/>
  <c r="AT75" i="6" s="1"/>
  <c r="AE76" i="6"/>
  <c r="AT76" i="6" s="1"/>
  <c r="AE77" i="6"/>
  <c r="AT77" i="6" s="1"/>
  <c r="AE78" i="6"/>
  <c r="AT78" i="6" s="1"/>
  <c r="AE79" i="6"/>
  <c r="AT79" i="6" s="1"/>
  <c r="AE80" i="6"/>
  <c r="AT80" i="6" s="1"/>
  <c r="AE81" i="6"/>
  <c r="AT81" i="6" s="1"/>
  <c r="AE82" i="6"/>
  <c r="AT82" i="6" s="1"/>
  <c r="AE83" i="6"/>
  <c r="AT83" i="6" s="1"/>
  <c r="AE84" i="6"/>
  <c r="AT84" i="6" s="1"/>
  <c r="AE85" i="6"/>
  <c r="AT85" i="6" s="1"/>
  <c r="AE86" i="6"/>
  <c r="AT86" i="6" s="1"/>
  <c r="AE87" i="6"/>
  <c r="AT87" i="6" s="1"/>
  <c r="AE88" i="6"/>
  <c r="AT88" i="6" s="1"/>
  <c r="AE89" i="6"/>
  <c r="AT89" i="6" s="1"/>
  <c r="AE90" i="6"/>
  <c r="AT90" i="6" s="1"/>
  <c r="AE91" i="6"/>
  <c r="AT91" i="6" s="1"/>
  <c r="AE92" i="6"/>
  <c r="AT92" i="6" s="1"/>
  <c r="AE93" i="6"/>
  <c r="AT93" i="6" s="1"/>
  <c r="AE94" i="6"/>
  <c r="AT94" i="6" s="1"/>
  <c r="AE95" i="6"/>
  <c r="AT95" i="6" s="1"/>
  <c r="AE96" i="6"/>
  <c r="AT96" i="6" s="1"/>
  <c r="AE97" i="6"/>
  <c r="AT97" i="6" s="1"/>
  <c r="AE98" i="6"/>
  <c r="AT98" i="6" s="1"/>
  <c r="AE99" i="6"/>
  <c r="AT99" i="6" s="1"/>
  <c r="AE100" i="6"/>
  <c r="AT100" i="6" s="1"/>
  <c r="AE101" i="6"/>
  <c r="AT101" i="6" s="1"/>
  <c r="AE102" i="6"/>
  <c r="AT102" i="6" s="1"/>
  <c r="AE103" i="6"/>
  <c r="AT103" i="6" s="1"/>
  <c r="AE104" i="6"/>
  <c r="AT104" i="6" s="1"/>
  <c r="AE105" i="6"/>
  <c r="AT105" i="6" s="1"/>
  <c r="AE106" i="6"/>
  <c r="AT106" i="6" s="1"/>
  <c r="AE107" i="6"/>
  <c r="AT107" i="6" s="1"/>
  <c r="AE108" i="6"/>
  <c r="AT108" i="6" s="1"/>
  <c r="AE109" i="6"/>
  <c r="AT109" i="6" s="1"/>
  <c r="AE110" i="6"/>
  <c r="AT110" i="6" s="1"/>
  <c r="AE111" i="6"/>
  <c r="AT111" i="6" s="1"/>
  <c r="AE112" i="6"/>
  <c r="AT112" i="6" s="1"/>
  <c r="AE113" i="6"/>
  <c r="AT113" i="6" s="1"/>
  <c r="AE114" i="6"/>
  <c r="AT114" i="6" s="1"/>
  <c r="AE115" i="6"/>
  <c r="AT115" i="6" s="1"/>
  <c r="AE116" i="6"/>
  <c r="AT116" i="6" s="1"/>
  <c r="AE117" i="6"/>
  <c r="AT117" i="6" s="1"/>
  <c r="AE118" i="6"/>
  <c r="AT118" i="6" s="1"/>
  <c r="AE119" i="6"/>
  <c r="AT119" i="6" s="1"/>
  <c r="AE120" i="6"/>
  <c r="AT120" i="6" s="1"/>
  <c r="AE121" i="6"/>
  <c r="AT121" i="6" s="1"/>
  <c r="AE122" i="6"/>
  <c r="AT122" i="6" s="1"/>
  <c r="AE123" i="6"/>
  <c r="AT123" i="6" s="1"/>
  <c r="AE124" i="6"/>
  <c r="AT124" i="6" s="1"/>
  <c r="AE125" i="6"/>
  <c r="AT125" i="6" s="1"/>
  <c r="AE126" i="6"/>
  <c r="AT126" i="6" s="1"/>
  <c r="AE127" i="6"/>
  <c r="AT127" i="6" s="1"/>
  <c r="AE128" i="6"/>
  <c r="AT128" i="6" s="1"/>
  <c r="AE129" i="6"/>
  <c r="AT129" i="6" s="1"/>
  <c r="AE130" i="6"/>
  <c r="AT130" i="6" s="1"/>
  <c r="AE131" i="6"/>
  <c r="AT131" i="6" s="1"/>
  <c r="AE132" i="6"/>
  <c r="AT132" i="6" s="1"/>
  <c r="AE133" i="6"/>
  <c r="AT133" i="6" s="1"/>
  <c r="AE134" i="6"/>
  <c r="AT134" i="6" s="1"/>
  <c r="AE135" i="6"/>
  <c r="AT135" i="6" s="1"/>
  <c r="AE136" i="6"/>
  <c r="AT136" i="6" s="1"/>
  <c r="AE137" i="6"/>
  <c r="AT137" i="6" s="1"/>
  <c r="AE138" i="6"/>
  <c r="AT138" i="6" s="1"/>
  <c r="AE139" i="6"/>
  <c r="AT139" i="6" s="1"/>
  <c r="AE140" i="6"/>
  <c r="AT140" i="6" s="1"/>
  <c r="AE141" i="6"/>
  <c r="AT141" i="6" s="1"/>
  <c r="AE142" i="6"/>
  <c r="AT142" i="6" s="1"/>
  <c r="AE143" i="6"/>
  <c r="AT143" i="6" s="1"/>
  <c r="AE144" i="6"/>
  <c r="AT144" i="6" s="1"/>
  <c r="AE145" i="6"/>
  <c r="AT145" i="6" s="1"/>
  <c r="AE146" i="6"/>
  <c r="AT146" i="6" s="1"/>
  <c r="AE147" i="6"/>
  <c r="AT147" i="6" s="1"/>
  <c r="AE148" i="6"/>
  <c r="AT148" i="6" s="1"/>
  <c r="AE149" i="6"/>
  <c r="AT149" i="6" s="1"/>
  <c r="AE150" i="6"/>
  <c r="AT150" i="6" s="1"/>
  <c r="AE151" i="6"/>
  <c r="AT151" i="6" s="1"/>
  <c r="AE152" i="6"/>
  <c r="AT152" i="6" s="1"/>
  <c r="AE153" i="6"/>
  <c r="AT153" i="6" s="1"/>
  <c r="AE154" i="6"/>
  <c r="AT154" i="6" s="1"/>
  <c r="AE155" i="6"/>
  <c r="AT155" i="6" s="1"/>
  <c r="AE2" i="6"/>
  <c r="AT2" i="6" s="1"/>
  <c r="AU155" i="6"/>
  <c r="AR155" i="6"/>
  <c r="AQ155" i="6"/>
  <c r="AP155" i="6"/>
  <c r="AO155" i="6"/>
  <c r="AN155" i="6"/>
  <c r="AM155" i="6"/>
  <c r="AL155" i="6"/>
  <c r="AK155" i="6"/>
  <c r="AJ155" i="6"/>
  <c r="AI155" i="6"/>
  <c r="AH155" i="6"/>
  <c r="AG155" i="6"/>
  <c r="AU154" i="6"/>
  <c r="AR154" i="6"/>
  <c r="AQ154" i="6"/>
  <c r="AP154" i="6"/>
  <c r="AO154" i="6"/>
  <c r="AN154" i="6"/>
  <c r="AM154" i="6"/>
  <c r="AL154" i="6"/>
  <c r="AK154" i="6"/>
  <c r="AJ154" i="6"/>
  <c r="AI154" i="6"/>
  <c r="AH154" i="6"/>
  <c r="AG154" i="6"/>
  <c r="AU153" i="6"/>
  <c r="AR153" i="6"/>
  <c r="AQ153" i="6"/>
  <c r="AP153" i="6"/>
  <c r="AO153" i="6"/>
  <c r="AN153" i="6"/>
  <c r="AM153" i="6"/>
  <c r="AL153" i="6"/>
  <c r="AK153" i="6"/>
  <c r="AJ153" i="6"/>
  <c r="AI153" i="6"/>
  <c r="AH153" i="6"/>
  <c r="AG153" i="6"/>
  <c r="AU152" i="6"/>
  <c r="AR152" i="6"/>
  <c r="AQ152" i="6"/>
  <c r="AP152" i="6"/>
  <c r="AO152" i="6"/>
  <c r="AN152" i="6"/>
  <c r="AM152" i="6"/>
  <c r="AL152" i="6"/>
  <c r="AK152" i="6"/>
  <c r="AJ152" i="6"/>
  <c r="AI152" i="6"/>
  <c r="AH152" i="6"/>
  <c r="AG152" i="6"/>
  <c r="AU151" i="6"/>
  <c r="AR151" i="6"/>
  <c r="AQ151" i="6"/>
  <c r="AP151" i="6"/>
  <c r="AO151" i="6"/>
  <c r="AN151" i="6"/>
  <c r="AM151" i="6"/>
  <c r="AL151" i="6"/>
  <c r="AK151" i="6"/>
  <c r="AJ151" i="6"/>
  <c r="AI151" i="6"/>
  <c r="AH151" i="6"/>
  <c r="AG151" i="6"/>
  <c r="AU150" i="6"/>
  <c r="AR150" i="6"/>
  <c r="AQ150" i="6"/>
  <c r="AP150" i="6"/>
  <c r="AO150" i="6"/>
  <c r="AN150" i="6"/>
  <c r="AM150" i="6"/>
  <c r="AL150" i="6"/>
  <c r="AK150" i="6"/>
  <c r="AJ150" i="6"/>
  <c r="AI150" i="6"/>
  <c r="AH150" i="6"/>
  <c r="AG150" i="6"/>
  <c r="AU149" i="6"/>
  <c r="AR149" i="6"/>
  <c r="AQ149" i="6"/>
  <c r="AP149" i="6"/>
  <c r="AO149" i="6"/>
  <c r="AN149" i="6"/>
  <c r="AM149" i="6"/>
  <c r="AL149" i="6"/>
  <c r="AK149" i="6"/>
  <c r="AJ149" i="6"/>
  <c r="AI149" i="6"/>
  <c r="AH149" i="6"/>
  <c r="AG149" i="6"/>
  <c r="AU148" i="6"/>
  <c r="AR148" i="6"/>
  <c r="AQ148" i="6"/>
  <c r="AP148" i="6"/>
  <c r="AO148" i="6"/>
  <c r="AN148" i="6"/>
  <c r="AM148" i="6"/>
  <c r="AL148" i="6"/>
  <c r="AK148" i="6"/>
  <c r="AJ148" i="6"/>
  <c r="AI148" i="6"/>
  <c r="AH148" i="6"/>
  <c r="AG148" i="6"/>
  <c r="AU147" i="6"/>
  <c r="AR147" i="6"/>
  <c r="AQ147" i="6"/>
  <c r="AP147" i="6"/>
  <c r="AO147" i="6"/>
  <c r="AN147" i="6"/>
  <c r="AM147" i="6"/>
  <c r="AL147" i="6"/>
  <c r="AK147" i="6"/>
  <c r="AJ147" i="6"/>
  <c r="AI147" i="6"/>
  <c r="AH147" i="6"/>
  <c r="AG147" i="6"/>
  <c r="AU146" i="6"/>
  <c r="AR146" i="6"/>
  <c r="AQ146" i="6"/>
  <c r="AP146" i="6"/>
  <c r="AO146" i="6"/>
  <c r="AN146" i="6"/>
  <c r="AM146" i="6"/>
  <c r="AL146" i="6"/>
  <c r="AK146" i="6"/>
  <c r="AJ146" i="6"/>
  <c r="AI146" i="6"/>
  <c r="AH146" i="6"/>
  <c r="AG146" i="6"/>
  <c r="AU145" i="6"/>
  <c r="AR145" i="6"/>
  <c r="AQ145" i="6"/>
  <c r="AP145" i="6"/>
  <c r="AO145" i="6"/>
  <c r="AN145" i="6"/>
  <c r="AM145" i="6"/>
  <c r="AL145" i="6"/>
  <c r="AK145" i="6"/>
  <c r="AJ145" i="6"/>
  <c r="AI145" i="6"/>
  <c r="AH145" i="6"/>
  <c r="AG145" i="6"/>
  <c r="AU144" i="6"/>
  <c r="AR144" i="6"/>
  <c r="AQ144" i="6"/>
  <c r="AP144" i="6"/>
  <c r="AO144" i="6"/>
  <c r="AN144" i="6"/>
  <c r="AM144" i="6"/>
  <c r="AL144" i="6"/>
  <c r="AK144" i="6"/>
  <c r="AJ144" i="6"/>
  <c r="AI144" i="6"/>
  <c r="AH144" i="6"/>
  <c r="AG144" i="6"/>
  <c r="AU143" i="6"/>
  <c r="AR143" i="6"/>
  <c r="AQ143" i="6"/>
  <c r="AP143" i="6"/>
  <c r="AO143" i="6"/>
  <c r="AN143" i="6"/>
  <c r="AM143" i="6"/>
  <c r="AL143" i="6"/>
  <c r="AK143" i="6"/>
  <c r="AJ143" i="6"/>
  <c r="AI143" i="6"/>
  <c r="AH143" i="6"/>
  <c r="AG143" i="6"/>
  <c r="AU142" i="6"/>
  <c r="AR142" i="6"/>
  <c r="AQ142" i="6"/>
  <c r="AP142" i="6"/>
  <c r="AO142" i="6"/>
  <c r="AN142" i="6"/>
  <c r="AM142" i="6"/>
  <c r="AL142" i="6"/>
  <c r="AK142" i="6"/>
  <c r="AJ142" i="6"/>
  <c r="AI142" i="6"/>
  <c r="AH142" i="6"/>
  <c r="AG142" i="6"/>
  <c r="AU141" i="6"/>
  <c r="AR141" i="6"/>
  <c r="AQ141" i="6"/>
  <c r="AP141" i="6"/>
  <c r="AO141" i="6"/>
  <c r="AN141" i="6"/>
  <c r="AM141" i="6"/>
  <c r="AL141" i="6"/>
  <c r="AK141" i="6"/>
  <c r="AJ141" i="6"/>
  <c r="AI141" i="6"/>
  <c r="AH141" i="6"/>
  <c r="AG141" i="6"/>
  <c r="AU140" i="6"/>
  <c r="AR140" i="6"/>
  <c r="AQ140" i="6"/>
  <c r="AP140" i="6"/>
  <c r="AO140" i="6"/>
  <c r="AN140" i="6"/>
  <c r="AM140" i="6"/>
  <c r="AL140" i="6"/>
  <c r="AK140" i="6"/>
  <c r="AJ140" i="6"/>
  <c r="AI140" i="6"/>
  <c r="AH140" i="6"/>
  <c r="AG140" i="6"/>
  <c r="AU139" i="6"/>
  <c r="AR139" i="6"/>
  <c r="AQ139" i="6"/>
  <c r="AP139" i="6"/>
  <c r="AO139" i="6"/>
  <c r="AN139" i="6"/>
  <c r="AM139" i="6"/>
  <c r="AL139" i="6"/>
  <c r="AK139" i="6"/>
  <c r="AJ139" i="6"/>
  <c r="AI139" i="6"/>
  <c r="AH139" i="6"/>
  <c r="AG139" i="6"/>
  <c r="AU138" i="6"/>
  <c r="AR138" i="6"/>
  <c r="AQ138" i="6"/>
  <c r="AP138" i="6"/>
  <c r="AO138" i="6"/>
  <c r="AN138" i="6"/>
  <c r="AM138" i="6"/>
  <c r="AL138" i="6"/>
  <c r="AK138" i="6"/>
  <c r="AJ138" i="6"/>
  <c r="AI138" i="6"/>
  <c r="AH138" i="6"/>
  <c r="AG138" i="6"/>
  <c r="AU137" i="6"/>
  <c r="AR137" i="6"/>
  <c r="AQ137" i="6"/>
  <c r="AP137" i="6"/>
  <c r="AO137" i="6"/>
  <c r="AN137" i="6"/>
  <c r="AM137" i="6"/>
  <c r="AL137" i="6"/>
  <c r="AK137" i="6"/>
  <c r="AJ137" i="6"/>
  <c r="AI137" i="6"/>
  <c r="AH137" i="6"/>
  <c r="AG137" i="6"/>
  <c r="AU136" i="6"/>
  <c r="AR136" i="6"/>
  <c r="AQ136" i="6"/>
  <c r="AP136" i="6"/>
  <c r="AO136" i="6"/>
  <c r="AN136" i="6"/>
  <c r="AM136" i="6"/>
  <c r="AL136" i="6"/>
  <c r="AK136" i="6"/>
  <c r="AJ136" i="6"/>
  <c r="AI136" i="6"/>
  <c r="AH136" i="6"/>
  <c r="AG136" i="6"/>
  <c r="AU135" i="6"/>
  <c r="AR135" i="6"/>
  <c r="AQ135" i="6"/>
  <c r="AP135" i="6"/>
  <c r="AO135" i="6"/>
  <c r="AN135" i="6"/>
  <c r="AM135" i="6"/>
  <c r="AL135" i="6"/>
  <c r="AK135" i="6"/>
  <c r="AJ135" i="6"/>
  <c r="AI135" i="6"/>
  <c r="AH135" i="6"/>
  <c r="AG135" i="6"/>
  <c r="AU134" i="6"/>
  <c r="AR134" i="6"/>
  <c r="AQ134" i="6"/>
  <c r="AP134" i="6"/>
  <c r="AO134" i="6"/>
  <c r="AN134" i="6"/>
  <c r="AM134" i="6"/>
  <c r="AL134" i="6"/>
  <c r="AK134" i="6"/>
  <c r="AJ134" i="6"/>
  <c r="AI134" i="6"/>
  <c r="AH134" i="6"/>
  <c r="AG134" i="6"/>
  <c r="AU133" i="6"/>
  <c r="AR133" i="6"/>
  <c r="AQ133" i="6"/>
  <c r="AP133" i="6"/>
  <c r="AO133" i="6"/>
  <c r="AN133" i="6"/>
  <c r="AM133" i="6"/>
  <c r="AL133" i="6"/>
  <c r="AK133" i="6"/>
  <c r="AJ133" i="6"/>
  <c r="AI133" i="6"/>
  <c r="AH133" i="6"/>
  <c r="AG133" i="6"/>
  <c r="AU132" i="6"/>
  <c r="AR132" i="6"/>
  <c r="AQ132" i="6"/>
  <c r="AP132" i="6"/>
  <c r="AO132" i="6"/>
  <c r="AN132" i="6"/>
  <c r="AM132" i="6"/>
  <c r="AL132" i="6"/>
  <c r="AK132" i="6"/>
  <c r="AJ132" i="6"/>
  <c r="AI132" i="6"/>
  <c r="AH132" i="6"/>
  <c r="AG132" i="6"/>
  <c r="AU131" i="6"/>
  <c r="AR131" i="6"/>
  <c r="AQ131" i="6"/>
  <c r="AP131" i="6"/>
  <c r="AO131" i="6"/>
  <c r="AN131" i="6"/>
  <c r="AM131" i="6"/>
  <c r="AL131" i="6"/>
  <c r="AK131" i="6"/>
  <c r="AJ131" i="6"/>
  <c r="AI131" i="6"/>
  <c r="AH131" i="6"/>
  <c r="AG131" i="6"/>
  <c r="AU130" i="6"/>
  <c r="AR130" i="6"/>
  <c r="AQ130" i="6"/>
  <c r="AP130" i="6"/>
  <c r="AO130" i="6"/>
  <c r="AN130" i="6"/>
  <c r="AM130" i="6"/>
  <c r="AL130" i="6"/>
  <c r="AK130" i="6"/>
  <c r="AJ130" i="6"/>
  <c r="AI130" i="6"/>
  <c r="AH130" i="6"/>
  <c r="AG130" i="6"/>
  <c r="AU129" i="6"/>
  <c r="AR129" i="6"/>
  <c r="AQ129" i="6"/>
  <c r="AP129" i="6"/>
  <c r="AO129" i="6"/>
  <c r="AN129" i="6"/>
  <c r="AM129" i="6"/>
  <c r="AL129" i="6"/>
  <c r="AK129" i="6"/>
  <c r="AJ129" i="6"/>
  <c r="AI129" i="6"/>
  <c r="AH129" i="6"/>
  <c r="AG129" i="6"/>
  <c r="AU128" i="6"/>
  <c r="AR128" i="6"/>
  <c r="AQ128" i="6"/>
  <c r="AP128" i="6"/>
  <c r="AO128" i="6"/>
  <c r="AN128" i="6"/>
  <c r="AM128" i="6"/>
  <c r="AL128" i="6"/>
  <c r="AK128" i="6"/>
  <c r="AJ128" i="6"/>
  <c r="AI128" i="6"/>
  <c r="AH128" i="6"/>
  <c r="AG128" i="6"/>
  <c r="AU127" i="6"/>
  <c r="AR127" i="6"/>
  <c r="AQ127" i="6"/>
  <c r="AP127" i="6"/>
  <c r="AO127" i="6"/>
  <c r="AN127" i="6"/>
  <c r="AM127" i="6"/>
  <c r="AL127" i="6"/>
  <c r="AK127" i="6"/>
  <c r="AJ127" i="6"/>
  <c r="AI127" i="6"/>
  <c r="AH127" i="6"/>
  <c r="AG127" i="6"/>
  <c r="AU126" i="6"/>
  <c r="AR126" i="6"/>
  <c r="AQ126" i="6"/>
  <c r="AP126" i="6"/>
  <c r="AO126" i="6"/>
  <c r="AN126" i="6"/>
  <c r="AM126" i="6"/>
  <c r="AL126" i="6"/>
  <c r="AK126" i="6"/>
  <c r="AJ126" i="6"/>
  <c r="AI126" i="6"/>
  <c r="AH126" i="6"/>
  <c r="AG126" i="6"/>
  <c r="AU125" i="6"/>
  <c r="AR125" i="6"/>
  <c r="AQ125" i="6"/>
  <c r="AP125" i="6"/>
  <c r="AO125" i="6"/>
  <c r="AN125" i="6"/>
  <c r="AM125" i="6"/>
  <c r="AL125" i="6"/>
  <c r="AK125" i="6"/>
  <c r="AJ125" i="6"/>
  <c r="AI125" i="6"/>
  <c r="AH125" i="6"/>
  <c r="AG125" i="6"/>
  <c r="AU124" i="6"/>
  <c r="AR124" i="6"/>
  <c r="AQ124" i="6"/>
  <c r="AP124" i="6"/>
  <c r="AO124" i="6"/>
  <c r="AN124" i="6"/>
  <c r="AM124" i="6"/>
  <c r="AL124" i="6"/>
  <c r="AK124" i="6"/>
  <c r="AJ124" i="6"/>
  <c r="AI124" i="6"/>
  <c r="AH124" i="6"/>
  <c r="AG124" i="6"/>
  <c r="AU123" i="6"/>
  <c r="AR123" i="6"/>
  <c r="AQ123" i="6"/>
  <c r="AP123" i="6"/>
  <c r="AO123" i="6"/>
  <c r="AN123" i="6"/>
  <c r="AM123" i="6"/>
  <c r="AL123" i="6"/>
  <c r="AK123" i="6"/>
  <c r="AJ123" i="6"/>
  <c r="AI123" i="6"/>
  <c r="AH123" i="6"/>
  <c r="AG123" i="6"/>
  <c r="AU122" i="6"/>
  <c r="AR122" i="6"/>
  <c r="AQ122" i="6"/>
  <c r="AP122" i="6"/>
  <c r="AO122" i="6"/>
  <c r="AN122" i="6"/>
  <c r="AM122" i="6"/>
  <c r="AL122" i="6"/>
  <c r="AK122" i="6"/>
  <c r="AJ122" i="6"/>
  <c r="AI122" i="6"/>
  <c r="AH122" i="6"/>
  <c r="AG122" i="6"/>
  <c r="AU121" i="6"/>
  <c r="AR121" i="6"/>
  <c r="AQ121" i="6"/>
  <c r="AP121" i="6"/>
  <c r="AO121" i="6"/>
  <c r="AN121" i="6"/>
  <c r="AM121" i="6"/>
  <c r="AL121" i="6"/>
  <c r="AK121" i="6"/>
  <c r="AJ121" i="6"/>
  <c r="AI121" i="6"/>
  <c r="AH121" i="6"/>
  <c r="AG121" i="6"/>
  <c r="AU120" i="6"/>
  <c r="AR120" i="6"/>
  <c r="AQ120" i="6"/>
  <c r="AP120" i="6"/>
  <c r="AO120" i="6"/>
  <c r="AN120" i="6"/>
  <c r="AM120" i="6"/>
  <c r="AL120" i="6"/>
  <c r="AK120" i="6"/>
  <c r="AJ120" i="6"/>
  <c r="AI120" i="6"/>
  <c r="AH120" i="6"/>
  <c r="AG120" i="6"/>
  <c r="AU119" i="6"/>
  <c r="AR119" i="6"/>
  <c r="AQ119" i="6"/>
  <c r="AP119" i="6"/>
  <c r="AO119" i="6"/>
  <c r="AN119" i="6"/>
  <c r="AM119" i="6"/>
  <c r="AL119" i="6"/>
  <c r="AK119" i="6"/>
  <c r="AJ119" i="6"/>
  <c r="AI119" i="6"/>
  <c r="AH119" i="6"/>
  <c r="AG119" i="6"/>
  <c r="AU118" i="6"/>
  <c r="AR118" i="6"/>
  <c r="AQ118" i="6"/>
  <c r="AP118" i="6"/>
  <c r="AO118" i="6"/>
  <c r="AN118" i="6"/>
  <c r="AM118" i="6"/>
  <c r="AL118" i="6"/>
  <c r="AK118" i="6"/>
  <c r="AJ118" i="6"/>
  <c r="AI118" i="6"/>
  <c r="AH118" i="6"/>
  <c r="AG118" i="6"/>
  <c r="AU117" i="6"/>
  <c r="AR117" i="6"/>
  <c r="AQ117" i="6"/>
  <c r="AP117" i="6"/>
  <c r="AO117" i="6"/>
  <c r="AN117" i="6"/>
  <c r="AM117" i="6"/>
  <c r="AL117" i="6"/>
  <c r="AK117" i="6"/>
  <c r="AJ117" i="6"/>
  <c r="AI117" i="6"/>
  <c r="AH117" i="6"/>
  <c r="AG117" i="6"/>
  <c r="AU116" i="6"/>
  <c r="AR116" i="6"/>
  <c r="AQ116" i="6"/>
  <c r="AP116" i="6"/>
  <c r="AO116" i="6"/>
  <c r="AN116" i="6"/>
  <c r="AM116" i="6"/>
  <c r="AL116" i="6"/>
  <c r="AK116" i="6"/>
  <c r="AJ116" i="6"/>
  <c r="AI116" i="6"/>
  <c r="AH116" i="6"/>
  <c r="AG116" i="6"/>
  <c r="AU115" i="6"/>
  <c r="AR115" i="6"/>
  <c r="AQ115" i="6"/>
  <c r="AP115" i="6"/>
  <c r="AO115" i="6"/>
  <c r="AN115" i="6"/>
  <c r="AM115" i="6"/>
  <c r="AL115" i="6"/>
  <c r="AK115" i="6"/>
  <c r="AJ115" i="6"/>
  <c r="AI115" i="6"/>
  <c r="AH115" i="6"/>
  <c r="AG115" i="6"/>
  <c r="AU114" i="6"/>
  <c r="AR114" i="6"/>
  <c r="AQ114" i="6"/>
  <c r="AP114" i="6"/>
  <c r="AO114" i="6"/>
  <c r="AN114" i="6"/>
  <c r="AM114" i="6"/>
  <c r="AL114" i="6"/>
  <c r="AK114" i="6"/>
  <c r="AJ114" i="6"/>
  <c r="AI114" i="6"/>
  <c r="AH114" i="6"/>
  <c r="AG114" i="6"/>
  <c r="AU113" i="6"/>
  <c r="AR113" i="6"/>
  <c r="AQ113" i="6"/>
  <c r="AP113" i="6"/>
  <c r="AO113" i="6"/>
  <c r="AN113" i="6"/>
  <c r="AM113" i="6"/>
  <c r="AL113" i="6"/>
  <c r="AK113" i="6"/>
  <c r="AJ113" i="6"/>
  <c r="AI113" i="6"/>
  <c r="AH113" i="6"/>
  <c r="AG113" i="6"/>
  <c r="AU112" i="6"/>
  <c r="AR112" i="6"/>
  <c r="AQ112" i="6"/>
  <c r="AP112" i="6"/>
  <c r="AO112" i="6"/>
  <c r="AN112" i="6"/>
  <c r="AM112" i="6"/>
  <c r="AL112" i="6"/>
  <c r="AK112" i="6"/>
  <c r="AJ112" i="6"/>
  <c r="AI112" i="6"/>
  <c r="AH112" i="6"/>
  <c r="AG112" i="6"/>
  <c r="AU111" i="6"/>
  <c r="AR111" i="6"/>
  <c r="AQ111" i="6"/>
  <c r="AP111" i="6"/>
  <c r="AO111" i="6"/>
  <c r="AN111" i="6"/>
  <c r="AM111" i="6"/>
  <c r="AL111" i="6"/>
  <c r="AK111" i="6"/>
  <c r="AJ111" i="6"/>
  <c r="AI111" i="6"/>
  <c r="AH111" i="6"/>
  <c r="AG111" i="6"/>
  <c r="AU110" i="6"/>
  <c r="AR110" i="6"/>
  <c r="AQ110" i="6"/>
  <c r="AP110" i="6"/>
  <c r="AO110" i="6"/>
  <c r="AN110" i="6"/>
  <c r="AM110" i="6"/>
  <c r="AL110" i="6"/>
  <c r="AK110" i="6"/>
  <c r="AJ110" i="6"/>
  <c r="AI110" i="6"/>
  <c r="AH110" i="6"/>
  <c r="AG110" i="6"/>
  <c r="AU109" i="6"/>
  <c r="AR109" i="6"/>
  <c r="AQ109" i="6"/>
  <c r="AP109" i="6"/>
  <c r="AO109" i="6"/>
  <c r="AN109" i="6"/>
  <c r="AM109" i="6"/>
  <c r="AL109" i="6"/>
  <c r="AK109" i="6"/>
  <c r="AJ109" i="6"/>
  <c r="AI109" i="6"/>
  <c r="AH109" i="6"/>
  <c r="AG109" i="6"/>
  <c r="AU108" i="6"/>
  <c r="AR108" i="6"/>
  <c r="AQ108" i="6"/>
  <c r="AP108" i="6"/>
  <c r="AO108" i="6"/>
  <c r="AN108" i="6"/>
  <c r="AM108" i="6"/>
  <c r="AL108" i="6"/>
  <c r="AK108" i="6"/>
  <c r="AJ108" i="6"/>
  <c r="AI108" i="6"/>
  <c r="AH108" i="6"/>
  <c r="AG108" i="6"/>
  <c r="AU107" i="6"/>
  <c r="AR107" i="6"/>
  <c r="AQ107" i="6"/>
  <c r="AP107" i="6"/>
  <c r="AO107" i="6"/>
  <c r="AN107" i="6"/>
  <c r="AM107" i="6"/>
  <c r="AL107" i="6"/>
  <c r="AK107" i="6"/>
  <c r="AJ107" i="6"/>
  <c r="AI107" i="6"/>
  <c r="AH107" i="6"/>
  <c r="AG107" i="6"/>
  <c r="AU106" i="6"/>
  <c r="AR106" i="6"/>
  <c r="AQ106" i="6"/>
  <c r="AP106" i="6"/>
  <c r="AO106" i="6"/>
  <c r="AN106" i="6"/>
  <c r="AM106" i="6"/>
  <c r="AL106" i="6"/>
  <c r="AK106" i="6"/>
  <c r="AJ106" i="6"/>
  <c r="AI106" i="6"/>
  <c r="AH106" i="6"/>
  <c r="AG106" i="6"/>
  <c r="AU105" i="6"/>
  <c r="AR105" i="6"/>
  <c r="AQ105" i="6"/>
  <c r="AP105" i="6"/>
  <c r="AO105" i="6"/>
  <c r="AN105" i="6"/>
  <c r="AM105" i="6"/>
  <c r="AL105" i="6"/>
  <c r="AK105" i="6"/>
  <c r="AJ105" i="6"/>
  <c r="AI105" i="6"/>
  <c r="AH105" i="6"/>
  <c r="AG105" i="6"/>
  <c r="AU104" i="6"/>
  <c r="AR104" i="6"/>
  <c r="AQ104" i="6"/>
  <c r="AP104" i="6"/>
  <c r="AO104" i="6"/>
  <c r="AN104" i="6"/>
  <c r="AM104" i="6"/>
  <c r="AL104" i="6"/>
  <c r="AK104" i="6"/>
  <c r="AJ104" i="6"/>
  <c r="AI104" i="6"/>
  <c r="AH104" i="6"/>
  <c r="AG104" i="6"/>
  <c r="AU103" i="6"/>
  <c r="AR103" i="6"/>
  <c r="AQ103" i="6"/>
  <c r="AP103" i="6"/>
  <c r="AO103" i="6"/>
  <c r="AN103" i="6"/>
  <c r="AM103" i="6"/>
  <c r="AL103" i="6"/>
  <c r="AK103" i="6"/>
  <c r="AJ103" i="6"/>
  <c r="AI103" i="6"/>
  <c r="AH103" i="6"/>
  <c r="AG103" i="6"/>
  <c r="AU102" i="6"/>
  <c r="AR102" i="6"/>
  <c r="AQ102" i="6"/>
  <c r="AP102" i="6"/>
  <c r="AO102" i="6"/>
  <c r="AN102" i="6"/>
  <c r="AM102" i="6"/>
  <c r="AL102" i="6"/>
  <c r="AK102" i="6"/>
  <c r="AJ102" i="6"/>
  <c r="AI102" i="6"/>
  <c r="AH102" i="6"/>
  <c r="AG102" i="6"/>
  <c r="AU101" i="6"/>
  <c r="AR101" i="6"/>
  <c r="AQ101" i="6"/>
  <c r="AP101" i="6"/>
  <c r="AO101" i="6"/>
  <c r="AN101" i="6"/>
  <c r="AM101" i="6"/>
  <c r="AL101" i="6"/>
  <c r="AK101" i="6"/>
  <c r="AJ101" i="6"/>
  <c r="AI101" i="6"/>
  <c r="AH101" i="6"/>
  <c r="AG101" i="6"/>
  <c r="AU100" i="6"/>
  <c r="AR100" i="6"/>
  <c r="AQ100" i="6"/>
  <c r="AP100" i="6"/>
  <c r="AO100" i="6"/>
  <c r="AN100" i="6"/>
  <c r="AM100" i="6"/>
  <c r="AL100" i="6"/>
  <c r="AK100" i="6"/>
  <c r="AJ100" i="6"/>
  <c r="AI100" i="6"/>
  <c r="AH100" i="6"/>
  <c r="AG100" i="6"/>
  <c r="AU99" i="6"/>
  <c r="AR99" i="6"/>
  <c r="AQ99" i="6"/>
  <c r="AP99" i="6"/>
  <c r="AO99" i="6"/>
  <c r="AN99" i="6"/>
  <c r="AM99" i="6"/>
  <c r="AL99" i="6"/>
  <c r="AK99" i="6"/>
  <c r="AJ99" i="6"/>
  <c r="AI99" i="6"/>
  <c r="AH99" i="6"/>
  <c r="AG99" i="6"/>
  <c r="AU98" i="6"/>
  <c r="AR98" i="6"/>
  <c r="AQ98" i="6"/>
  <c r="AP98" i="6"/>
  <c r="AO98" i="6"/>
  <c r="AN98" i="6"/>
  <c r="AM98" i="6"/>
  <c r="AL98" i="6"/>
  <c r="AK98" i="6"/>
  <c r="AJ98" i="6"/>
  <c r="AI98" i="6"/>
  <c r="AH98" i="6"/>
  <c r="AG98" i="6"/>
  <c r="AU97" i="6"/>
  <c r="AR97" i="6"/>
  <c r="AQ97" i="6"/>
  <c r="AP97" i="6"/>
  <c r="AO97" i="6"/>
  <c r="AN97" i="6"/>
  <c r="AM97" i="6"/>
  <c r="AL97" i="6"/>
  <c r="AK97" i="6"/>
  <c r="AJ97" i="6"/>
  <c r="AI97" i="6"/>
  <c r="AH97" i="6"/>
  <c r="AG97" i="6"/>
  <c r="AU96" i="6"/>
  <c r="AR96" i="6"/>
  <c r="AQ96" i="6"/>
  <c r="AP96" i="6"/>
  <c r="AO96" i="6"/>
  <c r="AN96" i="6"/>
  <c r="AM96" i="6"/>
  <c r="AL96" i="6"/>
  <c r="AK96" i="6"/>
  <c r="AJ96" i="6"/>
  <c r="AI96" i="6"/>
  <c r="AH96" i="6"/>
  <c r="AG96" i="6"/>
  <c r="AU95" i="6"/>
  <c r="AR95" i="6"/>
  <c r="AQ95" i="6"/>
  <c r="AP95" i="6"/>
  <c r="AO95" i="6"/>
  <c r="AN95" i="6"/>
  <c r="AM95" i="6"/>
  <c r="AL95" i="6"/>
  <c r="AK95" i="6"/>
  <c r="AJ95" i="6"/>
  <c r="AI95" i="6"/>
  <c r="AH95" i="6"/>
  <c r="AG95" i="6"/>
  <c r="AU94" i="6"/>
  <c r="AR94" i="6"/>
  <c r="AQ94" i="6"/>
  <c r="AP94" i="6"/>
  <c r="AO94" i="6"/>
  <c r="AN94" i="6"/>
  <c r="AM94" i="6"/>
  <c r="AL94" i="6"/>
  <c r="AK94" i="6"/>
  <c r="AJ94" i="6"/>
  <c r="AI94" i="6"/>
  <c r="AH94" i="6"/>
  <c r="AG94" i="6"/>
  <c r="AU93" i="6"/>
  <c r="AR93" i="6"/>
  <c r="AQ93" i="6"/>
  <c r="AP93" i="6"/>
  <c r="AO93" i="6"/>
  <c r="AN93" i="6"/>
  <c r="AM93" i="6"/>
  <c r="AL93" i="6"/>
  <c r="AK93" i="6"/>
  <c r="AJ93" i="6"/>
  <c r="AI93" i="6"/>
  <c r="AH93" i="6"/>
  <c r="AG93" i="6"/>
  <c r="AU92" i="6"/>
  <c r="AR92" i="6"/>
  <c r="AQ92" i="6"/>
  <c r="AP92" i="6"/>
  <c r="AO92" i="6"/>
  <c r="AN92" i="6"/>
  <c r="AM92" i="6"/>
  <c r="AL92" i="6"/>
  <c r="AK92" i="6"/>
  <c r="AJ92" i="6"/>
  <c r="AI92" i="6"/>
  <c r="AH92" i="6"/>
  <c r="AG92" i="6"/>
  <c r="AU91" i="6"/>
  <c r="AR91" i="6"/>
  <c r="AQ91" i="6"/>
  <c r="AP91" i="6"/>
  <c r="AO91" i="6"/>
  <c r="AN91" i="6"/>
  <c r="AM91" i="6"/>
  <c r="AL91" i="6"/>
  <c r="AK91" i="6"/>
  <c r="AJ91" i="6"/>
  <c r="AI91" i="6"/>
  <c r="AH91" i="6"/>
  <c r="AG91" i="6"/>
  <c r="AU90" i="6"/>
  <c r="AR90" i="6"/>
  <c r="AQ90" i="6"/>
  <c r="AP90" i="6"/>
  <c r="AO90" i="6"/>
  <c r="AN90" i="6"/>
  <c r="AM90" i="6"/>
  <c r="AL90" i="6"/>
  <c r="AK90" i="6"/>
  <c r="AJ90" i="6"/>
  <c r="AI90" i="6"/>
  <c r="AH90" i="6"/>
  <c r="AG90" i="6"/>
  <c r="AU89" i="6"/>
  <c r="AR89" i="6"/>
  <c r="AQ89" i="6"/>
  <c r="AP89" i="6"/>
  <c r="AO89" i="6"/>
  <c r="AN89" i="6"/>
  <c r="AM89" i="6"/>
  <c r="AL89" i="6"/>
  <c r="AK89" i="6"/>
  <c r="AJ89" i="6"/>
  <c r="AI89" i="6"/>
  <c r="AH89" i="6"/>
  <c r="AG89" i="6"/>
  <c r="AU88" i="6"/>
  <c r="AR88" i="6"/>
  <c r="AQ88" i="6"/>
  <c r="AP88" i="6"/>
  <c r="AO88" i="6"/>
  <c r="AN88" i="6"/>
  <c r="AM88" i="6"/>
  <c r="AL88" i="6"/>
  <c r="AK88" i="6"/>
  <c r="AJ88" i="6"/>
  <c r="AI88" i="6"/>
  <c r="AH88" i="6"/>
  <c r="AG88" i="6"/>
  <c r="AU87" i="6"/>
  <c r="AR87" i="6"/>
  <c r="AQ87" i="6"/>
  <c r="AP87" i="6"/>
  <c r="AO87" i="6"/>
  <c r="AN87" i="6"/>
  <c r="AM87" i="6"/>
  <c r="AL87" i="6"/>
  <c r="AK87" i="6"/>
  <c r="AJ87" i="6"/>
  <c r="AI87" i="6"/>
  <c r="AH87" i="6"/>
  <c r="AG87" i="6"/>
  <c r="AU86" i="6"/>
  <c r="AR86" i="6"/>
  <c r="AQ86" i="6"/>
  <c r="AP86" i="6"/>
  <c r="AO86" i="6"/>
  <c r="AN86" i="6"/>
  <c r="AM86" i="6"/>
  <c r="AL86" i="6"/>
  <c r="AK86" i="6"/>
  <c r="AJ86" i="6"/>
  <c r="AI86" i="6"/>
  <c r="AH86" i="6"/>
  <c r="AG86" i="6"/>
  <c r="AU85" i="6"/>
  <c r="AR85" i="6"/>
  <c r="AQ85" i="6"/>
  <c r="AP85" i="6"/>
  <c r="AO85" i="6"/>
  <c r="AN85" i="6"/>
  <c r="AM85" i="6"/>
  <c r="AL85" i="6"/>
  <c r="AK85" i="6"/>
  <c r="AJ85" i="6"/>
  <c r="AI85" i="6"/>
  <c r="AH85" i="6"/>
  <c r="AG85" i="6"/>
  <c r="AU84" i="6"/>
  <c r="AR84" i="6"/>
  <c r="AQ84" i="6"/>
  <c r="AP84" i="6"/>
  <c r="AO84" i="6"/>
  <c r="AN84" i="6"/>
  <c r="AM84" i="6"/>
  <c r="AL84" i="6"/>
  <c r="AK84" i="6"/>
  <c r="AJ84" i="6"/>
  <c r="AI84" i="6"/>
  <c r="AH84" i="6"/>
  <c r="AG84" i="6"/>
  <c r="AU83" i="6"/>
  <c r="AR83" i="6"/>
  <c r="AQ83" i="6"/>
  <c r="AP83" i="6"/>
  <c r="AO83" i="6"/>
  <c r="AN83" i="6"/>
  <c r="AM83" i="6"/>
  <c r="AL83" i="6"/>
  <c r="AK83" i="6"/>
  <c r="AJ83" i="6"/>
  <c r="AI83" i="6"/>
  <c r="AH83" i="6"/>
  <c r="AG83" i="6"/>
  <c r="AU82" i="6"/>
  <c r="AR82" i="6"/>
  <c r="AQ82" i="6"/>
  <c r="AP82" i="6"/>
  <c r="AO82" i="6"/>
  <c r="AN82" i="6"/>
  <c r="AM82" i="6"/>
  <c r="AL82" i="6"/>
  <c r="AK82" i="6"/>
  <c r="AJ82" i="6"/>
  <c r="AI82" i="6"/>
  <c r="AH82" i="6"/>
  <c r="AG82" i="6"/>
  <c r="AU81" i="6"/>
  <c r="AR81" i="6"/>
  <c r="AQ81" i="6"/>
  <c r="AP81" i="6"/>
  <c r="AO81" i="6"/>
  <c r="AN81" i="6"/>
  <c r="AM81" i="6"/>
  <c r="AL81" i="6"/>
  <c r="AK81" i="6"/>
  <c r="AJ81" i="6"/>
  <c r="AI81" i="6"/>
  <c r="AH81" i="6"/>
  <c r="AG81" i="6"/>
  <c r="AU80" i="6"/>
  <c r="AR80" i="6"/>
  <c r="AQ80" i="6"/>
  <c r="AP80" i="6"/>
  <c r="AO80" i="6"/>
  <c r="AN80" i="6"/>
  <c r="AM80" i="6"/>
  <c r="AL80" i="6"/>
  <c r="AK80" i="6"/>
  <c r="AJ80" i="6"/>
  <c r="AI80" i="6"/>
  <c r="AH80" i="6"/>
  <c r="AG80" i="6"/>
  <c r="AU79" i="6"/>
  <c r="AR79" i="6"/>
  <c r="AQ79" i="6"/>
  <c r="AP79" i="6"/>
  <c r="AO79" i="6"/>
  <c r="AN79" i="6"/>
  <c r="AM79" i="6"/>
  <c r="AL79" i="6"/>
  <c r="AK79" i="6"/>
  <c r="AJ79" i="6"/>
  <c r="AI79" i="6"/>
  <c r="AH79" i="6"/>
  <c r="AG79" i="6"/>
  <c r="AU78" i="6"/>
  <c r="AR78" i="6"/>
  <c r="AQ78" i="6"/>
  <c r="AP78" i="6"/>
  <c r="AO78" i="6"/>
  <c r="AN78" i="6"/>
  <c r="AM78" i="6"/>
  <c r="AL78" i="6"/>
  <c r="AK78" i="6"/>
  <c r="AJ78" i="6"/>
  <c r="AI78" i="6"/>
  <c r="AH78" i="6"/>
  <c r="AG78" i="6"/>
  <c r="AU77" i="6"/>
  <c r="AR77" i="6"/>
  <c r="AQ77" i="6"/>
  <c r="AP77" i="6"/>
  <c r="AO77" i="6"/>
  <c r="AN77" i="6"/>
  <c r="AM77" i="6"/>
  <c r="AL77" i="6"/>
  <c r="AK77" i="6"/>
  <c r="AJ77" i="6"/>
  <c r="AI77" i="6"/>
  <c r="AH77" i="6"/>
  <c r="AG77" i="6"/>
  <c r="AU76" i="6"/>
  <c r="AR76" i="6"/>
  <c r="AQ76" i="6"/>
  <c r="AP76" i="6"/>
  <c r="AO76" i="6"/>
  <c r="AN76" i="6"/>
  <c r="AM76" i="6"/>
  <c r="AL76" i="6"/>
  <c r="AK76" i="6"/>
  <c r="AJ76" i="6"/>
  <c r="AI76" i="6"/>
  <c r="AH76" i="6"/>
  <c r="AG76" i="6"/>
  <c r="AU75" i="6"/>
  <c r="AR75" i="6"/>
  <c r="AQ75" i="6"/>
  <c r="AP75" i="6"/>
  <c r="AO75" i="6"/>
  <c r="AN75" i="6"/>
  <c r="AM75" i="6"/>
  <c r="AL75" i="6"/>
  <c r="AK75" i="6"/>
  <c r="AJ75" i="6"/>
  <c r="AI75" i="6"/>
  <c r="AH75" i="6"/>
  <c r="AG75" i="6"/>
  <c r="AU74" i="6"/>
  <c r="AR74" i="6"/>
  <c r="AQ74" i="6"/>
  <c r="AP74" i="6"/>
  <c r="AO74" i="6"/>
  <c r="AN74" i="6"/>
  <c r="AM74" i="6"/>
  <c r="AL74" i="6"/>
  <c r="AK74" i="6"/>
  <c r="AJ74" i="6"/>
  <c r="AI74" i="6"/>
  <c r="AH74" i="6"/>
  <c r="AG74" i="6"/>
  <c r="AU73" i="6"/>
  <c r="AR73" i="6"/>
  <c r="AQ73" i="6"/>
  <c r="AP73" i="6"/>
  <c r="AO73" i="6"/>
  <c r="AN73" i="6"/>
  <c r="AM73" i="6"/>
  <c r="AL73" i="6"/>
  <c r="AK73" i="6"/>
  <c r="AJ73" i="6"/>
  <c r="AI73" i="6"/>
  <c r="AH73" i="6"/>
  <c r="AG73" i="6"/>
  <c r="AU72" i="6"/>
  <c r="AR72" i="6"/>
  <c r="AQ72" i="6"/>
  <c r="AP72" i="6"/>
  <c r="AO72" i="6"/>
  <c r="AN72" i="6"/>
  <c r="AM72" i="6"/>
  <c r="AL72" i="6"/>
  <c r="AK72" i="6"/>
  <c r="AJ72" i="6"/>
  <c r="AI72" i="6"/>
  <c r="AH72" i="6"/>
  <c r="AG72" i="6"/>
  <c r="AU71" i="6"/>
  <c r="AR71" i="6"/>
  <c r="AQ71" i="6"/>
  <c r="AP71" i="6"/>
  <c r="AO71" i="6"/>
  <c r="AN71" i="6"/>
  <c r="AM71" i="6"/>
  <c r="AL71" i="6"/>
  <c r="AK71" i="6"/>
  <c r="AJ71" i="6"/>
  <c r="AI71" i="6"/>
  <c r="AH71" i="6"/>
  <c r="AG71" i="6"/>
  <c r="AU70" i="6"/>
  <c r="AR70" i="6"/>
  <c r="AQ70" i="6"/>
  <c r="AP70" i="6"/>
  <c r="AO70" i="6"/>
  <c r="AN70" i="6"/>
  <c r="AM70" i="6"/>
  <c r="AL70" i="6"/>
  <c r="AK70" i="6"/>
  <c r="AJ70" i="6"/>
  <c r="AI70" i="6"/>
  <c r="AH70" i="6"/>
  <c r="AG70" i="6"/>
  <c r="AU69" i="6"/>
  <c r="AR69" i="6"/>
  <c r="AQ69" i="6"/>
  <c r="AP69" i="6"/>
  <c r="AO69" i="6"/>
  <c r="AN69" i="6"/>
  <c r="AM69" i="6"/>
  <c r="AL69" i="6"/>
  <c r="AK69" i="6"/>
  <c r="AJ69" i="6"/>
  <c r="AI69" i="6"/>
  <c r="AH69" i="6"/>
  <c r="AG69" i="6"/>
  <c r="AU68" i="6"/>
  <c r="AR68" i="6"/>
  <c r="AQ68" i="6"/>
  <c r="AP68" i="6"/>
  <c r="AO68" i="6"/>
  <c r="AN68" i="6"/>
  <c r="AM68" i="6"/>
  <c r="AL68" i="6"/>
  <c r="AK68" i="6"/>
  <c r="AJ68" i="6"/>
  <c r="AI68" i="6"/>
  <c r="AH68" i="6"/>
  <c r="AG68" i="6"/>
  <c r="AU67" i="6"/>
  <c r="AR67" i="6"/>
  <c r="AQ67" i="6"/>
  <c r="AP67" i="6"/>
  <c r="AO67" i="6"/>
  <c r="AN67" i="6"/>
  <c r="AM67" i="6"/>
  <c r="AL67" i="6"/>
  <c r="AK67" i="6"/>
  <c r="AJ67" i="6"/>
  <c r="AI67" i="6"/>
  <c r="AH67" i="6"/>
  <c r="AG67" i="6"/>
  <c r="AU66" i="6"/>
  <c r="AR66" i="6"/>
  <c r="AQ66" i="6"/>
  <c r="AP66" i="6"/>
  <c r="AO66" i="6"/>
  <c r="AN66" i="6"/>
  <c r="AM66" i="6"/>
  <c r="AL66" i="6"/>
  <c r="AK66" i="6"/>
  <c r="AJ66" i="6"/>
  <c r="AI66" i="6"/>
  <c r="AH66" i="6"/>
  <c r="AG66" i="6"/>
  <c r="AU65" i="6"/>
  <c r="AR65" i="6"/>
  <c r="AQ65" i="6"/>
  <c r="AP65" i="6"/>
  <c r="AO65" i="6"/>
  <c r="AN65" i="6"/>
  <c r="AM65" i="6"/>
  <c r="AL65" i="6"/>
  <c r="AK65" i="6"/>
  <c r="AJ65" i="6"/>
  <c r="AI65" i="6"/>
  <c r="AH65" i="6"/>
  <c r="AG65" i="6"/>
  <c r="AU64" i="6"/>
  <c r="AR64" i="6"/>
  <c r="AQ64" i="6"/>
  <c r="AP64" i="6"/>
  <c r="AO64" i="6"/>
  <c r="AN64" i="6"/>
  <c r="AM64" i="6"/>
  <c r="AL64" i="6"/>
  <c r="AK64" i="6"/>
  <c r="AJ64" i="6"/>
  <c r="AI64" i="6"/>
  <c r="AH64" i="6"/>
  <c r="AG64" i="6"/>
  <c r="AU63" i="6"/>
  <c r="AR63" i="6"/>
  <c r="AQ63" i="6"/>
  <c r="AP63" i="6"/>
  <c r="AO63" i="6"/>
  <c r="AN63" i="6"/>
  <c r="AM63" i="6"/>
  <c r="AL63" i="6"/>
  <c r="AK63" i="6"/>
  <c r="AJ63" i="6"/>
  <c r="AI63" i="6"/>
  <c r="AH63" i="6"/>
  <c r="AG63" i="6"/>
  <c r="AU62" i="6"/>
  <c r="AR62" i="6"/>
  <c r="AQ62" i="6"/>
  <c r="AP62" i="6"/>
  <c r="AO62" i="6"/>
  <c r="AN62" i="6"/>
  <c r="AM62" i="6"/>
  <c r="AL62" i="6"/>
  <c r="AK62" i="6"/>
  <c r="AJ62" i="6"/>
  <c r="AI62" i="6"/>
  <c r="AH62" i="6"/>
  <c r="AG62" i="6"/>
  <c r="AU61" i="6"/>
  <c r="AR61" i="6"/>
  <c r="AQ61" i="6"/>
  <c r="AP61" i="6"/>
  <c r="AO61" i="6"/>
  <c r="AN61" i="6"/>
  <c r="AM61" i="6"/>
  <c r="AL61" i="6"/>
  <c r="AK61" i="6"/>
  <c r="AJ61" i="6"/>
  <c r="AI61" i="6"/>
  <c r="AH61" i="6"/>
  <c r="AG61" i="6"/>
  <c r="AU60" i="6"/>
  <c r="AR60" i="6"/>
  <c r="AQ60" i="6"/>
  <c r="AP60" i="6"/>
  <c r="AO60" i="6"/>
  <c r="AN60" i="6"/>
  <c r="AM60" i="6"/>
  <c r="AL60" i="6"/>
  <c r="AK60" i="6"/>
  <c r="AJ60" i="6"/>
  <c r="AI60" i="6"/>
  <c r="AH60" i="6"/>
  <c r="AG60" i="6"/>
  <c r="AU59" i="6"/>
  <c r="AR59" i="6"/>
  <c r="AQ59" i="6"/>
  <c r="AP59" i="6"/>
  <c r="AO59" i="6"/>
  <c r="AN59" i="6"/>
  <c r="AM59" i="6"/>
  <c r="AL59" i="6"/>
  <c r="AK59" i="6"/>
  <c r="AJ59" i="6"/>
  <c r="AI59" i="6"/>
  <c r="AH59" i="6"/>
  <c r="AG59" i="6"/>
  <c r="AU58" i="6"/>
  <c r="AR58" i="6"/>
  <c r="AQ58" i="6"/>
  <c r="AP58" i="6"/>
  <c r="AO58" i="6"/>
  <c r="AN58" i="6"/>
  <c r="AM58" i="6"/>
  <c r="AL58" i="6"/>
  <c r="AK58" i="6"/>
  <c r="AJ58" i="6"/>
  <c r="AI58" i="6"/>
  <c r="AH58" i="6"/>
  <c r="AG58" i="6"/>
  <c r="AU57" i="6"/>
  <c r="AR57" i="6"/>
  <c r="AQ57" i="6"/>
  <c r="AP57" i="6"/>
  <c r="AO57" i="6"/>
  <c r="AN57" i="6"/>
  <c r="AM57" i="6"/>
  <c r="AL57" i="6"/>
  <c r="AK57" i="6"/>
  <c r="AJ57" i="6"/>
  <c r="AI57" i="6"/>
  <c r="AH57" i="6"/>
  <c r="AG57" i="6"/>
  <c r="AU56" i="6"/>
  <c r="AR56" i="6"/>
  <c r="AQ56" i="6"/>
  <c r="AP56" i="6"/>
  <c r="AO56" i="6"/>
  <c r="AN56" i="6"/>
  <c r="AM56" i="6"/>
  <c r="AL56" i="6"/>
  <c r="AK56" i="6"/>
  <c r="AJ56" i="6"/>
  <c r="AI56" i="6"/>
  <c r="AH56" i="6"/>
  <c r="AG56" i="6"/>
  <c r="AU55" i="6"/>
  <c r="AR55" i="6"/>
  <c r="AQ55" i="6"/>
  <c r="AP55" i="6"/>
  <c r="AO55" i="6"/>
  <c r="AN55" i="6"/>
  <c r="AM55" i="6"/>
  <c r="AL55" i="6"/>
  <c r="AK55" i="6"/>
  <c r="AJ55" i="6"/>
  <c r="AI55" i="6"/>
  <c r="AH55" i="6"/>
  <c r="AG55" i="6"/>
  <c r="AU54" i="6"/>
  <c r="AR54" i="6"/>
  <c r="AQ54" i="6"/>
  <c r="AP54" i="6"/>
  <c r="AO54" i="6"/>
  <c r="AN54" i="6"/>
  <c r="AM54" i="6"/>
  <c r="AL54" i="6"/>
  <c r="AK54" i="6"/>
  <c r="AJ54" i="6"/>
  <c r="AI54" i="6"/>
  <c r="AH54" i="6"/>
  <c r="AG54" i="6"/>
  <c r="AU53" i="6"/>
  <c r="AR53" i="6"/>
  <c r="AQ53" i="6"/>
  <c r="AP53" i="6"/>
  <c r="AO53" i="6"/>
  <c r="AN53" i="6"/>
  <c r="AM53" i="6"/>
  <c r="AL53" i="6"/>
  <c r="AK53" i="6"/>
  <c r="AJ53" i="6"/>
  <c r="AI53" i="6"/>
  <c r="AH53" i="6"/>
  <c r="AG53" i="6"/>
  <c r="AU52" i="6"/>
  <c r="AR52" i="6"/>
  <c r="AQ52" i="6"/>
  <c r="AP52" i="6"/>
  <c r="AO52" i="6"/>
  <c r="AN52" i="6"/>
  <c r="AM52" i="6"/>
  <c r="AL52" i="6"/>
  <c r="AK52" i="6"/>
  <c r="AJ52" i="6"/>
  <c r="AI52" i="6"/>
  <c r="AH52" i="6"/>
  <c r="AG52" i="6"/>
  <c r="AU51" i="6"/>
  <c r="AR51" i="6"/>
  <c r="AQ51" i="6"/>
  <c r="AP51" i="6"/>
  <c r="AO51" i="6"/>
  <c r="AN51" i="6"/>
  <c r="AM51" i="6"/>
  <c r="AL51" i="6"/>
  <c r="AK51" i="6"/>
  <c r="AJ51" i="6"/>
  <c r="AI51" i="6"/>
  <c r="AH51" i="6"/>
  <c r="AG51" i="6"/>
  <c r="AU50" i="6"/>
  <c r="AR50" i="6"/>
  <c r="AQ50" i="6"/>
  <c r="AP50" i="6"/>
  <c r="AO50" i="6"/>
  <c r="AN50" i="6"/>
  <c r="AM50" i="6"/>
  <c r="AL50" i="6"/>
  <c r="AK50" i="6"/>
  <c r="AJ50" i="6"/>
  <c r="AI50" i="6"/>
  <c r="AH50" i="6"/>
  <c r="AG50" i="6"/>
  <c r="AU49" i="6"/>
  <c r="AR49" i="6"/>
  <c r="AQ49" i="6"/>
  <c r="AP49" i="6"/>
  <c r="AO49" i="6"/>
  <c r="AN49" i="6"/>
  <c r="AM49" i="6"/>
  <c r="AL49" i="6"/>
  <c r="AK49" i="6"/>
  <c r="AJ49" i="6"/>
  <c r="AI49" i="6"/>
  <c r="AH49" i="6"/>
  <c r="AG49" i="6"/>
  <c r="AU48" i="6"/>
  <c r="AR48" i="6"/>
  <c r="AQ48" i="6"/>
  <c r="AP48" i="6"/>
  <c r="AO48" i="6"/>
  <c r="AN48" i="6"/>
  <c r="AM48" i="6"/>
  <c r="AL48" i="6"/>
  <c r="AK48" i="6"/>
  <c r="AJ48" i="6"/>
  <c r="AI48" i="6"/>
  <c r="AH48" i="6"/>
  <c r="AG48" i="6"/>
  <c r="AU47" i="6"/>
  <c r="AR47" i="6"/>
  <c r="AQ47" i="6"/>
  <c r="AP47" i="6"/>
  <c r="AO47" i="6"/>
  <c r="AN47" i="6"/>
  <c r="AM47" i="6"/>
  <c r="AL47" i="6"/>
  <c r="AK47" i="6"/>
  <c r="AJ47" i="6"/>
  <c r="AI47" i="6"/>
  <c r="AH47" i="6"/>
  <c r="AG47" i="6"/>
  <c r="AU46" i="6"/>
  <c r="AR46" i="6"/>
  <c r="AQ46" i="6"/>
  <c r="AP46" i="6"/>
  <c r="AO46" i="6"/>
  <c r="AN46" i="6"/>
  <c r="AM46" i="6"/>
  <c r="AL46" i="6"/>
  <c r="AK46" i="6"/>
  <c r="AJ46" i="6"/>
  <c r="AI46" i="6"/>
  <c r="AH46" i="6"/>
  <c r="AG46" i="6"/>
  <c r="AU45" i="6"/>
  <c r="AR45" i="6"/>
  <c r="AQ45" i="6"/>
  <c r="AP45" i="6"/>
  <c r="AO45" i="6"/>
  <c r="AN45" i="6"/>
  <c r="AM45" i="6"/>
  <c r="AL45" i="6"/>
  <c r="AK45" i="6"/>
  <c r="AJ45" i="6"/>
  <c r="AI45" i="6"/>
  <c r="AH45" i="6"/>
  <c r="AG45" i="6"/>
  <c r="AU44" i="6"/>
  <c r="AR44" i="6"/>
  <c r="AQ44" i="6"/>
  <c r="AP44" i="6"/>
  <c r="AO44" i="6"/>
  <c r="AN44" i="6"/>
  <c r="AM44" i="6"/>
  <c r="AL44" i="6"/>
  <c r="AK44" i="6"/>
  <c r="AJ44" i="6"/>
  <c r="AI44" i="6"/>
  <c r="AH44" i="6"/>
  <c r="AG44" i="6"/>
  <c r="AU43" i="6"/>
  <c r="AR43" i="6"/>
  <c r="AQ43" i="6"/>
  <c r="AP43" i="6"/>
  <c r="AO43" i="6"/>
  <c r="AN43" i="6"/>
  <c r="AM43" i="6"/>
  <c r="AL43" i="6"/>
  <c r="AK43" i="6"/>
  <c r="AJ43" i="6"/>
  <c r="AI43" i="6"/>
  <c r="AH43" i="6"/>
  <c r="AG43" i="6"/>
  <c r="AU42" i="6"/>
  <c r="AR42" i="6"/>
  <c r="AQ42" i="6"/>
  <c r="AP42" i="6"/>
  <c r="AO42" i="6"/>
  <c r="AN42" i="6"/>
  <c r="AM42" i="6"/>
  <c r="AL42" i="6"/>
  <c r="AK42" i="6"/>
  <c r="AJ42" i="6"/>
  <c r="AI42" i="6"/>
  <c r="AH42" i="6"/>
  <c r="AG42" i="6"/>
  <c r="AU41" i="6"/>
  <c r="AR41" i="6"/>
  <c r="AQ41" i="6"/>
  <c r="AP41" i="6"/>
  <c r="AO41" i="6"/>
  <c r="AN41" i="6"/>
  <c r="AM41" i="6"/>
  <c r="AL41" i="6"/>
  <c r="AK41" i="6"/>
  <c r="AJ41" i="6"/>
  <c r="AI41" i="6"/>
  <c r="AH41" i="6"/>
  <c r="AG41" i="6"/>
  <c r="AU40" i="6"/>
  <c r="AR40" i="6"/>
  <c r="AQ40" i="6"/>
  <c r="AP40" i="6"/>
  <c r="AO40" i="6"/>
  <c r="AN40" i="6"/>
  <c r="AM40" i="6"/>
  <c r="AL40" i="6"/>
  <c r="AK40" i="6"/>
  <c r="AJ40" i="6"/>
  <c r="AI40" i="6"/>
  <c r="AH40" i="6"/>
  <c r="AG40" i="6"/>
  <c r="AU39" i="6"/>
  <c r="AR39" i="6"/>
  <c r="AQ39" i="6"/>
  <c r="AP39" i="6"/>
  <c r="AO39" i="6"/>
  <c r="AN39" i="6"/>
  <c r="AM39" i="6"/>
  <c r="AL39" i="6"/>
  <c r="AK39" i="6"/>
  <c r="AJ39" i="6"/>
  <c r="AI39" i="6"/>
  <c r="AH39" i="6"/>
  <c r="AG39" i="6"/>
  <c r="AU38" i="6"/>
  <c r="AR38" i="6"/>
  <c r="AQ38" i="6"/>
  <c r="AP38" i="6"/>
  <c r="AO38" i="6"/>
  <c r="AN38" i="6"/>
  <c r="AM38" i="6"/>
  <c r="AL38" i="6"/>
  <c r="AK38" i="6"/>
  <c r="AJ38" i="6"/>
  <c r="AI38" i="6"/>
  <c r="AH38" i="6"/>
  <c r="AG38" i="6"/>
  <c r="AU37" i="6"/>
  <c r="AR37" i="6"/>
  <c r="AQ37" i="6"/>
  <c r="AP37" i="6"/>
  <c r="AO37" i="6"/>
  <c r="AN37" i="6"/>
  <c r="AM37" i="6"/>
  <c r="AL37" i="6"/>
  <c r="AK37" i="6"/>
  <c r="AJ37" i="6"/>
  <c r="AI37" i="6"/>
  <c r="AH37" i="6"/>
  <c r="AG37" i="6"/>
  <c r="AU36" i="6"/>
  <c r="AR36" i="6"/>
  <c r="AQ36" i="6"/>
  <c r="AP36" i="6"/>
  <c r="AO36" i="6"/>
  <c r="AN36" i="6"/>
  <c r="AM36" i="6"/>
  <c r="AL36" i="6"/>
  <c r="AK36" i="6"/>
  <c r="AJ36" i="6"/>
  <c r="AI36" i="6"/>
  <c r="AH36" i="6"/>
  <c r="AG36" i="6"/>
  <c r="AU35" i="6"/>
  <c r="AR35" i="6"/>
  <c r="AQ35" i="6"/>
  <c r="AP35" i="6"/>
  <c r="AO35" i="6"/>
  <c r="AN35" i="6"/>
  <c r="AM35" i="6"/>
  <c r="AL35" i="6"/>
  <c r="AK35" i="6"/>
  <c r="AJ35" i="6"/>
  <c r="AI35" i="6"/>
  <c r="AH35" i="6"/>
  <c r="AG35" i="6"/>
  <c r="AU34" i="6"/>
  <c r="AR34" i="6"/>
  <c r="AQ34" i="6"/>
  <c r="AP34" i="6"/>
  <c r="AO34" i="6"/>
  <c r="AN34" i="6"/>
  <c r="AM34" i="6"/>
  <c r="AL34" i="6"/>
  <c r="AK34" i="6"/>
  <c r="AJ34" i="6"/>
  <c r="AI34" i="6"/>
  <c r="AH34" i="6"/>
  <c r="AG34" i="6"/>
  <c r="AU33" i="6"/>
  <c r="AR33" i="6"/>
  <c r="AQ33" i="6"/>
  <c r="AP33" i="6"/>
  <c r="AO33" i="6"/>
  <c r="AN33" i="6"/>
  <c r="AM33" i="6"/>
  <c r="AL33" i="6"/>
  <c r="AK33" i="6"/>
  <c r="AJ33" i="6"/>
  <c r="AI33" i="6"/>
  <c r="AH33" i="6"/>
  <c r="AG33" i="6"/>
  <c r="AU32" i="6"/>
  <c r="AR32" i="6"/>
  <c r="AQ32" i="6"/>
  <c r="AP32" i="6"/>
  <c r="AO32" i="6"/>
  <c r="AN32" i="6"/>
  <c r="AM32" i="6"/>
  <c r="AL32" i="6"/>
  <c r="AK32" i="6"/>
  <c r="AJ32" i="6"/>
  <c r="AI32" i="6"/>
  <c r="AH32" i="6"/>
  <c r="AG32" i="6"/>
  <c r="AU31" i="6"/>
  <c r="AR31" i="6"/>
  <c r="AQ31" i="6"/>
  <c r="AP31" i="6"/>
  <c r="AO31" i="6"/>
  <c r="AN31" i="6"/>
  <c r="AM31" i="6"/>
  <c r="AL31" i="6"/>
  <c r="AK31" i="6"/>
  <c r="AJ31" i="6"/>
  <c r="AI31" i="6"/>
  <c r="AH31" i="6"/>
  <c r="AG31" i="6"/>
  <c r="AU30" i="6"/>
  <c r="AR30" i="6"/>
  <c r="AQ30" i="6"/>
  <c r="AP30" i="6"/>
  <c r="AO30" i="6"/>
  <c r="AN30" i="6"/>
  <c r="AM30" i="6"/>
  <c r="AL30" i="6"/>
  <c r="AK30" i="6"/>
  <c r="AJ30" i="6"/>
  <c r="AI30" i="6"/>
  <c r="AH30" i="6"/>
  <c r="AG30" i="6"/>
  <c r="AU29" i="6"/>
  <c r="AR29" i="6"/>
  <c r="AQ29" i="6"/>
  <c r="AP29" i="6"/>
  <c r="AO29" i="6"/>
  <c r="AN29" i="6"/>
  <c r="AM29" i="6"/>
  <c r="AL29" i="6"/>
  <c r="AK29" i="6"/>
  <c r="AJ29" i="6"/>
  <c r="AI29" i="6"/>
  <c r="AH29" i="6"/>
  <c r="AG29" i="6"/>
  <c r="AU28" i="6"/>
  <c r="AR28" i="6"/>
  <c r="AQ28" i="6"/>
  <c r="AP28" i="6"/>
  <c r="AO28" i="6"/>
  <c r="AN28" i="6"/>
  <c r="AM28" i="6"/>
  <c r="AL28" i="6"/>
  <c r="AK28" i="6"/>
  <c r="AJ28" i="6"/>
  <c r="AI28" i="6"/>
  <c r="AH28" i="6"/>
  <c r="AG28" i="6"/>
  <c r="AU27" i="6"/>
  <c r="AR27" i="6"/>
  <c r="AQ27" i="6"/>
  <c r="AP27" i="6"/>
  <c r="AO27" i="6"/>
  <c r="AN27" i="6"/>
  <c r="AM27" i="6"/>
  <c r="AL27" i="6"/>
  <c r="AK27" i="6"/>
  <c r="AJ27" i="6"/>
  <c r="AI27" i="6"/>
  <c r="AH27" i="6"/>
  <c r="AG27" i="6"/>
  <c r="AU26" i="6"/>
  <c r="AR26" i="6"/>
  <c r="AQ26" i="6"/>
  <c r="AP26" i="6"/>
  <c r="AO26" i="6"/>
  <c r="AN26" i="6"/>
  <c r="AM26" i="6"/>
  <c r="AL26" i="6"/>
  <c r="AK26" i="6"/>
  <c r="AJ26" i="6"/>
  <c r="AI26" i="6"/>
  <c r="AH26" i="6"/>
  <c r="AG26" i="6"/>
  <c r="AU25" i="6"/>
  <c r="AR25" i="6"/>
  <c r="AQ25" i="6"/>
  <c r="AP25" i="6"/>
  <c r="AO25" i="6"/>
  <c r="AN25" i="6"/>
  <c r="AM25" i="6"/>
  <c r="AL25" i="6"/>
  <c r="AK25" i="6"/>
  <c r="AJ25" i="6"/>
  <c r="AI25" i="6"/>
  <c r="AH25" i="6"/>
  <c r="AG25" i="6"/>
  <c r="AU24" i="6"/>
  <c r="AR24" i="6"/>
  <c r="AQ24" i="6"/>
  <c r="AP24" i="6"/>
  <c r="AO24" i="6"/>
  <c r="AN24" i="6"/>
  <c r="AM24" i="6"/>
  <c r="AL24" i="6"/>
  <c r="AK24" i="6"/>
  <c r="AJ24" i="6"/>
  <c r="AI24" i="6"/>
  <c r="AH24" i="6"/>
  <c r="AG24" i="6"/>
  <c r="AU23" i="6"/>
  <c r="AR23" i="6"/>
  <c r="AQ23" i="6"/>
  <c r="AP23" i="6"/>
  <c r="AO23" i="6"/>
  <c r="AN23" i="6"/>
  <c r="AM23" i="6"/>
  <c r="AL23" i="6"/>
  <c r="AK23" i="6"/>
  <c r="AJ23" i="6"/>
  <c r="AI23" i="6"/>
  <c r="AH23" i="6"/>
  <c r="AG23" i="6"/>
  <c r="AU22" i="6"/>
  <c r="AR22" i="6"/>
  <c r="AQ22" i="6"/>
  <c r="AP22" i="6"/>
  <c r="AO22" i="6"/>
  <c r="AN22" i="6"/>
  <c r="AM22" i="6"/>
  <c r="AL22" i="6"/>
  <c r="AK22" i="6"/>
  <c r="AJ22" i="6"/>
  <c r="AI22" i="6"/>
  <c r="AH22" i="6"/>
  <c r="AG22" i="6"/>
  <c r="AU21" i="6"/>
  <c r="AR21" i="6"/>
  <c r="AQ21" i="6"/>
  <c r="AP21" i="6"/>
  <c r="AO21" i="6"/>
  <c r="AN21" i="6"/>
  <c r="AM21" i="6"/>
  <c r="AL21" i="6"/>
  <c r="AK21" i="6"/>
  <c r="AJ21" i="6"/>
  <c r="AI21" i="6"/>
  <c r="AH21" i="6"/>
  <c r="AG21" i="6"/>
  <c r="AU20" i="6"/>
  <c r="AR20" i="6"/>
  <c r="AQ20" i="6"/>
  <c r="AP20" i="6"/>
  <c r="AO20" i="6"/>
  <c r="AN20" i="6"/>
  <c r="AM20" i="6"/>
  <c r="AL20" i="6"/>
  <c r="AK20" i="6"/>
  <c r="AJ20" i="6"/>
  <c r="AI20" i="6"/>
  <c r="AH20" i="6"/>
  <c r="AG20" i="6"/>
  <c r="AU19" i="6"/>
  <c r="AR19" i="6"/>
  <c r="AQ19" i="6"/>
  <c r="AP19" i="6"/>
  <c r="AN19" i="6"/>
  <c r="AM19" i="6"/>
  <c r="AL19" i="6"/>
  <c r="AK19" i="6"/>
  <c r="AJ19" i="6"/>
  <c r="AI19" i="6"/>
  <c r="AH19" i="6"/>
  <c r="AG19" i="6"/>
  <c r="AU18" i="6"/>
  <c r="AR18" i="6"/>
  <c r="AQ18" i="6"/>
  <c r="AP18" i="6"/>
  <c r="AO18" i="6"/>
  <c r="AN18" i="6"/>
  <c r="AM18" i="6"/>
  <c r="AL18" i="6"/>
  <c r="AK18" i="6"/>
  <c r="AJ18" i="6"/>
  <c r="AI18" i="6"/>
  <c r="AH18" i="6"/>
  <c r="AG18" i="6"/>
  <c r="AU17" i="6"/>
  <c r="AR17" i="6"/>
  <c r="AQ17" i="6"/>
  <c r="AP17" i="6"/>
  <c r="AO17" i="6"/>
  <c r="AN17" i="6"/>
  <c r="AM17" i="6"/>
  <c r="AL17" i="6"/>
  <c r="AK17" i="6"/>
  <c r="AJ17" i="6"/>
  <c r="AI17" i="6"/>
  <c r="AH17" i="6"/>
  <c r="AG17" i="6"/>
  <c r="AU16" i="6"/>
  <c r="AR16" i="6"/>
  <c r="AQ16" i="6"/>
  <c r="AP16" i="6"/>
  <c r="AO16" i="6"/>
  <c r="AN16" i="6"/>
  <c r="AM16" i="6"/>
  <c r="AL16" i="6"/>
  <c r="AK16" i="6"/>
  <c r="AJ16" i="6"/>
  <c r="AI16" i="6"/>
  <c r="AH16" i="6"/>
  <c r="AG16" i="6"/>
  <c r="AU15" i="6"/>
  <c r="AR15" i="6"/>
  <c r="AQ15" i="6"/>
  <c r="AP15" i="6"/>
  <c r="AO15" i="6"/>
  <c r="AN15" i="6"/>
  <c r="AM15" i="6"/>
  <c r="AL15" i="6"/>
  <c r="AK15" i="6"/>
  <c r="AJ15" i="6"/>
  <c r="AI15" i="6"/>
  <c r="AH15" i="6"/>
  <c r="AG15" i="6"/>
  <c r="AU14" i="6"/>
  <c r="AR14" i="6"/>
  <c r="AQ14" i="6"/>
  <c r="AP14" i="6"/>
  <c r="AO14" i="6"/>
  <c r="AN14" i="6"/>
  <c r="AM14" i="6"/>
  <c r="AL14" i="6"/>
  <c r="AK14" i="6"/>
  <c r="AJ14" i="6"/>
  <c r="AI14" i="6"/>
  <c r="AH14" i="6"/>
  <c r="AG14" i="6"/>
  <c r="AU13" i="6"/>
  <c r="AR13" i="6"/>
  <c r="AQ13" i="6"/>
  <c r="AP13" i="6"/>
  <c r="AO13" i="6"/>
  <c r="AN13" i="6"/>
  <c r="AM13" i="6"/>
  <c r="AL13" i="6"/>
  <c r="AK13" i="6"/>
  <c r="AJ13" i="6"/>
  <c r="AI13" i="6"/>
  <c r="AH13" i="6"/>
  <c r="AG13" i="6"/>
  <c r="AU12" i="6"/>
  <c r="AR12" i="6"/>
  <c r="AQ12" i="6"/>
  <c r="AP12" i="6"/>
  <c r="AO12" i="6"/>
  <c r="AN12" i="6"/>
  <c r="AM12" i="6"/>
  <c r="AL12" i="6"/>
  <c r="AK12" i="6"/>
  <c r="AJ12" i="6"/>
  <c r="AI12" i="6"/>
  <c r="AH12" i="6"/>
  <c r="AG12" i="6"/>
  <c r="AU11" i="6"/>
  <c r="AR11" i="6"/>
  <c r="AQ11" i="6"/>
  <c r="AP11" i="6"/>
  <c r="AO11" i="6"/>
  <c r="AN11" i="6"/>
  <c r="AM11" i="6"/>
  <c r="AL11" i="6"/>
  <c r="AK11" i="6"/>
  <c r="AJ11" i="6"/>
  <c r="AI11" i="6"/>
  <c r="AH11" i="6"/>
  <c r="AG11" i="6"/>
  <c r="AU10" i="6"/>
  <c r="AR10" i="6"/>
  <c r="AQ10" i="6"/>
  <c r="AP10" i="6"/>
  <c r="AO10" i="6"/>
  <c r="AN10" i="6"/>
  <c r="AM10" i="6"/>
  <c r="AL10" i="6"/>
  <c r="AK10" i="6"/>
  <c r="AJ10" i="6"/>
  <c r="AI10" i="6"/>
  <c r="AH10" i="6"/>
  <c r="AG10" i="6"/>
  <c r="AU9" i="6"/>
  <c r="AR9" i="6"/>
  <c r="AQ9" i="6"/>
  <c r="AP9" i="6"/>
  <c r="AO9" i="6"/>
  <c r="AN9" i="6"/>
  <c r="AM9" i="6"/>
  <c r="AL9" i="6"/>
  <c r="AK9" i="6"/>
  <c r="AJ9" i="6"/>
  <c r="AI9" i="6"/>
  <c r="AH9" i="6"/>
  <c r="AG9" i="6"/>
  <c r="AU8" i="6"/>
  <c r="AR8" i="6"/>
  <c r="AQ8" i="6"/>
  <c r="AP8" i="6"/>
  <c r="AO8" i="6"/>
  <c r="AN8" i="6"/>
  <c r="AM8" i="6"/>
  <c r="AL8" i="6"/>
  <c r="AK8" i="6"/>
  <c r="AJ8" i="6"/>
  <c r="AI8" i="6"/>
  <c r="AH8" i="6"/>
  <c r="AG8" i="6"/>
  <c r="AU7" i="6"/>
  <c r="AR7" i="6"/>
  <c r="AQ7" i="6"/>
  <c r="AP7" i="6"/>
  <c r="AO7" i="6"/>
  <c r="AN7" i="6"/>
  <c r="AM7" i="6"/>
  <c r="AL7" i="6"/>
  <c r="AK7" i="6"/>
  <c r="AJ7" i="6"/>
  <c r="AI7" i="6"/>
  <c r="AH7" i="6"/>
  <c r="AG7" i="6"/>
  <c r="AU6" i="6"/>
  <c r="AR6" i="6"/>
  <c r="AQ6" i="6"/>
  <c r="AP6" i="6"/>
  <c r="AO6" i="6"/>
  <c r="AN6" i="6"/>
  <c r="AM6" i="6"/>
  <c r="AL6" i="6"/>
  <c r="AK6" i="6"/>
  <c r="AJ6" i="6"/>
  <c r="AI6" i="6"/>
  <c r="AH6" i="6"/>
  <c r="AG6" i="6"/>
  <c r="AU5" i="6"/>
  <c r="AR5" i="6"/>
  <c r="AQ5" i="6"/>
  <c r="AP5" i="6"/>
  <c r="AO5" i="6"/>
  <c r="AN5" i="6"/>
  <c r="AM5" i="6"/>
  <c r="AL5" i="6"/>
  <c r="AK5" i="6"/>
  <c r="AJ5" i="6"/>
  <c r="AI5" i="6"/>
  <c r="AH5" i="6"/>
  <c r="AG5" i="6"/>
  <c r="AU4" i="6"/>
  <c r="AR4" i="6"/>
  <c r="AQ4" i="6"/>
  <c r="AP4" i="6"/>
  <c r="AO4" i="6"/>
  <c r="AN4" i="6"/>
  <c r="AM4" i="6"/>
  <c r="AL4" i="6"/>
  <c r="AK4" i="6"/>
  <c r="AJ4" i="6"/>
  <c r="AI4" i="6"/>
  <c r="AH4" i="6"/>
  <c r="AG4" i="6"/>
  <c r="AU3" i="6"/>
  <c r="AR3" i="6"/>
  <c r="AQ3" i="6"/>
  <c r="AP3" i="6"/>
  <c r="AO3" i="6"/>
  <c r="AN3" i="6"/>
  <c r="AM3" i="6"/>
  <c r="AL3" i="6"/>
  <c r="AK3" i="6"/>
  <c r="AJ3" i="6"/>
  <c r="AI3" i="6"/>
  <c r="AH3" i="6"/>
  <c r="AG3" i="6"/>
  <c r="AR2" i="6"/>
  <c r="AQ2" i="6"/>
  <c r="AP2" i="6"/>
  <c r="AO2" i="6"/>
  <c r="AN2" i="6"/>
  <c r="AM2" i="6"/>
  <c r="AK2" i="6"/>
  <c r="AJ2" i="6"/>
  <c r="AI2" i="6"/>
  <c r="AG2" i="6"/>
  <c r="AY49" i="9" l="1"/>
  <c r="AZ95" i="9"/>
  <c r="BI30" i="5"/>
  <c r="BH42" i="5"/>
  <c r="BH26" i="5"/>
  <c r="BH10" i="5"/>
  <c r="BH49" i="9"/>
  <c r="BH71" i="9"/>
  <c r="BI22" i="5"/>
  <c r="BH34" i="5"/>
  <c r="BI14" i="5"/>
  <c r="BI51" i="9"/>
  <c r="BI6" i="5"/>
  <c r="BH18" i="5"/>
  <c r="BB71" i="9"/>
  <c r="AY71" i="9"/>
  <c r="BG50" i="9"/>
  <c r="BI2" i="5"/>
  <c r="BI38" i="5"/>
  <c r="BI95" i="9"/>
  <c r="BI50" i="9"/>
  <c r="AZ50" i="9"/>
  <c r="BB72" i="9"/>
  <c r="AZ72" i="9"/>
  <c r="BH51" i="9"/>
  <c r="AY51" i="9"/>
  <c r="BH72" i="9"/>
  <c r="BB49" i="9"/>
  <c r="BG2" i="9"/>
  <c r="BH14" i="9"/>
  <c r="BH18" i="9"/>
  <c r="AZ4" i="9"/>
  <c r="BH7" i="9"/>
  <c r="BG4" i="9"/>
  <c r="AY12" i="9"/>
  <c r="AZ21" i="9"/>
  <c r="AY2" i="9"/>
  <c r="BH43" i="9"/>
  <c r="AY5" i="9"/>
  <c r="BI13" i="9"/>
  <c r="AZ99" i="9"/>
  <c r="AY99" i="9"/>
  <c r="BB94" i="9"/>
  <c r="BI94" i="9"/>
  <c r="AY83" i="9"/>
  <c r="AZ83" i="9"/>
  <c r="BB78" i="9"/>
  <c r="BI78" i="9"/>
  <c r="AY75" i="9"/>
  <c r="AZ75" i="9"/>
  <c r="AZ19" i="9"/>
  <c r="AY19" i="9"/>
  <c r="BI6" i="9"/>
  <c r="BI99" i="9"/>
  <c r="BB99" i="9"/>
  <c r="BI91" i="9"/>
  <c r="BB91" i="9"/>
  <c r="AZ88" i="9"/>
  <c r="AY88" i="9"/>
  <c r="BI83" i="9"/>
  <c r="BB83" i="9"/>
  <c r="BH82" i="9"/>
  <c r="BG82" i="9"/>
  <c r="AZ80" i="9"/>
  <c r="AY80" i="9"/>
  <c r="BI75" i="9"/>
  <c r="BB75" i="9"/>
  <c r="BH74" i="9"/>
  <c r="BG74" i="9"/>
  <c r="BI67" i="9"/>
  <c r="BB67" i="9"/>
  <c r="BH66" i="9"/>
  <c r="BG66" i="9"/>
  <c r="AZ64" i="9"/>
  <c r="AY64" i="9"/>
  <c r="BI59" i="9"/>
  <c r="BB59" i="9"/>
  <c r="BH58" i="9"/>
  <c r="BG58" i="9"/>
  <c r="AZ56" i="9"/>
  <c r="AY56" i="9"/>
  <c r="AZ48" i="9"/>
  <c r="AY48" i="9"/>
  <c r="BB43" i="9"/>
  <c r="BI43" i="9"/>
  <c r="BG42" i="9"/>
  <c r="BH42" i="9"/>
  <c r="AY40" i="9"/>
  <c r="AZ40" i="9"/>
  <c r="BB35" i="9"/>
  <c r="BI35" i="9"/>
  <c r="BH34" i="9"/>
  <c r="BG34" i="9"/>
  <c r="AY32" i="9"/>
  <c r="AZ32" i="9"/>
  <c r="BH26" i="9"/>
  <c r="BG26" i="9"/>
  <c r="AZ24" i="9"/>
  <c r="AY24" i="9"/>
  <c r="AZ16" i="9"/>
  <c r="AY16" i="9"/>
  <c r="AZ8" i="9"/>
  <c r="AY8" i="9"/>
  <c r="BB8" i="9"/>
  <c r="AY13" i="9"/>
  <c r="BI14" i="9"/>
  <c r="BG17" i="9"/>
  <c r="BH22" i="9"/>
  <c r="BG85" i="9"/>
  <c r="BH85" i="9"/>
  <c r="AY67" i="9"/>
  <c r="AZ67" i="9"/>
  <c r="BB62" i="9"/>
  <c r="BI62" i="9"/>
  <c r="BB2" i="9"/>
  <c r="BI2" i="9"/>
  <c r="BB96" i="9"/>
  <c r="BI96" i="9"/>
  <c r="AY93" i="9"/>
  <c r="AZ93" i="9"/>
  <c r="BB88" i="9"/>
  <c r="BI88" i="9"/>
  <c r="BG87" i="9"/>
  <c r="BH87" i="9"/>
  <c r="AY85" i="9"/>
  <c r="AZ85" i="9"/>
  <c r="BB80" i="9"/>
  <c r="BI80" i="9"/>
  <c r="BG79" i="9"/>
  <c r="BH79" i="9"/>
  <c r="AY77" i="9"/>
  <c r="AZ77" i="9"/>
  <c r="AY69" i="9"/>
  <c r="AZ69" i="9"/>
  <c r="BI64" i="9"/>
  <c r="BB64" i="9"/>
  <c r="BG63" i="9"/>
  <c r="BH63" i="9"/>
  <c r="AY61" i="9"/>
  <c r="AZ61" i="9"/>
  <c r="BI56" i="9"/>
  <c r="BB56" i="9"/>
  <c r="BG55" i="9"/>
  <c r="BH55" i="9"/>
  <c r="AY53" i="9"/>
  <c r="AZ53" i="9"/>
  <c r="BI48" i="9"/>
  <c r="BB48" i="9"/>
  <c r="BG47" i="9"/>
  <c r="BH47" i="9"/>
  <c r="AZ45" i="9"/>
  <c r="AY45" i="9"/>
  <c r="BI40" i="9"/>
  <c r="BB40" i="9"/>
  <c r="BH39" i="9"/>
  <c r="BG39" i="9"/>
  <c r="AY37" i="9"/>
  <c r="AZ37" i="9"/>
  <c r="BI32" i="9"/>
  <c r="BB32" i="9"/>
  <c r="BH31" i="9"/>
  <c r="BG31" i="9"/>
  <c r="AZ29" i="9"/>
  <c r="AY29" i="9"/>
  <c r="BI24" i="9"/>
  <c r="BB24" i="9"/>
  <c r="BH15" i="9"/>
  <c r="BG15" i="9"/>
  <c r="BG3" i="9"/>
  <c r="BB4" i="9"/>
  <c r="AZ6" i="9"/>
  <c r="AY9" i="9"/>
  <c r="BI15" i="9"/>
  <c r="AY20" i="9"/>
  <c r="BG21" i="9"/>
  <c r="BI22" i="9"/>
  <c r="BG29" i="9"/>
  <c r="BH67" i="9"/>
  <c r="BG77" i="9"/>
  <c r="BH77" i="9"/>
  <c r="BI70" i="9"/>
  <c r="BB70" i="9"/>
  <c r="BG61" i="9"/>
  <c r="BH61" i="9"/>
  <c r="BG53" i="9"/>
  <c r="BH53" i="9"/>
  <c r="BI101" i="9"/>
  <c r="BB101" i="9"/>
  <c r="AZ98" i="9"/>
  <c r="AY98" i="9"/>
  <c r="BI93" i="9"/>
  <c r="BB93" i="9"/>
  <c r="AZ90" i="9"/>
  <c r="AY90" i="9"/>
  <c r="BB85" i="9"/>
  <c r="BI85" i="9"/>
  <c r="BG84" i="9"/>
  <c r="BH84" i="9"/>
  <c r="AZ82" i="9"/>
  <c r="AY82" i="9"/>
  <c r="BB77" i="9"/>
  <c r="BI77" i="9"/>
  <c r="BG76" i="9"/>
  <c r="BH76" i="9"/>
  <c r="AZ74" i="9"/>
  <c r="AY74" i="9"/>
  <c r="BI69" i="9"/>
  <c r="BB69" i="9"/>
  <c r="BH68" i="9"/>
  <c r="BG68" i="9"/>
  <c r="AZ66" i="9"/>
  <c r="AY66" i="9"/>
  <c r="BI61" i="9"/>
  <c r="BB61" i="9"/>
  <c r="BH60" i="9"/>
  <c r="BG60" i="9"/>
  <c r="AZ58" i="9"/>
  <c r="AY58" i="9"/>
  <c r="BI53" i="9"/>
  <c r="BB53" i="9"/>
  <c r="BH52" i="9"/>
  <c r="BG52" i="9"/>
  <c r="BB45" i="9"/>
  <c r="BI45" i="9"/>
  <c r="BH44" i="9"/>
  <c r="BG44" i="9"/>
  <c r="BI37" i="9"/>
  <c r="BB37" i="9"/>
  <c r="BH36" i="9"/>
  <c r="BG36" i="9"/>
  <c r="AZ34" i="9"/>
  <c r="AY34" i="9"/>
  <c r="BB29" i="9"/>
  <c r="BI29" i="9"/>
  <c r="AZ26" i="9"/>
  <c r="AY26" i="9"/>
  <c r="BB21" i="9"/>
  <c r="BI21" i="9"/>
  <c r="BB5" i="9"/>
  <c r="BG11" i="9"/>
  <c r="BB12" i="9"/>
  <c r="AZ14" i="9"/>
  <c r="BB20" i="9"/>
  <c r="AY33" i="9"/>
  <c r="BI102" i="9"/>
  <c r="BB102" i="9"/>
  <c r="BG69" i="9"/>
  <c r="BH69" i="9"/>
  <c r="BH45" i="9"/>
  <c r="BG45" i="9"/>
  <c r="BH37" i="9"/>
  <c r="BG37" i="9"/>
  <c r="BB98" i="9"/>
  <c r="BI98" i="9"/>
  <c r="BB90" i="9"/>
  <c r="BI90" i="9"/>
  <c r="BG89" i="9"/>
  <c r="BH89" i="9"/>
  <c r="AY87" i="9"/>
  <c r="AZ87" i="9"/>
  <c r="BB82" i="9"/>
  <c r="BI82" i="9"/>
  <c r="BG81" i="9"/>
  <c r="BH81" i="9"/>
  <c r="AY79" i="9"/>
  <c r="AZ79" i="9"/>
  <c r="BB74" i="9"/>
  <c r="BI74" i="9"/>
  <c r="BG73" i="9"/>
  <c r="BH73" i="9"/>
  <c r="BB66" i="9"/>
  <c r="BI66" i="9"/>
  <c r="BG65" i="9"/>
  <c r="BH65" i="9"/>
  <c r="AY63" i="9"/>
  <c r="AZ63" i="9"/>
  <c r="BB58" i="9"/>
  <c r="BI58" i="9"/>
  <c r="BG57" i="9"/>
  <c r="BH57" i="9"/>
  <c r="AY55" i="9"/>
  <c r="AZ55" i="9"/>
  <c r="AY47" i="9"/>
  <c r="AZ47" i="9"/>
  <c r="BI42" i="9"/>
  <c r="BB42" i="9"/>
  <c r="BH41" i="9"/>
  <c r="BG41" i="9"/>
  <c r="AZ39" i="9"/>
  <c r="AY39" i="9"/>
  <c r="BI34" i="9"/>
  <c r="BB34" i="9"/>
  <c r="BH33" i="9"/>
  <c r="BG33" i="9"/>
  <c r="AZ31" i="9"/>
  <c r="AY31" i="9"/>
  <c r="BB26" i="9"/>
  <c r="BI26" i="9"/>
  <c r="AZ23" i="9"/>
  <c r="AY23" i="9"/>
  <c r="BB18" i="9"/>
  <c r="BI18" i="9"/>
  <c r="AZ15" i="9"/>
  <c r="AY15" i="9"/>
  <c r="BB10" i="9"/>
  <c r="BI10" i="9"/>
  <c r="AZ7" i="9"/>
  <c r="AY7" i="9"/>
  <c r="BI3" i="9"/>
  <c r="AY10" i="9"/>
  <c r="AZ27" i="9"/>
  <c r="BB30" i="9"/>
  <c r="AZ96" i="9"/>
  <c r="AY100" i="9"/>
  <c r="AZ100" i="9"/>
  <c r="AZ92" i="9"/>
  <c r="AY92" i="9"/>
  <c r="BI87" i="9"/>
  <c r="BB87" i="9"/>
  <c r="BH86" i="9"/>
  <c r="BG86" i="9"/>
  <c r="AZ84" i="9"/>
  <c r="AY84" i="9"/>
  <c r="BI79" i="9"/>
  <c r="BB79" i="9"/>
  <c r="BH78" i="9"/>
  <c r="BG78" i="9"/>
  <c r="AY76" i="9"/>
  <c r="AZ76" i="9"/>
  <c r="BH70" i="9"/>
  <c r="BG70" i="9"/>
  <c r="AZ68" i="9"/>
  <c r="AY68" i="9"/>
  <c r="BI63" i="9"/>
  <c r="BB63" i="9"/>
  <c r="BG62" i="9"/>
  <c r="BH62" i="9"/>
  <c r="AZ60" i="9"/>
  <c r="AY60" i="9"/>
  <c r="BI55" i="9"/>
  <c r="BB55" i="9"/>
  <c r="BG54" i="9"/>
  <c r="BH54" i="9"/>
  <c r="AZ52" i="9"/>
  <c r="AY52" i="9"/>
  <c r="BI47" i="9"/>
  <c r="BB47" i="9"/>
  <c r="BG46" i="9"/>
  <c r="BH46" i="9"/>
  <c r="AZ44" i="9"/>
  <c r="AY44" i="9"/>
  <c r="BI39" i="9"/>
  <c r="BB39" i="9"/>
  <c r="AZ36" i="9"/>
  <c r="AY36" i="9"/>
  <c r="BG30" i="9"/>
  <c r="BH30" i="9"/>
  <c r="AZ28" i="9"/>
  <c r="AY28" i="9"/>
  <c r="AY3" i="9"/>
  <c r="BG5" i="9"/>
  <c r="BI11" i="9"/>
  <c r="BG12" i="9"/>
  <c r="AZ18" i="9"/>
  <c r="BG20" i="9"/>
  <c r="BB23" i="9"/>
  <c r="AY25" i="9"/>
  <c r="BI27" i="9"/>
  <c r="AY101" i="9"/>
  <c r="AY91" i="9"/>
  <c r="AZ91" i="9"/>
  <c r="BI86" i="9"/>
  <c r="BB86" i="9"/>
  <c r="AY59" i="9"/>
  <c r="AZ59" i="9"/>
  <c r="BB54" i="9"/>
  <c r="BI54" i="9"/>
  <c r="BB46" i="9"/>
  <c r="BI46" i="9"/>
  <c r="BI100" i="9"/>
  <c r="BB100" i="9"/>
  <c r="AY97" i="9"/>
  <c r="AZ97" i="9"/>
  <c r="BB92" i="9"/>
  <c r="BI92" i="9"/>
  <c r="AY89" i="9"/>
  <c r="AZ89" i="9"/>
  <c r="BB84" i="9"/>
  <c r="BI84" i="9"/>
  <c r="BH83" i="9"/>
  <c r="BG83" i="9"/>
  <c r="AY81" i="9"/>
  <c r="AZ81" i="9"/>
  <c r="BB76" i="9"/>
  <c r="BI76" i="9"/>
  <c r="BH75" i="9"/>
  <c r="BG75" i="9"/>
  <c r="AY73" i="9"/>
  <c r="AZ73" i="9"/>
  <c r="BB68" i="9"/>
  <c r="BI68" i="9"/>
  <c r="AY65" i="9"/>
  <c r="AZ65" i="9"/>
  <c r="BB60" i="9"/>
  <c r="BI60" i="9"/>
  <c r="BG59" i="9"/>
  <c r="BH59" i="9"/>
  <c r="AY57" i="9"/>
  <c r="AZ57" i="9"/>
  <c r="BB52" i="9"/>
  <c r="BI52" i="9"/>
  <c r="BI44" i="9"/>
  <c r="BB44" i="9"/>
  <c r="AZ41" i="9"/>
  <c r="AY41" i="9"/>
  <c r="BB36" i="9"/>
  <c r="BI36" i="9"/>
  <c r="BH35" i="9"/>
  <c r="BG35" i="9"/>
  <c r="BI28" i="9"/>
  <c r="BB28" i="9"/>
  <c r="BG27" i="9"/>
  <c r="BH27" i="9"/>
  <c r="BH19" i="9"/>
  <c r="BG19" i="9"/>
  <c r="AY11" i="9"/>
  <c r="BG13" i="9"/>
  <c r="AY17" i="9"/>
  <c r="AZ22" i="9"/>
  <c r="BH38" i="9"/>
  <c r="AY42" i="9"/>
  <c r="AY70" i="9"/>
  <c r="AZ43" i="9"/>
  <c r="AY43" i="9"/>
  <c r="BB38" i="9"/>
  <c r="BI38" i="9"/>
  <c r="AY102" i="9"/>
  <c r="AZ102" i="9"/>
  <c r="BI97" i="9"/>
  <c r="BB97" i="9"/>
  <c r="AZ94" i="9"/>
  <c r="AY94" i="9"/>
  <c r="BI89" i="9"/>
  <c r="BB89" i="9"/>
  <c r="BH88" i="9"/>
  <c r="BG88" i="9"/>
  <c r="AZ86" i="9"/>
  <c r="AY86" i="9"/>
  <c r="BI81" i="9"/>
  <c r="BB81" i="9"/>
  <c r="BH80" i="9"/>
  <c r="BG80" i="9"/>
  <c r="AZ78" i="9"/>
  <c r="AY78" i="9"/>
  <c r="BI73" i="9"/>
  <c r="BB73" i="9"/>
  <c r="BI65" i="9"/>
  <c r="BB65" i="9"/>
  <c r="BH64" i="9"/>
  <c r="BG64" i="9"/>
  <c r="AY62" i="9"/>
  <c r="AZ62" i="9"/>
  <c r="BI57" i="9"/>
  <c r="BB57" i="9"/>
  <c r="BH56" i="9"/>
  <c r="BG56" i="9"/>
  <c r="AY54" i="9"/>
  <c r="AZ54" i="9"/>
  <c r="BH48" i="9"/>
  <c r="BG48" i="9"/>
  <c r="AY46" i="9"/>
  <c r="AZ46" i="9"/>
  <c r="BB41" i="9"/>
  <c r="BI41" i="9"/>
  <c r="BG40" i="9"/>
  <c r="BH40" i="9"/>
  <c r="AY38" i="9"/>
  <c r="AZ38" i="9"/>
  <c r="BB33" i="9"/>
  <c r="BI33" i="9"/>
  <c r="BG32" i="9"/>
  <c r="BH32" i="9"/>
  <c r="AY30" i="9"/>
  <c r="AZ30" i="9"/>
  <c r="BB25" i="9"/>
  <c r="BI25" i="9"/>
  <c r="BH24" i="9"/>
  <c r="BG24" i="9"/>
  <c r="BB17" i="9"/>
  <c r="BI17" i="9"/>
  <c r="BH16" i="9"/>
  <c r="BG16" i="9"/>
  <c r="BB9" i="9"/>
  <c r="BI9" i="9"/>
  <c r="BH8" i="9"/>
  <c r="BG8" i="9"/>
  <c r="BH6" i="9"/>
  <c r="BB16" i="9"/>
  <c r="BI19" i="9"/>
  <c r="BG25" i="9"/>
  <c r="BI31" i="9"/>
  <c r="AZ35" i="9"/>
  <c r="BI7" i="9"/>
  <c r="BH41" i="5"/>
  <c r="BH33" i="5"/>
  <c r="BH25" i="5"/>
  <c r="BH17" i="5"/>
  <c r="BH9" i="5"/>
  <c r="BI37" i="5"/>
  <c r="BI29" i="5"/>
  <c r="BI21" i="5"/>
  <c r="BH40" i="5"/>
  <c r="BH32" i="5"/>
  <c r="BH24" i="5"/>
  <c r="BH16" i="5"/>
  <c r="BH8" i="5"/>
  <c r="BI36" i="5"/>
  <c r="BI28" i="5"/>
  <c r="BI20" i="5"/>
  <c r="BI12" i="5"/>
  <c r="BI4" i="5"/>
  <c r="BH39" i="5"/>
  <c r="BH31" i="5"/>
  <c r="BH23" i="5"/>
  <c r="BH15" i="5"/>
  <c r="BH7" i="5"/>
  <c r="BI43" i="5"/>
  <c r="BI35" i="5"/>
  <c r="BI27" i="5"/>
  <c r="BI19" i="5"/>
  <c r="BI11" i="5"/>
  <c r="BI3" i="5"/>
  <c r="AV3" i="5" l="1"/>
  <c r="AV4" i="5"/>
  <c r="AV5" i="5"/>
  <c r="AV6" i="5"/>
  <c r="AV7" i="5"/>
  <c r="AV8" i="5"/>
  <c r="AV9" i="5"/>
  <c r="AV10" i="5"/>
  <c r="AV11" i="5"/>
  <c r="AV12" i="5"/>
  <c r="AV13" i="5"/>
  <c r="AV14" i="5"/>
  <c r="AV15" i="5"/>
  <c r="AV16" i="5"/>
  <c r="AV17" i="5"/>
  <c r="AV18" i="5"/>
  <c r="AV19" i="5"/>
  <c r="AV20" i="5"/>
  <c r="AV21" i="5"/>
  <c r="AV22" i="5"/>
  <c r="AV23" i="5"/>
  <c r="AV24" i="5"/>
  <c r="AV25" i="5"/>
  <c r="AV26" i="5"/>
  <c r="AV27" i="5"/>
  <c r="AV28" i="5"/>
  <c r="AV29" i="5"/>
  <c r="AV30" i="5"/>
  <c r="AV31" i="5"/>
  <c r="AV32" i="5"/>
  <c r="AV33" i="5"/>
  <c r="AV34" i="5"/>
  <c r="AV35" i="5"/>
  <c r="AV36" i="5"/>
  <c r="AV37" i="5"/>
  <c r="AV38" i="5"/>
  <c r="AV39" i="5"/>
  <c r="AV40" i="5"/>
  <c r="AV41" i="5"/>
  <c r="AV42" i="5"/>
  <c r="AV43" i="5"/>
  <c r="AV44" i="5"/>
  <c r="AV45" i="5"/>
  <c r="AV2" i="5"/>
  <c r="AM2" i="5"/>
  <c r="BD2" i="5" s="1"/>
  <c r="AJ3" i="5"/>
  <c r="BE3" i="5" s="1"/>
  <c r="AK3" i="5"/>
  <c r="AY3" i="5" s="1"/>
  <c r="AL3" i="5"/>
  <c r="BG3" i="5" s="1"/>
  <c r="AM3" i="5"/>
  <c r="BD3" i="5" s="1"/>
  <c r="AN3" i="5"/>
  <c r="BF3" i="5" s="1"/>
  <c r="AO3" i="5"/>
  <c r="AX3" i="5" s="1"/>
  <c r="AP3" i="5"/>
  <c r="AW3" i="5" s="1"/>
  <c r="AQ3" i="5"/>
  <c r="BJ3" i="5" s="1"/>
  <c r="AR3" i="5"/>
  <c r="AZ3" i="5" s="1"/>
  <c r="AS3" i="5"/>
  <c r="BB3" i="5" s="1"/>
  <c r="AJ4" i="5"/>
  <c r="BE4" i="5" s="1"/>
  <c r="AK4" i="5"/>
  <c r="AY4" i="5" s="1"/>
  <c r="AL4" i="5"/>
  <c r="BG4" i="5" s="1"/>
  <c r="AM4" i="5"/>
  <c r="BD4" i="5" s="1"/>
  <c r="AN4" i="5"/>
  <c r="BF4" i="5" s="1"/>
  <c r="AO4" i="5"/>
  <c r="AX4" i="5" s="1"/>
  <c r="AP4" i="5"/>
  <c r="AW4" i="5" s="1"/>
  <c r="AQ4" i="5"/>
  <c r="BJ4" i="5" s="1"/>
  <c r="AR4" i="5"/>
  <c r="AZ4" i="5" s="1"/>
  <c r="AS4" i="5"/>
  <c r="BB4" i="5" s="1"/>
  <c r="AJ5" i="5"/>
  <c r="BE5" i="5" s="1"/>
  <c r="AK5" i="5"/>
  <c r="AY5" i="5" s="1"/>
  <c r="AL5" i="5"/>
  <c r="BG5" i="5" s="1"/>
  <c r="AM5" i="5"/>
  <c r="BD5" i="5" s="1"/>
  <c r="AN5" i="5"/>
  <c r="BF5" i="5" s="1"/>
  <c r="AO5" i="5"/>
  <c r="AX5" i="5" s="1"/>
  <c r="AP5" i="5"/>
  <c r="AW5" i="5" s="1"/>
  <c r="AQ5" i="5"/>
  <c r="AR5" i="5"/>
  <c r="AZ5" i="5" s="1"/>
  <c r="AS5" i="5"/>
  <c r="BB5" i="5" s="1"/>
  <c r="AJ6" i="5"/>
  <c r="BE6" i="5" s="1"/>
  <c r="AK6" i="5"/>
  <c r="AY6" i="5" s="1"/>
  <c r="AL6" i="5"/>
  <c r="BG6" i="5" s="1"/>
  <c r="AM6" i="5"/>
  <c r="BD6" i="5" s="1"/>
  <c r="AN6" i="5"/>
  <c r="BF6" i="5" s="1"/>
  <c r="AO6" i="5"/>
  <c r="AX6" i="5" s="1"/>
  <c r="AP6" i="5"/>
  <c r="AW6" i="5" s="1"/>
  <c r="AQ6" i="5"/>
  <c r="BJ6" i="5" s="1"/>
  <c r="AR6" i="5"/>
  <c r="AZ6" i="5" s="1"/>
  <c r="AS6" i="5"/>
  <c r="BB6" i="5" s="1"/>
  <c r="AJ7" i="5"/>
  <c r="BE7" i="5" s="1"/>
  <c r="AK7" i="5"/>
  <c r="AY7" i="5" s="1"/>
  <c r="AL7" i="5"/>
  <c r="BG7" i="5" s="1"/>
  <c r="AM7" i="5"/>
  <c r="BD7" i="5" s="1"/>
  <c r="AN7" i="5"/>
  <c r="BF7" i="5" s="1"/>
  <c r="AO7" i="5"/>
  <c r="AX7" i="5" s="1"/>
  <c r="AP7" i="5"/>
  <c r="AW7" i="5" s="1"/>
  <c r="AQ7" i="5"/>
  <c r="BJ7" i="5" s="1"/>
  <c r="AR7" i="5"/>
  <c r="AZ7" i="5" s="1"/>
  <c r="AS7" i="5"/>
  <c r="BB7" i="5" s="1"/>
  <c r="AJ8" i="5"/>
  <c r="BE8" i="5" s="1"/>
  <c r="AK8" i="5"/>
  <c r="AY8" i="5" s="1"/>
  <c r="AL8" i="5"/>
  <c r="BG8" i="5" s="1"/>
  <c r="AM8" i="5"/>
  <c r="BD8" i="5" s="1"/>
  <c r="AN8" i="5"/>
  <c r="BF8" i="5" s="1"/>
  <c r="AO8" i="5"/>
  <c r="AX8" i="5" s="1"/>
  <c r="AP8" i="5"/>
  <c r="AW8" i="5" s="1"/>
  <c r="AQ8" i="5"/>
  <c r="BC8" i="5" s="1"/>
  <c r="AR8" i="5"/>
  <c r="AZ8" i="5" s="1"/>
  <c r="AS8" i="5"/>
  <c r="BB8" i="5" s="1"/>
  <c r="AJ9" i="5"/>
  <c r="BE9" i="5" s="1"/>
  <c r="AK9" i="5"/>
  <c r="AY9" i="5" s="1"/>
  <c r="AL9" i="5"/>
  <c r="BG9" i="5" s="1"/>
  <c r="AM9" i="5"/>
  <c r="BD9" i="5" s="1"/>
  <c r="AN9" i="5"/>
  <c r="BF9" i="5" s="1"/>
  <c r="AO9" i="5"/>
  <c r="AX9" i="5" s="1"/>
  <c r="AP9" i="5"/>
  <c r="AW9" i="5" s="1"/>
  <c r="AQ9" i="5"/>
  <c r="BJ9" i="5" s="1"/>
  <c r="AR9" i="5"/>
  <c r="AZ9" i="5" s="1"/>
  <c r="AS9" i="5"/>
  <c r="BB9" i="5" s="1"/>
  <c r="AJ10" i="5"/>
  <c r="BE10" i="5" s="1"/>
  <c r="AK10" i="5"/>
  <c r="AY10" i="5" s="1"/>
  <c r="AL10" i="5"/>
  <c r="BG10" i="5" s="1"/>
  <c r="AM10" i="5"/>
  <c r="BD10" i="5" s="1"/>
  <c r="AN10" i="5"/>
  <c r="BF10" i="5" s="1"/>
  <c r="AO10" i="5"/>
  <c r="AX10" i="5" s="1"/>
  <c r="AP10" i="5"/>
  <c r="AW10" i="5" s="1"/>
  <c r="AQ10" i="5"/>
  <c r="BJ10" i="5" s="1"/>
  <c r="AR10" i="5"/>
  <c r="BA10" i="5" s="1"/>
  <c r="AS10" i="5"/>
  <c r="BB10" i="5" s="1"/>
  <c r="AJ11" i="5"/>
  <c r="BE11" i="5" s="1"/>
  <c r="AK11" i="5"/>
  <c r="AY11" i="5" s="1"/>
  <c r="AL11" i="5"/>
  <c r="BG11" i="5" s="1"/>
  <c r="AM11" i="5"/>
  <c r="BD11" i="5" s="1"/>
  <c r="AN11" i="5"/>
  <c r="BF11" i="5" s="1"/>
  <c r="AO11" i="5"/>
  <c r="AX11" i="5" s="1"/>
  <c r="AP11" i="5"/>
  <c r="AW11" i="5" s="1"/>
  <c r="AQ11" i="5"/>
  <c r="BJ11" i="5" s="1"/>
  <c r="AR11" i="5"/>
  <c r="AZ11" i="5" s="1"/>
  <c r="AS11" i="5"/>
  <c r="BB11" i="5" s="1"/>
  <c r="AJ12" i="5"/>
  <c r="BE12" i="5" s="1"/>
  <c r="AK12" i="5"/>
  <c r="AY12" i="5" s="1"/>
  <c r="AL12" i="5"/>
  <c r="BG12" i="5" s="1"/>
  <c r="AM12" i="5"/>
  <c r="BD12" i="5" s="1"/>
  <c r="AN12" i="5"/>
  <c r="BF12" i="5" s="1"/>
  <c r="AO12" i="5"/>
  <c r="AX12" i="5" s="1"/>
  <c r="AP12" i="5"/>
  <c r="AW12" i="5" s="1"/>
  <c r="AQ12" i="5"/>
  <c r="AR12" i="5"/>
  <c r="AZ12" i="5" s="1"/>
  <c r="AS12" i="5"/>
  <c r="BB12" i="5" s="1"/>
  <c r="AJ13" i="5"/>
  <c r="BE13" i="5" s="1"/>
  <c r="AK13" i="5"/>
  <c r="AY13" i="5" s="1"/>
  <c r="AL13" i="5"/>
  <c r="BG13" i="5" s="1"/>
  <c r="AM13" i="5"/>
  <c r="BD13" i="5" s="1"/>
  <c r="AN13" i="5"/>
  <c r="BF13" i="5" s="1"/>
  <c r="AO13" i="5"/>
  <c r="AX13" i="5" s="1"/>
  <c r="AP13" i="5"/>
  <c r="AW13" i="5" s="1"/>
  <c r="AQ13" i="5"/>
  <c r="BC13" i="5" s="1"/>
  <c r="AR13" i="5"/>
  <c r="AS13" i="5"/>
  <c r="BB13" i="5" s="1"/>
  <c r="AJ14" i="5"/>
  <c r="BE14" i="5" s="1"/>
  <c r="AK14" i="5"/>
  <c r="AY14" i="5" s="1"/>
  <c r="AL14" i="5"/>
  <c r="BG14" i="5" s="1"/>
  <c r="AM14" i="5"/>
  <c r="BD14" i="5" s="1"/>
  <c r="AN14" i="5"/>
  <c r="BF14" i="5" s="1"/>
  <c r="AO14" i="5"/>
  <c r="AX14" i="5" s="1"/>
  <c r="AP14" i="5"/>
  <c r="AW14" i="5" s="1"/>
  <c r="AQ14" i="5"/>
  <c r="BJ14" i="5" s="1"/>
  <c r="AR14" i="5"/>
  <c r="AZ14" i="5" s="1"/>
  <c r="AS14" i="5"/>
  <c r="BB14" i="5" s="1"/>
  <c r="AJ15" i="5"/>
  <c r="BE15" i="5" s="1"/>
  <c r="AK15" i="5"/>
  <c r="AY15" i="5" s="1"/>
  <c r="AL15" i="5"/>
  <c r="BG15" i="5" s="1"/>
  <c r="AM15" i="5"/>
  <c r="BD15" i="5" s="1"/>
  <c r="AN15" i="5"/>
  <c r="BF15" i="5" s="1"/>
  <c r="AO15" i="5"/>
  <c r="AX15" i="5" s="1"/>
  <c r="AP15" i="5"/>
  <c r="AW15" i="5" s="1"/>
  <c r="AQ15" i="5"/>
  <c r="BJ15" i="5" s="1"/>
  <c r="AR15" i="5"/>
  <c r="AZ15" i="5" s="1"/>
  <c r="AS15" i="5"/>
  <c r="BB15" i="5" s="1"/>
  <c r="AJ16" i="5"/>
  <c r="BE16" i="5" s="1"/>
  <c r="AK16" i="5"/>
  <c r="AY16" i="5" s="1"/>
  <c r="AL16" i="5"/>
  <c r="BG16" i="5" s="1"/>
  <c r="AM16" i="5"/>
  <c r="BD16" i="5" s="1"/>
  <c r="AN16" i="5"/>
  <c r="BF16" i="5" s="1"/>
  <c r="AO16" i="5"/>
  <c r="AX16" i="5" s="1"/>
  <c r="AP16" i="5"/>
  <c r="AW16" i="5" s="1"/>
  <c r="AQ16" i="5"/>
  <c r="BC16" i="5" s="1"/>
  <c r="AR16" i="5"/>
  <c r="AZ16" i="5" s="1"/>
  <c r="AS16" i="5"/>
  <c r="BB16" i="5" s="1"/>
  <c r="AJ17" i="5"/>
  <c r="BE17" i="5" s="1"/>
  <c r="AK17" i="5"/>
  <c r="AY17" i="5" s="1"/>
  <c r="AL17" i="5"/>
  <c r="BG17" i="5" s="1"/>
  <c r="AM17" i="5"/>
  <c r="BD17" i="5" s="1"/>
  <c r="AN17" i="5"/>
  <c r="BF17" i="5" s="1"/>
  <c r="AO17" i="5"/>
  <c r="AX17" i="5" s="1"/>
  <c r="AP17" i="5"/>
  <c r="AW17" i="5" s="1"/>
  <c r="AQ17" i="5"/>
  <c r="BJ17" i="5" s="1"/>
  <c r="AR17" i="5"/>
  <c r="AZ17" i="5" s="1"/>
  <c r="AS17" i="5"/>
  <c r="BB17" i="5" s="1"/>
  <c r="AJ18" i="5"/>
  <c r="BE18" i="5" s="1"/>
  <c r="AK18" i="5"/>
  <c r="AY18" i="5" s="1"/>
  <c r="AL18" i="5"/>
  <c r="BG18" i="5" s="1"/>
  <c r="AM18" i="5"/>
  <c r="BD18" i="5" s="1"/>
  <c r="AN18" i="5"/>
  <c r="BF18" i="5" s="1"/>
  <c r="AO18" i="5"/>
  <c r="AX18" i="5" s="1"/>
  <c r="AP18" i="5"/>
  <c r="AW18" i="5" s="1"/>
  <c r="AQ18" i="5"/>
  <c r="BJ18" i="5" s="1"/>
  <c r="AR18" i="5"/>
  <c r="BA18" i="5" s="1"/>
  <c r="AS18" i="5"/>
  <c r="BB18" i="5" s="1"/>
  <c r="AJ19" i="5"/>
  <c r="BE19" i="5" s="1"/>
  <c r="AK19" i="5"/>
  <c r="AY19" i="5" s="1"/>
  <c r="AL19" i="5"/>
  <c r="BG19" i="5" s="1"/>
  <c r="AM19" i="5"/>
  <c r="BD19" i="5" s="1"/>
  <c r="AN19" i="5"/>
  <c r="BF19" i="5" s="1"/>
  <c r="AO19" i="5"/>
  <c r="AX19" i="5" s="1"/>
  <c r="AP19" i="5"/>
  <c r="AW19" i="5" s="1"/>
  <c r="AQ19" i="5"/>
  <c r="AR19" i="5"/>
  <c r="AZ19" i="5" s="1"/>
  <c r="AS19" i="5"/>
  <c r="BB19" i="5" s="1"/>
  <c r="AJ20" i="5"/>
  <c r="BE20" i="5" s="1"/>
  <c r="AK20" i="5"/>
  <c r="AY20" i="5" s="1"/>
  <c r="AL20" i="5"/>
  <c r="BG20" i="5" s="1"/>
  <c r="AM20" i="5"/>
  <c r="BD20" i="5" s="1"/>
  <c r="AN20" i="5"/>
  <c r="BF20" i="5" s="1"/>
  <c r="AO20" i="5"/>
  <c r="AX20" i="5" s="1"/>
  <c r="AP20" i="5"/>
  <c r="AW20" i="5" s="1"/>
  <c r="AQ20" i="5"/>
  <c r="AR20" i="5"/>
  <c r="AS20" i="5"/>
  <c r="BB20" i="5" s="1"/>
  <c r="AJ21" i="5"/>
  <c r="BE21" i="5" s="1"/>
  <c r="AK21" i="5"/>
  <c r="AY21" i="5" s="1"/>
  <c r="AL21" i="5"/>
  <c r="BG21" i="5" s="1"/>
  <c r="AM21" i="5"/>
  <c r="BD21" i="5" s="1"/>
  <c r="AN21" i="5"/>
  <c r="BF21" i="5" s="1"/>
  <c r="AO21" i="5"/>
  <c r="AX21" i="5" s="1"/>
  <c r="AP21" i="5"/>
  <c r="AW21" i="5" s="1"/>
  <c r="AQ21" i="5"/>
  <c r="BC21" i="5" s="1"/>
  <c r="AR21" i="5"/>
  <c r="AS21" i="5"/>
  <c r="BB21" i="5" s="1"/>
  <c r="AJ22" i="5"/>
  <c r="BE22" i="5" s="1"/>
  <c r="AK22" i="5"/>
  <c r="AY22" i="5" s="1"/>
  <c r="AL22" i="5"/>
  <c r="BG22" i="5" s="1"/>
  <c r="AM22" i="5"/>
  <c r="BD22" i="5" s="1"/>
  <c r="AN22" i="5"/>
  <c r="BF22" i="5" s="1"/>
  <c r="AO22" i="5"/>
  <c r="AX22" i="5" s="1"/>
  <c r="AP22" i="5"/>
  <c r="AW22" i="5" s="1"/>
  <c r="AQ22" i="5"/>
  <c r="BJ22" i="5" s="1"/>
  <c r="AR22" i="5"/>
  <c r="AZ22" i="5" s="1"/>
  <c r="AS22" i="5"/>
  <c r="BB22" i="5" s="1"/>
  <c r="AJ23" i="5"/>
  <c r="BE23" i="5" s="1"/>
  <c r="AK23" i="5"/>
  <c r="AY23" i="5" s="1"/>
  <c r="AL23" i="5"/>
  <c r="BG23" i="5" s="1"/>
  <c r="AM23" i="5"/>
  <c r="BD23" i="5" s="1"/>
  <c r="AN23" i="5"/>
  <c r="BF23" i="5" s="1"/>
  <c r="AO23" i="5"/>
  <c r="AX23" i="5" s="1"/>
  <c r="AP23" i="5"/>
  <c r="AW23" i="5" s="1"/>
  <c r="AQ23" i="5"/>
  <c r="BJ23" i="5" s="1"/>
  <c r="AR23" i="5"/>
  <c r="AZ23" i="5" s="1"/>
  <c r="AS23" i="5"/>
  <c r="BB23" i="5" s="1"/>
  <c r="AJ24" i="5"/>
  <c r="BE24" i="5" s="1"/>
  <c r="AK24" i="5"/>
  <c r="AY24" i="5" s="1"/>
  <c r="AL24" i="5"/>
  <c r="BG24" i="5" s="1"/>
  <c r="AM24" i="5"/>
  <c r="BD24" i="5" s="1"/>
  <c r="AN24" i="5"/>
  <c r="BF24" i="5" s="1"/>
  <c r="AO24" i="5"/>
  <c r="AX24" i="5" s="1"/>
  <c r="AP24" i="5"/>
  <c r="AW24" i="5" s="1"/>
  <c r="AQ24" i="5"/>
  <c r="BC24" i="5" s="1"/>
  <c r="AR24" i="5"/>
  <c r="AZ24" i="5" s="1"/>
  <c r="AS24" i="5"/>
  <c r="BB24" i="5" s="1"/>
  <c r="AJ25" i="5"/>
  <c r="BE25" i="5" s="1"/>
  <c r="AK25" i="5"/>
  <c r="AY25" i="5" s="1"/>
  <c r="AL25" i="5"/>
  <c r="BG25" i="5" s="1"/>
  <c r="AM25" i="5"/>
  <c r="BD25" i="5" s="1"/>
  <c r="AN25" i="5"/>
  <c r="BF25" i="5" s="1"/>
  <c r="AO25" i="5"/>
  <c r="AX25" i="5" s="1"/>
  <c r="AP25" i="5"/>
  <c r="AW25" i="5" s="1"/>
  <c r="AQ25" i="5"/>
  <c r="BJ25" i="5" s="1"/>
  <c r="AR25" i="5"/>
  <c r="AZ25" i="5" s="1"/>
  <c r="AS25" i="5"/>
  <c r="BB25" i="5" s="1"/>
  <c r="AJ26" i="5"/>
  <c r="BE26" i="5" s="1"/>
  <c r="AK26" i="5"/>
  <c r="AY26" i="5" s="1"/>
  <c r="AL26" i="5"/>
  <c r="BG26" i="5" s="1"/>
  <c r="AM26" i="5"/>
  <c r="BD26" i="5" s="1"/>
  <c r="AN26" i="5"/>
  <c r="BF26" i="5" s="1"/>
  <c r="AO26" i="5"/>
  <c r="AX26" i="5" s="1"/>
  <c r="AP26" i="5"/>
  <c r="AW26" i="5" s="1"/>
  <c r="AQ26" i="5"/>
  <c r="BJ26" i="5" s="1"/>
  <c r="AR26" i="5"/>
  <c r="BA26" i="5" s="1"/>
  <c r="AS26" i="5"/>
  <c r="BB26" i="5" s="1"/>
  <c r="AJ27" i="5"/>
  <c r="BE27" i="5" s="1"/>
  <c r="AK27" i="5"/>
  <c r="AY27" i="5" s="1"/>
  <c r="AL27" i="5"/>
  <c r="BG27" i="5" s="1"/>
  <c r="AM27" i="5"/>
  <c r="BD27" i="5" s="1"/>
  <c r="AN27" i="5"/>
  <c r="BF27" i="5" s="1"/>
  <c r="AO27" i="5"/>
  <c r="AX27" i="5" s="1"/>
  <c r="AP27" i="5"/>
  <c r="AW27" i="5" s="1"/>
  <c r="AQ27" i="5"/>
  <c r="BJ27" i="5" s="1"/>
  <c r="AR27" i="5"/>
  <c r="AZ27" i="5" s="1"/>
  <c r="AS27" i="5"/>
  <c r="BB27" i="5" s="1"/>
  <c r="AJ28" i="5"/>
  <c r="BE28" i="5" s="1"/>
  <c r="AK28" i="5"/>
  <c r="AY28" i="5" s="1"/>
  <c r="AL28" i="5"/>
  <c r="BG28" i="5" s="1"/>
  <c r="AM28" i="5"/>
  <c r="BD28" i="5" s="1"/>
  <c r="AN28" i="5"/>
  <c r="BF28" i="5" s="1"/>
  <c r="AO28" i="5"/>
  <c r="AX28" i="5" s="1"/>
  <c r="AP28" i="5"/>
  <c r="AW28" i="5" s="1"/>
  <c r="AQ28" i="5"/>
  <c r="AR28" i="5"/>
  <c r="AS28" i="5"/>
  <c r="BB28" i="5" s="1"/>
  <c r="AJ29" i="5"/>
  <c r="BE29" i="5" s="1"/>
  <c r="AK29" i="5"/>
  <c r="AY29" i="5" s="1"/>
  <c r="AL29" i="5"/>
  <c r="BG29" i="5" s="1"/>
  <c r="AM29" i="5"/>
  <c r="BD29" i="5" s="1"/>
  <c r="AN29" i="5"/>
  <c r="BF29" i="5" s="1"/>
  <c r="AO29" i="5"/>
  <c r="AX29" i="5" s="1"/>
  <c r="AP29" i="5"/>
  <c r="AW29" i="5" s="1"/>
  <c r="AQ29" i="5"/>
  <c r="BC29" i="5" s="1"/>
  <c r="AR29" i="5"/>
  <c r="AZ29" i="5" s="1"/>
  <c r="AS29" i="5"/>
  <c r="BB29" i="5" s="1"/>
  <c r="AJ30" i="5"/>
  <c r="BE30" i="5" s="1"/>
  <c r="AK30" i="5"/>
  <c r="AY30" i="5" s="1"/>
  <c r="AL30" i="5"/>
  <c r="BG30" i="5" s="1"/>
  <c r="AM30" i="5"/>
  <c r="BD30" i="5" s="1"/>
  <c r="AN30" i="5"/>
  <c r="BF30" i="5" s="1"/>
  <c r="AO30" i="5"/>
  <c r="AX30" i="5" s="1"/>
  <c r="AP30" i="5"/>
  <c r="AW30" i="5" s="1"/>
  <c r="AQ30" i="5"/>
  <c r="BJ30" i="5" s="1"/>
  <c r="AR30" i="5"/>
  <c r="AZ30" i="5" s="1"/>
  <c r="AS30" i="5"/>
  <c r="BB30" i="5" s="1"/>
  <c r="AJ31" i="5"/>
  <c r="BE31" i="5" s="1"/>
  <c r="AK31" i="5"/>
  <c r="AY31" i="5" s="1"/>
  <c r="AL31" i="5"/>
  <c r="BG31" i="5" s="1"/>
  <c r="AM31" i="5"/>
  <c r="BD31" i="5" s="1"/>
  <c r="AN31" i="5"/>
  <c r="BF31" i="5" s="1"/>
  <c r="AO31" i="5"/>
  <c r="AX31" i="5" s="1"/>
  <c r="AP31" i="5"/>
  <c r="AW31" i="5" s="1"/>
  <c r="AQ31" i="5"/>
  <c r="BJ31" i="5" s="1"/>
  <c r="AR31" i="5"/>
  <c r="AZ31" i="5" s="1"/>
  <c r="AS31" i="5"/>
  <c r="BB31" i="5" s="1"/>
  <c r="AJ32" i="5"/>
  <c r="BE32" i="5" s="1"/>
  <c r="AK32" i="5"/>
  <c r="AY32" i="5" s="1"/>
  <c r="AL32" i="5"/>
  <c r="BG32" i="5" s="1"/>
  <c r="AM32" i="5"/>
  <c r="BD32" i="5" s="1"/>
  <c r="AN32" i="5"/>
  <c r="BF32" i="5" s="1"/>
  <c r="AO32" i="5"/>
  <c r="AX32" i="5" s="1"/>
  <c r="AP32" i="5"/>
  <c r="AW32" i="5" s="1"/>
  <c r="AQ32" i="5"/>
  <c r="BC32" i="5" s="1"/>
  <c r="AR32" i="5"/>
  <c r="AZ32" i="5" s="1"/>
  <c r="AS32" i="5"/>
  <c r="BB32" i="5" s="1"/>
  <c r="AJ33" i="5"/>
  <c r="BE33" i="5" s="1"/>
  <c r="AK33" i="5"/>
  <c r="AY33" i="5" s="1"/>
  <c r="AL33" i="5"/>
  <c r="BG33" i="5" s="1"/>
  <c r="AM33" i="5"/>
  <c r="BD33" i="5" s="1"/>
  <c r="AN33" i="5"/>
  <c r="BF33" i="5" s="1"/>
  <c r="AO33" i="5"/>
  <c r="AX33" i="5" s="1"/>
  <c r="AP33" i="5"/>
  <c r="AW33" i="5" s="1"/>
  <c r="AQ33" i="5"/>
  <c r="BJ33" i="5" s="1"/>
  <c r="AR33" i="5"/>
  <c r="AZ33" i="5" s="1"/>
  <c r="AS33" i="5"/>
  <c r="BB33" i="5" s="1"/>
  <c r="AJ34" i="5"/>
  <c r="BE34" i="5" s="1"/>
  <c r="AK34" i="5"/>
  <c r="AY34" i="5" s="1"/>
  <c r="AL34" i="5"/>
  <c r="BG34" i="5" s="1"/>
  <c r="AM34" i="5"/>
  <c r="BD34" i="5" s="1"/>
  <c r="AN34" i="5"/>
  <c r="BF34" i="5" s="1"/>
  <c r="AO34" i="5"/>
  <c r="AX34" i="5" s="1"/>
  <c r="AP34" i="5"/>
  <c r="AW34" i="5" s="1"/>
  <c r="AQ34" i="5"/>
  <c r="BJ34" i="5" s="1"/>
  <c r="AR34" i="5"/>
  <c r="BA34" i="5" s="1"/>
  <c r="AS34" i="5"/>
  <c r="BB34" i="5" s="1"/>
  <c r="AJ35" i="5"/>
  <c r="BE35" i="5" s="1"/>
  <c r="AK35" i="5"/>
  <c r="AY35" i="5" s="1"/>
  <c r="AL35" i="5"/>
  <c r="BG35" i="5" s="1"/>
  <c r="AM35" i="5"/>
  <c r="BD35" i="5" s="1"/>
  <c r="AN35" i="5"/>
  <c r="BF35" i="5" s="1"/>
  <c r="AO35" i="5"/>
  <c r="AX35" i="5" s="1"/>
  <c r="AP35" i="5"/>
  <c r="AW35" i="5" s="1"/>
  <c r="AQ35" i="5"/>
  <c r="BJ35" i="5" s="1"/>
  <c r="AR35" i="5"/>
  <c r="AZ35" i="5" s="1"/>
  <c r="AS35" i="5"/>
  <c r="BB35" i="5" s="1"/>
  <c r="AJ36" i="5"/>
  <c r="BE36" i="5" s="1"/>
  <c r="AK36" i="5"/>
  <c r="AY36" i="5" s="1"/>
  <c r="AL36" i="5"/>
  <c r="BG36" i="5" s="1"/>
  <c r="AM36" i="5"/>
  <c r="BD36" i="5" s="1"/>
  <c r="AN36" i="5"/>
  <c r="BF36" i="5" s="1"/>
  <c r="AO36" i="5"/>
  <c r="AX36" i="5" s="1"/>
  <c r="AP36" i="5"/>
  <c r="AW36" i="5" s="1"/>
  <c r="AQ36" i="5"/>
  <c r="AR36" i="5"/>
  <c r="AS36" i="5"/>
  <c r="BB36" i="5" s="1"/>
  <c r="AJ37" i="5"/>
  <c r="BE37" i="5" s="1"/>
  <c r="AK37" i="5"/>
  <c r="AY37" i="5" s="1"/>
  <c r="AL37" i="5"/>
  <c r="BG37" i="5" s="1"/>
  <c r="AM37" i="5"/>
  <c r="BD37" i="5" s="1"/>
  <c r="AN37" i="5"/>
  <c r="BF37" i="5" s="1"/>
  <c r="AO37" i="5"/>
  <c r="AX37" i="5" s="1"/>
  <c r="AP37" i="5"/>
  <c r="AW37" i="5" s="1"/>
  <c r="AQ37" i="5"/>
  <c r="BC37" i="5" s="1"/>
  <c r="AR37" i="5"/>
  <c r="AZ37" i="5" s="1"/>
  <c r="AS37" i="5"/>
  <c r="BB37" i="5" s="1"/>
  <c r="AJ38" i="5"/>
  <c r="BE38" i="5" s="1"/>
  <c r="AK38" i="5"/>
  <c r="AY38" i="5" s="1"/>
  <c r="AL38" i="5"/>
  <c r="BG38" i="5" s="1"/>
  <c r="AM38" i="5"/>
  <c r="BD38" i="5" s="1"/>
  <c r="AN38" i="5"/>
  <c r="BF38" i="5" s="1"/>
  <c r="AO38" i="5"/>
  <c r="AX38" i="5" s="1"/>
  <c r="AP38" i="5"/>
  <c r="AW38" i="5" s="1"/>
  <c r="AQ38" i="5"/>
  <c r="BJ38" i="5" s="1"/>
  <c r="AR38" i="5"/>
  <c r="AZ38" i="5" s="1"/>
  <c r="AS38" i="5"/>
  <c r="BB38" i="5" s="1"/>
  <c r="AJ39" i="5"/>
  <c r="BE39" i="5" s="1"/>
  <c r="AK39" i="5"/>
  <c r="AY39" i="5" s="1"/>
  <c r="AL39" i="5"/>
  <c r="BG39" i="5" s="1"/>
  <c r="AM39" i="5"/>
  <c r="BD39" i="5" s="1"/>
  <c r="AN39" i="5"/>
  <c r="BF39" i="5" s="1"/>
  <c r="AO39" i="5"/>
  <c r="AX39" i="5" s="1"/>
  <c r="AP39" i="5"/>
  <c r="AW39" i="5" s="1"/>
  <c r="AQ39" i="5"/>
  <c r="BJ39" i="5" s="1"/>
  <c r="AR39" i="5"/>
  <c r="AZ39" i="5" s="1"/>
  <c r="AS39" i="5"/>
  <c r="BB39" i="5" s="1"/>
  <c r="AJ40" i="5"/>
  <c r="BE40" i="5" s="1"/>
  <c r="AK40" i="5"/>
  <c r="AY40" i="5" s="1"/>
  <c r="AL40" i="5"/>
  <c r="BG40" i="5" s="1"/>
  <c r="AM40" i="5"/>
  <c r="BD40" i="5" s="1"/>
  <c r="AN40" i="5"/>
  <c r="BF40" i="5" s="1"/>
  <c r="AO40" i="5"/>
  <c r="AX40" i="5" s="1"/>
  <c r="AP40" i="5"/>
  <c r="AW40" i="5" s="1"/>
  <c r="AQ40" i="5"/>
  <c r="BC40" i="5" s="1"/>
  <c r="AR40" i="5"/>
  <c r="AZ40" i="5" s="1"/>
  <c r="AS40" i="5"/>
  <c r="BB40" i="5" s="1"/>
  <c r="AJ41" i="5"/>
  <c r="BE41" i="5" s="1"/>
  <c r="AK41" i="5"/>
  <c r="AY41" i="5" s="1"/>
  <c r="AL41" i="5"/>
  <c r="BG41" i="5" s="1"/>
  <c r="AM41" i="5"/>
  <c r="BD41" i="5" s="1"/>
  <c r="AN41" i="5"/>
  <c r="BF41" i="5" s="1"/>
  <c r="AO41" i="5"/>
  <c r="AX41" i="5" s="1"/>
  <c r="AP41" i="5"/>
  <c r="AW41" i="5" s="1"/>
  <c r="AQ41" i="5"/>
  <c r="BJ41" i="5" s="1"/>
  <c r="AR41" i="5"/>
  <c r="AZ41" i="5" s="1"/>
  <c r="AS41" i="5"/>
  <c r="BB41" i="5" s="1"/>
  <c r="AJ42" i="5"/>
  <c r="BE42" i="5" s="1"/>
  <c r="AK42" i="5"/>
  <c r="AY42" i="5" s="1"/>
  <c r="AL42" i="5"/>
  <c r="BG42" i="5" s="1"/>
  <c r="AM42" i="5"/>
  <c r="BD42" i="5" s="1"/>
  <c r="AN42" i="5"/>
  <c r="BF42" i="5" s="1"/>
  <c r="AO42" i="5"/>
  <c r="AX42" i="5" s="1"/>
  <c r="AP42" i="5"/>
  <c r="AW42" i="5" s="1"/>
  <c r="AQ42" i="5"/>
  <c r="BJ42" i="5" s="1"/>
  <c r="AR42" i="5"/>
  <c r="BA42" i="5" s="1"/>
  <c r="AS42" i="5"/>
  <c r="BB42" i="5" s="1"/>
  <c r="AJ43" i="5"/>
  <c r="BE43" i="5" s="1"/>
  <c r="AK43" i="5"/>
  <c r="AY43" i="5" s="1"/>
  <c r="AL43" i="5"/>
  <c r="BG43" i="5" s="1"/>
  <c r="AM43" i="5"/>
  <c r="BD43" i="5" s="1"/>
  <c r="AN43" i="5"/>
  <c r="BF43" i="5" s="1"/>
  <c r="AO43" i="5"/>
  <c r="AX43" i="5" s="1"/>
  <c r="AP43" i="5"/>
  <c r="AW43" i="5" s="1"/>
  <c r="AQ43" i="5"/>
  <c r="BJ43" i="5" s="1"/>
  <c r="AR43" i="5"/>
  <c r="AZ43" i="5" s="1"/>
  <c r="AS43" i="5"/>
  <c r="BB43" i="5" s="1"/>
  <c r="AJ44" i="5"/>
  <c r="BE44" i="5" s="1"/>
  <c r="AK44" i="5"/>
  <c r="AY44" i="5" s="1"/>
  <c r="AL44" i="5"/>
  <c r="BG44" i="5" s="1"/>
  <c r="AM44" i="5"/>
  <c r="BD44" i="5" s="1"/>
  <c r="AN44" i="5"/>
  <c r="BF44" i="5" s="1"/>
  <c r="AO44" i="5"/>
  <c r="AX44" i="5" s="1"/>
  <c r="AP44" i="5"/>
  <c r="AW44" i="5" s="1"/>
  <c r="AQ44" i="5"/>
  <c r="AR44" i="5"/>
  <c r="AS44" i="5"/>
  <c r="BB44" i="5" s="1"/>
  <c r="AJ45" i="5"/>
  <c r="BE45" i="5" s="1"/>
  <c r="AK45" i="5"/>
  <c r="AY45" i="5" s="1"/>
  <c r="AL45" i="5"/>
  <c r="BG45" i="5" s="1"/>
  <c r="AM45" i="5"/>
  <c r="BD45" i="5" s="1"/>
  <c r="AN45" i="5"/>
  <c r="BF45" i="5" s="1"/>
  <c r="AO45" i="5"/>
  <c r="AX45" i="5" s="1"/>
  <c r="AP45" i="5"/>
  <c r="AW45" i="5" s="1"/>
  <c r="AQ45" i="5"/>
  <c r="BC45" i="5" s="1"/>
  <c r="AR45" i="5"/>
  <c r="AZ45" i="5" s="1"/>
  <c r="AS45" i="5"/>
  <c r="BB45" i="5" s="1"/>
  <c r="AK2" i="5"/>
  <c r="AY2" i="5" s="1"/>
  <c r="AL2" i="5"/>
  <c r="BG2" i="5" s="1"/>
  <c r="AN2" i="5"/>
  <c r="BF2" i="5" s="1"/>
  <c r="AO2" i="5"/>
  <c r="AX2" i="5" s="1"/>
  <c r="AP2" i="5"/>
  <c r="AW2" i="5" s="1"/>
  <c r="AQ2" i="5"/>
  <c r="BC2" i="5" s="1"/>
  <c r="AR2" i="5"/>
  <c r="AZ2" i="5" s="1"/>
  <c r="AS2" i="5"/>
  <c r="BB2" i="5" s="1"/>
  <c r="AJ2" i="5"/>
  <c r="BE2" i="5" s="1"/>
  <c r="BJ45" i="5" l="1"/>
  <c r="AZ34" i="5"/>
  <c r="BJ21" i="5"/>
  <c r="AZ26" i="5"/>
  <c r="BJ13" i="5"/>
  <c r="BA45" i="5"/>
  <c r="BJ37" i="5"/>
  <c r="AZ42" i="5"/>
  <c r="AZ18" i="5"/>
  <c r="BC11" i="5"/>
  <c r="BA5" i="5"/>
  <c r="BC35" i="5"/>
  <c r="BJ29" i="5"/>
  <c r="AZ10" i="5"/>
  <c r="BC3" i="5"/>
  <c r="BJ44" i="5"/>
  <c r="BC44" i="5"/>
  <c r="BJ12" i="5"/>
  <c r="BC12" i="5"/>
  <c r="AZ20" i="5"/>
  <c r="BA20" i="5"/>
  <c r="BJ28" i="5"/>
  <c r="BC28" i="5"/>
  <c r="BA29" i="5"/>
  <c r="AZ28" i="5"/>
  <c r="BA28" i="5"/>
  <c r="BJ19" i="5"/>
  <c r="BC19" i="5"/>
  <c r="BJ20" i="5"/>
  <c r="BC20" i="5"/>
  <c r="BC5" i="5"/>
  <c r="BJ5" i="5"/>
  <c r="BC43" i="5"/>
  <c r="BA37" i="5"/>
  <c r="BC27" i="5"/>
  <c r="AZ44" i="5"/>
  <c r="BA44" i="5"/>
  <c r="AZ36" i="5"/>
  <c r="BA36" i="5"/>
  <c r="BJ36" i="5"/>
  <c r="BC36" i="5"/>
  <c r="AZ21" i="5"/>
  <c r="BA21" i="5"/>
  <c r="AZ13" i="5"/>
  <c r="BA13" i="5"/>
  <c r="BA2" i="5"/>
  <c r="BJ40" i="5"/>
  <c r="BA40" i="5"/>
  <c r="BC38" i="5"/>
  <c r="BJ32" i="5"/>
  <c r="BA32" i="5"/>
  <c r="BC30" i="5"/>
  <c r="BJ24" i="5"/>
  <c r="BA24" i="5"/>
  <c r="BC22" i="5"/>
  <c r="BJ16" i="5"/>
  <c r="BA16" i="5"/>
  <c r="BC14" i="5"/>
  <c r="BJ8" i="5"/>
  <c r="BA8" i="5"/>
  <c r="BC6" i="5"/>
  <c r="BA43" i="5"/>
  <c r="BC41" i="5"/>
  <c r="BA35" i="5"/>
  <c r="BC33" i="5"/>
  <c r="BA27" i="5"/>
  <c r="BC25" i="5"/>
  <c r="BA19" i="5"/>
  <c r="BC17" i="5"/>
  <c r="BA11" i="5"/>
  <c r="BC9" i="5"/>
  <c r="BA3" i="5"/>
  <c r="BA38" i="5"/>
  <c r="BA30" i="5"/>
  <c r="BA22" i="5"/>
  <c r="BA14" i="5"/>
  <c r="BA6" i="5"/>
  <c r="BC4" i="5"/>
  <c r="BA41" i="5"/>
  <c r="BC39" i="5"/>
  <c r="BA33" i="5"/>
  <c r="BC31" i="5"/>
  <c r="BA25" i="5"/>
  <c r="BC23" i="5"/>
  <c r="BA17" i="5"/>
  <c r="BC15" i="5"/>
  <c r="BA9" i="5"/>
  <c r="BC7" i="5"/>
  <c r="BC42" i="5"/>
  <c r="BC34" i="5"/>
  <c r="BC26" i="5"/>
  <c r="BC18" i="5"/>
  <c r="BA12" i="5"/>
  <c r="BC10" i="5"/>
  <c r="BA4" i="5"/>
  <c r="BA39" i="5"/>
  <c r="BA31" i="5"/>
  <c r="BA23" i="5"/>
  <c r="BA15" i="5"/>
  <c r="BA7" i="5"/>
  <c r="BJ2" i="5"/>
  <c r="O295" i="2" l="1"/>
  <c r="N295" i="2"/>
  <c r="M295" i="2"/>
  <c r="L295" i="2"/>
  <c r="K295" i="2"/>
  <c r="J295" i="2"/>
  <c r="I295" i="2"/>
  <c r="H295" i="2"/>
  <c r="G295" i="2"/>
  <c r="F295" i="2"/>
  <c r="E295" i="2"/>
  <c r="D295" i="2"/>
  <c r="C295" i="2"/>
  <c r="O193" i="2"/>
  <c r="N193" i="2"/>
  <c r="M193" i="2"/>
  <c r="L193" i="2"/>
  <c r="K193" i="2"/>
  <c r="J193" i="2"/>
  <c r="I193" i="2"/>
  <c r="H193" i="2"/>
  <c r="G193" i="2"/>
  <c r="F193" i="2"/>
  <c r="E193" i="2"/>
  <c r="D193" i="2"/>
  <c r="C193" i="2"/>
  <c r="O176" i="2"/>
  <c r="N176" i="2"/>
  <c r="M176" i="2"/>
  <c r="L176" i="2"/>
  <c r="K176" i="2"/>
  <c r="J176" i="2"/>
  <c r="I176" i="2"/>
  <c r="H176" i="2"/>
  <c r="G176" i="2"/>
  <c r="F176" i="2"/>
  <c r="E176" i="2"/>
  <c r="D176" i="2"/>
  <c r="C176" i="2"/>
  <c r="O171" i="2"/>
  <c r="N171" i="2"/>
  <c r="M171" i="2"/>
  <c r="L171" i="2"/>
  <c r="K171" i="2"/>
  <c r="J171" i="2"/>
  <c r="I171" i="2"/>
  <c r="H171" i="2"/>
  <c r="G171" i="2"/>
  <c r="F171" i="2"/>
  <c r="E171" i="2"/>
  <c r="D171" i="2"/>
  <c r="C171" i="2"/>
  <c r="O168" i="2"/>
  <c r="N168" i="2"/>
  <c r="M168" i="2"/>
  <c r="L168" i="2"/>
  <c r="K168" i="2"/>
  <c r="J168" i="2"/>
  <c r="I168" i="2"/>
  <c r="H168" i="2"/>
  <c r="G168" i="2"/>
  <c r="F168" i="2"/>
  <c r="E168" i="2"/>
  <c r="D168" i="2"/>
  <c r="C168" i="2"/>
  <c r="O165" i="2"/>
  <c r="N165" i="2"/>
  <c r="M165" i="2"/>
  <c r="L165" i="2"/>
  <c r="K165" i="2"/>
  <c r="J165" i="2"/>
  <c r="I165" i="2"/>
  <c r="H165" i="2"/>
  <c r="G165" i="2"/>
  <c r="F165" i="2"/>
  <c r="E165" i="2"/>
  <c r="D165" i="2"/>
  <c r="C165" i="2"/>
  <c r="O162" i="2"/>
  <c r="N162" i="2"/>
  <c r="M162" i="2"/>
  <c r="L162" i="2"/>
  <c r="K162" i="2"/>
  <c r="J162" i="2"/>
  <c r="I162" i="2"/>
  <c r="H162" i="2"/>
  <c r="G162" i="2"/>
  <c r="F162" i="2"/>
  <c r="E162" i="2"/>
  <c r="D162" i="2"/>
  <c r="C162" i="2"/>
  <c r="O157" i="2"/>
  <c r="N157" i="2"/>
  <c r="M157" i="2"/>
  <c r="L157" i="2"/>
  <c r="K157" i="2"/>
  <c r="J157" i="2"/>
  <c r="I157" i="2"/>
  <c r="H157" i="2"/>
  <c r="G157" i="2"/>
  <c r="F157" i="2"/>
  <c r="E157" i="2"/>
  <c r="D157" i="2"/>
  <c r="C157" i="2"/>
  <c r="O154" i="2"/>
  <c r="N154" i="2"/>
  <c r="M154" i="2"/>
  <c r="L154" i="2"/>
  <c r="K154" i="2"/>
  <c r="J154" i="2"/>
  <c r="I154" i="2"/>
  <c r="H154" i="2"/>
  <c r="G154" i="2"/>
  <c r="F154" i="2"/>
  <c r="E154" i="2"/>
  <c r="D154" i="2"/>
  <c r="C154" i="2"/>
  <c r="O151" i="2"/>
  <c r="N151" i="2"/>
  <c r="M151" i="2"/>
  <c r="L151" i="2"/>
  <c r="K151" i="2"/>
  <c r="J151" i="2"/>
  <c r="I151" i="2"/>
  <c r="H151" i="2"/>
  <c r="G151" i="2"/>
  <c r="F151" i="2"/>
  <c r="E151" i="2"/>
  <c r="D151" i="2"/>
  <c r="C151" i="2"/>
  <c r="O148" i="2"/>
  <c r="N148" i="2"/>
  <c r="M148" i="2"/>
  <c r="L148" i="2"/>
  <c r="K148" i="2"/>
  <c r="J148" i="2"/>
  <c r="I148" i="2"/>
  <c r="H148" i="2"/>
  <c r="G148" i="2"/>
  <c r="F148" i="2"/>
  <c r="E148" i="2"/>
  <c r="D148" i="2"/>
  <c r="C148" i="2"/>
  <c r="O145" i="2"/>
  <c r="N145" i="2"/>
  <c r="M145" i="2"/>
  <c r="L145" i="2"/>
  <c r="K145" i="2"/>
  <c r="J145" i="2"/>
  <c r="I145" i="2"/>
  <c r="H145" i="2"/>
  <c r="G145" i="2"/>
  <c r="F145" i="2"/>
  <c r="E145" i="2"/>
  <c r="D145" i="2"/>
  <c r="C145" i="2"/>
  <c r="O138" i="2"/>
  <c r="N138" i="2"/>
  <c r="M138" i="2"/>
  <c r="L138" i="2"/>
  <c r="K138" i="2"/>
  <c r="J138" i="2"/>
  <c r="I138" i="2"/>
  <c r="H138" i="2"/>
  <c r="G138" i="2"/>
  <c r="F138" i="2"/>
  <c r="E138" i="2"/>
  <c r="D138" i="2"/>
  <c r="C138" i="2"/>
  <c r="O133" i="2"/>
  <c r="N133" i="2"/>
  <c r="M133" i="2"/>
  <c r="L133" i="2"/>
  <c r="K133" i="2"/>
  <c r="J133" i="2"/>
  <c r="I133" i="2"/>
  <c r="H133" i="2"/>
  <c r="G133" i="2"/>
  <c r="F133" i="2"/>
  <c r="E133" i="2"/>
  <c r="D133" i="2"/>
  <c r="C133" i="2"/>
  <c r="O118" i="2"/>
  <c r="N118" i="2"/>
  <c r="M118" i="2"/>
  <c r="L118" i="2"/>
  <c r="K118" i="2"/>
  <c r="J118" i="2"/>
  <c r="I118" i="2"/>
  <c r="H118" i="2"/>
  <c r="G118" i="2"/>
  <c r="F118" i="2"/>
  <c r="E118" i="2"/>
  <c r="D118" i="2"/>
  <c r="C118" i="2"/>
  <c r="O115" i="2"/>
  <c r="N115" i="2"/>
  <c r="M115" i="2"/>
  <c r="L115" i="2"/>
  <c r="K115" i="2"/>
  <c r="J115" i="2"/>
  <c r="I115" i="2"/>
  <c r="H115" i="2"/>
  <c r="G115" i="2"/>
  <c r="F115" i="2"/>
  <c r="E115" i="2"/>
  <c r="D115" i="2"/>
  <c r="C115" i="2"/>
  <c r="O112" i="2"/>
  <c r="N112" i="2"/>
  <c r="M112" i="2"/>
  <c r="L112" i="2"/>
  <c r="K112" i="2"/>
  <c r="J112" i="2"/>
  <c r="I112" i="2"/>
  <c r="H112" i="2"/>
  <c r="G112" i="2"/>
  <c r="F112" i="2"/>
  <c r="E112" i="2"/>
  <c r="D112" i="2"/>
  <c r="C112" i="2"/>
  <c r="O109" i="2"/>
  <c r="N109" i="2"/>
  <c r="M109" i="2"/>
  <c r="L109" i="2"/>
  <c r="K109" i="2"/>
  <c r="J109" i="2"/>
  <c r="I109" i="2"/>
  <c r="H109" i="2"/>
  <c r="G109" i="2"/>
  <c r="F109" i="2"/>
  <c r="E109" i="2"/>
  <c r="D109" i="2"/>
  <c r="C109" i="2"/>
  <c r="O106" i="2"/>
  <c r="N106" i="2"/>
  <c r="M106" i="2"/>
  <c r="L106" i="2"/>
  <c r="K106" i="2"/>
  <c r="J106" i="2"/>
  <c r="I106" i="2"/>
  <c r="H106" i="2"/>
  <c r="G106" i="2"/>
  <c r="F106" i="2"/>
  <c r="E106" i="2"/>
  <c r="D106" i="2"/>
  <c r="C106" i="2"/>
  <c r="O103" i="2"/>
  <c r="N103" i="2"/>
  <c r="M103" i="2"/>
  <c r="L103" i="2"/>
  <c r="K103" i="2"/>
  <c r="J103" i="2"/>
  <c r="I103" i="2"/>
  <c r="H103" i="2"/>
  <c r="G103" i="2"/>
  <c r="F103" i="2"/>
  <c r="E103" i="2"/>
  <c r="D103" i="2"/>
  <c r="C103" i="2"/>
  <c r="O100" i="2"/>
  <c r="N100" i="2"/>
  <c r="M100" i="2"/>
  <c r="L100" i="2"/>
  <c r="K100" i="2"/>
  <c r="J100" i="2"/>
  <c r="I100" i="2"/>
  <c r="H100" i="2"/>
  <c r="G100" i="2"/>
  <c r="F100" i="2"/>
  <c r="E100" i="2"/>
  <c r="D100" i="2"/>
  <c r="C100" i="2"/>
  <c r="O95" i="2"/>
  <c r="N95" i="2"/>
  <c r="M95" i="2"/>
  <c r="L95" i="2"/>
  <c r="K95" i="2"/>
  <c r="J95" i="2"/>
  <c r="I95" i="2"/>
  <c r="H95" i="2"/>
  <c r="G95" i="2"/>
  <c r="F95" i="2"/>
  <c r="E95" i="2"/>
  <c r="D95" i="2"/>
  <c r="C95" i="2"/>
  <c r="O92" i="2"/>
  <c r="N92" i="2"/>
  <c r="M92" i="2"/>
  <c r="L92" i="2"/>
  <c r="K92" i="2"/>
  <c r="J92" i="2"/>
  <c r="I92" i="2"/>
  <c r="H92" i="2"/>
  <c r="G92" i="2"/>
  <c r="F92" i="2"/>
  <c r="E92" i="2"/>
  <c r="D92" i="2"/>
  <c r="C92" i="2"/>
  <c r="O86" i="2"/>
  <c r="N86" i="2"/>
  <c r="M86" i="2"/>
  <c r="L86" i="2"/>
  <c r="K86" i="2"/>
  <c r="J86" i="2"/>
  <c r="I86" i="2"/>
  <c r="H86" i="2"/>
  <c r="G86" i="2"/>
  <c r="F86" i="2"/>
  <c r="E86" i="2"/>
  <c r="D86" i="2"/>
  <c r="C86" i="2"/>
  <c r="O83" i="2"/>
  <c r="N83" i="2"/>
  <c r="M83" i="2"/>
  <c r="L83" i="2"/>
  <c r="K83" i="2"/>
  <c r="J83" i="2"/>
  <c r="I83" i="2"/>
  <c r="H83" i="2"/>
  <c r="G83" i="2"/>
  <c r="F83" i="2"/>
  <c r="E83" i="2"/>
  <c r="D83" i="2"/>
  <c r="C83" i="2"/>
  <c r="O80" i="2"/>
  <c r="N80" i="2"/>
  <c r="M80" i="2"/>
  <c r="L80" i="2"/>
  <c r="K80" i="2"/>
  <c r="J80" i="2"/>
  <c r="I80" i="2"/>
  <c r="H80" i="2"/>
  <c r="G80" i="2"/>
  <c r="F80" i="2"/>
  <c r="E80" i="2"/>
  <c r="D80" i="2"/>
  <c r="C80" i="2"/>
  <c r="O77" i="2"/>
  <c r="N77" i="2"/>
  <c r="M77" i="2"/>
  <c r="L77" i="2"/>
  <c r="K77" i="2"/>
  <c r="J77" i="2"/>
  <c r="I77" i="2"/>
  <c r="H77" i="2"/>
  <c r="G77" i="2"/>
  <c r="F77" i="2"/>
  <c r="E77" i="2"/>
  <c r="D77" i="2"/>
  <c r="C77" i="2"/>
  <c r="O74" i="2"/>
  <c r="N74" i="2"/>
  <c r="M74" i="2"/>
  <c r="L74" i="2"/>
  <c r="K74" i="2"/>
  <c r="J74" i="2"/>
  <c r="I74" i="2"/>
  <c r="H74" i="2"/>
  <c r="G74" i="2"/>
  <c r="F74" i="2"/>
  <c r="E74" i="2"/>
  <c r="D74" i="2"/>
  <c r="C74" i="2"/>
  <c r="O65" i="2"/>
  <c r="N65" i="2"/>
  <c r="M65" i="2"/>
  <c r="L65" i="2"/>
  <c r="K65" i="2"/>
  <c r="J65" i="2"/>
  <c r="I65" i="2"/>
  <c r="H65" i="2"/>
  <c r="G65" i="2"/>
  <c r="F65" i="2"/>
  <c r="E65" i="2"/>
  <c r="D65" i="2"/>
  <c r="C65" i="2"/>
  <c r="O60" i="2"/>
  <c r="N60" i="2"/>
  <c r="M60" i="2"/>
  <c r="L60" i="2"/>
  <c r="K60" i="2"/>
  <c r="J60" i="2"/>
  <c r="I60" i="2"/>
  <c r="H60" i="2"/>
  <c r="G60" i="2"/>
  <c r="F60" i="2"/>
  <c r="E60" i="2"/>
  <c r="D60" i="2"/>
  <c r="C60" i="2"/>
  <c r="O57" i="2"/>
  <c r="N57" i="2"/>
  <c r="M57" i="2"/>
  <c r="L57" i="2"/>
  <c r="K57" i="2"/>
  <c r="J57" i="2"/>
  <c r="I57" i="2"/>
  <c r="H57" i="2"/>
  <c r="G57" i="2"/>
  <c r="F57" i="2"/>
  <c r="E57" i="2"/>
  <c r="D57" i="2"/>
  <c r="C57" i="2"/>
  <c r="O54" i="2"/>
  <c r="N54" i="2"/>
  <c r="M54" i="2"/>
  <c r="L54" i="2"/>
  <c r="K54" i="2"/>
  <c r="J54" i="2"/>
  <c r="I54" i="2"/>
  <c r="H54" i="2"/>
  <c r="G54" i="2"/>
  <c r="F54" i="2"/>
  <c r="E54" i="2"/>
  <c r="D54" i="2"/>
  <c r="C54" i="2"/>
  <c r="O51" i="2"/>
  <c r="N51" i="2"/>
  <c r="M51" i="2"/>
  <c r="L51" i="2"/>
  <c r="K51" i="2"/>
  <c r="J51" i="2"/>
  <c r="I51" i="2"/>
  <c r="H51" i="2"/>
  <c r="G51" i="2"/>
  <c r="F51" i="2"/>
  <c r="E51" i="2"/>
  <c r="D51" i="2"/>
  <c r="C51" i="2"/>
  <c r="O48" i="2"/>
  <c r="N48" i="2"/>
  <c r="M48" i="2"/>
  <c r="L48" i="2"/>
  <c r="K48" i="2"/>
  <c r="J48" i="2"/>
  <c r="I48" i="2"/>
  <c r="H48" i="2"/>
  <c r="G48" i="2"/>
  <c r="F48" i="2"/>
  <c r="E48" i="2"/>
  <c r="D48" i="2"/>
  <c r="C48" i="2"/>
  <c r="O45" i="2"/>
  <c r="N45" i="2"/>
  <c r="M45" i="2"/>
  <c r="L45" i="2"/>
  <c r="K45" i="2"/>
  <c r="J45" i="2"/>
  <c r="I45" i="2"/>
  <c r="H45" i="2"/>
  <c r="G45" i="2"/>
  <c r="F45" i="2"/>
  <c r="E45" i="2"/>
  <c r="D45" i="2"/>
  <c r="C45" i="2"/>
  <c r="O41" i="2"/>
  <c r="N41" i="2"/>
  <c r="M41" i="2"/>
  <c r="L41" i="2"/>
  <c r="K41" i="2"/>
  <c r="J41" i="2"/>
  <c r="I41" i="2"/>
  <c r="H41" i="2"/>
  <c r="G41" i="2"/>
  <c r="F41" i="2"/>
  <c r="E41" i="2"/>
  <c r="D41" i="2"/>
  <c r="C41" i="2"/>
  <c r="O34" i="2"/>
  <c r="N34" i="2"/>
  <c r="M34" i="2"/>
  <c r="L34" i="2"/>
  <c r="K34" i="2"/>
  <c r="J34" i="2"/>
  <c r="I34" i="2"/>
  <c r="H34" i="2"/>
  <c r="G34" i="2"/>
  <c r="F34" i="2"/>
  <c r="E34" i="2"/>
  <c r="D34" i="2"/>
  <c r="C34" i="2"/>
  <c r="O28" i="2"/>
  <c r="N28" i="2"/>
  <c r="M28" i="2"/>
  <c r="L28" i="2"/>
  <c r="K28" i="2"/>
  <c r="J28" i="2"/>
  <c r="I28" i="2"/>
  <c r="H28" i="2"/>
  <c r="G28" i="2"/>
  <c r="F28" i="2"/>
  <c r="E28" i="2"/>
  <c r="D28" i="2"/>
  <c r="C28" i="2"/>
  <c r="O23" i="2"/>
  <c r="N23" i="2"/>
  <c r="M23" i="2"/>
  <c r="L23" i="2"/>
  <c r="K23" i="2"/>
  <c r="J23" i="2"/>
  <c r="I23" i="2"/>
  <c r="H23" i="2"/>
  <c r="G23" i="2"/>
  <c r="F23" i="2"/>
  <c r="E23" i="2"/>
  <c r="D23" i="2"/>
  <c r="C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OUAdmin</author>
    <author>tc={B354476B-6899-4E9B-BA23-C77D54603BDD}</author>
  </authors>
  <commentList>
    <comment ref="AC1" authorId="0" shapeId="0" xr:uid="{8133EC0F-3933-436B-B183-D706F210CA9F}">
      <text>
        <r>
          <rPr>
            <b/>
            <sz val="9"/>
            <color indexed="81"/>
            <rFont val="Tahoma"/>
            <family val="2"/>
          </rPr>
          <t>OUAdmin:</t>
        </r>
        <r>
          <rPr>
            <sz val="9"/>
            <color indexed="81"/>
            <rFont val="Tahoma"/>
            <family val="2"/>
          </rPr>
          <t xml:space="preserve">
Major data, reduced to BCR with ca
</t>
        </r>
      </text>
    </comment>
    <comment ref="S294" authorId="1" shapeId="0" xr:uid="{B354476B-6899-4E9B-BA23-C77D54603BDD}">
      <text>
        <t>[Threaded comment]
Your version of Excel allows you to read this threaded comment; however, any edits to it will get removed if the file is opened in a newer version of Excel. Learn more: https://go.microsoft.com/fwlink/?linkid=870924
Comment:
    was 1757, clear outlier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tc={2FE20838-9828-4407-BAF6-02AA04B978F6}</author>
    <author>tc={C379721A-E0CE-47BF-A706-E00212ABA9AB}</author>
    <author>tc={1C14E51A-E652-49B5-8C99-D1060ED9E811}</author>
    <author>tc={4A434C1A-8F8C-4689-9603-2C187A421A44}</author>
    <author>OUAdmin</author>
  </authors>
  <commentList>
    <comment ref="C1" authorId="0" shapeId="0" xr:uid="{2FE20838-9828-4407-BAF6-02AA04B978F6}">
      <text>
        <t>[Threaded comment]
Your version of Excel allows you to read this threaded comment; however, any edits to it will get removed if the file is opened in a newer version of Excel. Learn more: https://go.microsoft.com/fwlink/?linkid=870924
Comment:
    N- no bubble, 
P-possible bubble (MI too dark to see)
E- empty (Raman set up 1, DL=0.03), 
E2- Empty (Raman set up 2, DL=&lt;0.02),
R -raman diad peak, 
L-lost during polishing (normally bubble was v small/couldnt be seen until it was intersected)</t>
      </text>
    </comment>
    <comment ref="D1" authorId="1" shapeId="0" xr:uid="{C379721A-E0CE-47BF-A706-E00212ABA9AB}">
      <text>
        <t>[Threaded comment]
Your version of Excel allows you to read this threaded comment; however, any edits to it will get removed if the file is opened in a newer version of Excel. Learn more: https://go.microsoft.com/fwlink/?linkid=870924
Comment:
    N- definetly not, could see all sides vey clearly
P - possible (e.g., MI was too close to surface to tell, or v complex networks of melt)
D - Definetly has a connection of some kind</t>
      </text>
    </comment>
    <comment ref="AG1" authorId="2" shapeId="0" xr:uid="{1C14E51A-E652-49B5-8C99-D1060ED9E811}">
      <text>
        <t>[Threaded comment]
Your version of Excel allows you to read this threaded comment; however, any edits to it will get removed if the file is opened in a newer version of Excel. Learn more: https://go.microsoft.com/fwlink/?linkid=870924
Comment:
    Actually An contetn</t>
      </text>
    </comment>
    <comment ref="BI1" authorId="3" shapeId="0" xr:uid="{4A434C1A-8F8C-4689-9603-2C187A421A44}">
      <text>
        <t>[Threaded comment]
Your version of Excel allows you to read this threaded comment; however, any edits to it will get removed if the file is opened in a newer version of Excel. Learn more: https://go.microsoft.com/fwlink/?linkid=870924
Comment:
    using Helz and Thornber 1987. Differences very minor if use Ca expression instead</t>
      </text>
    </comment>
    <comment ref="CF1" authorId="4" shapeId="0" xr:uid="{2A80CBE4-9971-44DA-9CC7-922AE4CEAD02}">
      <text>
        <r>
          <rPr>
            <b/>
            <sz val="9"/>
            <color indexed="81"/>
            <rFont val="Tahoma"/>
            <family val="2"/>
          </rPr>
          <t>OUAdmin:</t>
        </r>
        <r>
          <rPr>
            <sz val="9"/>
            <color indexed="81"/>
            <rFont val="Tahoma"/>
            <family val="2"/>
          </rPr>
          <t xml:space="preserve">
Major data, reduced to BCR with ca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tc={5A5CE837-2F2A-4207-A8E9-ACEB683DF8E5}</author>
    <author>OUAdmin</author>
  </authors>
  <commentList>
    <comment ref="AU1" authorId="0" shapeId="0" xr:uid="{5A5CE837-2F2A-4207-A8E9-ACEB683DF8E5}">
      <text>
        <t>[Threaded comment]
Your version of Excel allows you to read this threaded comment; however, any edits to it will get removed if the file is opened in a newer version of Excel. Learn more: https://go.microsoft.com/fwlink/?linkid=870924
Comment:
    using Helz and Thornber 1987. Differences very minor if use Ca expression instead</t>
      </text>
    </comment>
    <comment ref="CF1" authorId="1" shapeId="0" xr:uid="{134843FA-BA26-40CA-B9EF-E80B2DDE49CC}">
      <text>
        <r>
          <rPr>
            <b/>
            <sz val="9"/>
            <color indexed="81"/>
            <rFont val="Tahoma"/>
            <family val="2"/>
          </rPr>
          <t>OUAdmin:</t>
        </r>
        <r>
          <rPr>
            <sz val="9"/>
            <color indexed="81"/>
            <rFont val="Tahoma"/>
            <family val="2"/>
          </rPr>
          <t xml:space="preserve">
Major data, reduced to BCR with ca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tc={02DB7894-A371-4276-8172-9FA585228863}</author>
    <author>tc={D1BA13D2-02F9-409A-ACCA-0999EB89B33C}</author>
    <author>tc={8F859D3D-F955-45C6-9DDF-8B7098DE6075}</author>
    <author>OUAdmin</author>
  </authors>
  <commentList>
    <comment ref="C1" authorId="0" shapeId="0" xr:uid="{02DB7894-A371-4276-8172-9FA585228863}">
      <text>
        <t>[Threaded comment]
Your version of Excel allows you to read this threaded comment; however, any edits to it will get removed if the file is opened in a newer version of Excel. Learn more: https://go.microsoft.com/fwlink/?linkid=870924
Comment:
    N- no bubble, 
P-possible bubble (MI too dark to see)
E- empty (Raman set up 1, DL=0.03), 
E2- Empty (Raman set up 2, DL=&lt;0.02),
R -raman diad peak, 
L-lost during polishing (normally bubble was v small/couldnt be seen until it was intersected)</t>
      </text>
    </comment>
    <comment ref="D1" authorId="1" shapeId="0" xr:uid="{D1BA13D2-02F9-409A-ACCA-0999EB89B33C}">
      <text>
        <t>[Threaded comment]
Your version of Excel allows you to read this threaded comment; however, any edits to it will get removed if the file is opened in a newer version of Excel. Learn more: https://go.microsoft.com/fwlink/?linkid=870924
Comment:
    N- definetly not, could see all sides vey clearly
P - possible (e.g., MI was too close to surface to tell, or v complex networks of melt)
D - Definetly has a connection of some kind</t>
      </text>
    </comment>
    <comment ref="AX1" authorId="2" shapeId="0" xr:uid="{8F859D3D-F955-45C6-9DDF-8B7098DE6075}">
      <text>
        <t>[Threaded comment]
Your version of Excel allows you to read this threaded comment; however, any edits to it will get removed if the file is opened in a newer version of Excel. Learn more: https://go.microsoft.com/fwlink/?linkid=870924
Comment:
    using Helz and Thornber 1987. Differences very minor if use Ca expression instead</t>
      </text>
    </comment>
    <comment ref="BU1" authorId="3" shapeId="0" xr:uid="{E006C119-A7FC-4FA8-91F9-088CFE40FE7D}">
      <text>
        <r>
          <rPr>
            <b/>
            <sz val="9"/>
            <color indexed="81"/>
            <rFont val="Tahoma"/>
            <family val="2"/>
          </rPr>
          <t>OUAdmin:</t>
        </r>
        <r>
          <rPr>
            <sz val="9"/>
            <color indexed="81"/>
            <rFont val="Tahoma"/>
            <family val="2"/>
          </rPr>
          <t xml:space="preserve">
Major data, reduced to BCR with ca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tc={77D91D8C-F764-4370-BCDA-CA4C160973E4}</author>
    <author>tc={A645B00F-0D9F-4801-8945-E32021489095}</author>
    <author>tc={8E34306C-C617-43A0-BABA-99E96CBB74DB}</author>
    <author>OUAdmin</author>
  </authors>
  <commentList>
    <comment ref="C1" authorId="0" shapeId="0" xr:uid="{77D91D8C-F764-4370-BCDA-CA4C160973E4}">
      <text>
        <t>[Threaded comment]
Your version of Excel allows you to read this threaded comment; however, any edits to it will get removed if the file is opened in a newer version of Excel. Learn more: https://go.microsoft.com/fwlink/?linkid=870924
Comment:
    N- no bubble, 
P-possible bubble (MI too dark to see)
E- empty (Raman set up 1, DL=0.03), 
E2- Empty (Raman set up 2, DL=&lt;0.02),
R -raman diad peak, 
L-lost during polishing (normally bubble was v small/couldnt be seen until it was intersected)</t>
      </text>
    </comment>
    <comment ref="D1" authorId="1" shapeId="0" xr:uid="{A645B00F-0D9F-4801-8945-E32021489095}">
      <text>
        <t>[Threaded comment]
Your version of Excel allows you to read this threaded comment; however, any edits to it will get removed if the file is opened in a newer version of Excel. Learn more: https://go.microsoft.com/fwlink/?linkid=870924
Comment:
    N- definetly not, could see all sides vey clearly
P - possible (e.g., MI was too close to surface to tell, or v complex networks of melt)
D - Definetly has a connection of some kind</t>
      </text>
    </comment>
    <comment ref="BJ1" authorId="2" shapeId="0" xr:uid="{8E34306C-C617-43A0-BABA-99E96CBB74DB}">
      <text>
        <t>[Threaded comment]
Your version of Excel allows you to read this threaded comment; however, any edits to it will get removed if the file is opened in a newer version of Excel. Learn more: https://go.microsoft.com/fwlink/?linkid=870924
Comment:
    using Helz and Thornber 1987. Differences very minor if use Ca expression instead</t>
      </text>
    </comment>
    <comment ref="CG1" authorId="3" shapeId="0" xr:uid="{76C18150-1541-4629-8851-06FB7FC073C6}">
      <text>
        <r>
          <rPr>
            <b/>
            <sz val="9"/>
            <color indexed="81"/>
            <rFont val="Tahoma"/>
            <family val="2"/>
          </rPr>
          <t>OUAdmin:</t>
        </r>
        <r>
          <rPr>
            <sz val="9"/>
            <color indexed="81"/>
            <rFont val="Tahoma"/>
            <family val="2"/>
          </rPr>
          <t xml:space="preserve">
Major data, reduced to BCR with ca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tc={DB2E6311-6C79-4E3C-9E7D-29EB0DC63363}</author>
  </authors>
  <commentList>
    <comment ref="S1" authorId="0" shapeId="0" xr:uid="{DB2E6311-6C79-4E3C-9E7D-29EB0DC63363}">
      <text>
        <t>[Threaded comment]
Your version of Excel allows you to read this threaded comment; however, any edits to it will get removed if the file is opened in a newer version of Excel. Learn more: https://go.microsoft.com/fwlink/?linkid=870924
Comment:
    MELTS temp</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tc={F8E19B0F-372B-49DF-8278-5D1865486457}</author>
    <author>tc={EA865815-1809-46B9-AF70-14E8D63E67EF}</author>
  </authors>
  <commentList>
    <comment ref="F1" authorId="0" shapeId="0" xr:uid="{F8E19B0F-372B-49DF-8278-5D1865486457}">
      <text>
        <t>[Threaded comment]
Your version of Excel allows you to read this threaded comment; however, any edits to it will get removed if the file is opened in a newer version of Excel. Learn more: https://go.microsoft.com/fwlink/?linkid=870924
Comment:
    This is FeOt</t>
      </text>
    </comment>
    <comment ref="AC1" authorId="1" shapeId="0" xr:uid="{EA865815-1809-46B9-AF70-14E8D63E67EF}">
      <text>
        <t>[Threaded comment]
Your version of Excel allows you to read this threaded comment; however, any edits to it will get removed if the file is opened in a newer version of Excel. Learn more: https://go.microsoft.com/fwlink/?linkid=870924
Comment:
    This is FeOt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tc={ABB84420-D799-40B1-ADE1-3440F5ED76E2}</author>
    <author>penny wieser</author>
  </authors>
  <commentList>
    <comment ref="S1" authorId="0" shapeId="0" xr:uid="{ABB84420-D799-40B1-ADE1-3440F5ED76E2}">
      <text>
        <t>[Threaded comment]
Your version of Excel allows you to read this threaded comment; however, any edits to it will get removed if the file is opened in a newer version of Excel. Learn more: https://go.microsoft.com/fwlink/?linkid=870924
Comment:
    For some reason, running at identical T-CO2 to the LHS and discarding the initial exsolved volatile phase causes MELTS for Matlab to crash. However, the major and volatile element trajectories of these models are identical</t>
      </text>
    </comment>
    <comment ref="X1" authorId="1" shapeId="0" xr:uid="{B501CE24-5F32-45FE-9AC5-FE1E856126CA}">
      <text>
        <r>
          <rPr>
            <b/>
            <sz val="9"/>
            <color indexed="81"/>
            <rFont val="Tahoma"/>
            <charset val="1"/>
          </rPr>
          <t>penny wieser:</t>
        </r>
        <r>
          <rPr>
            <sz val="9"/>
            <color indexed="81"/>
            <rFont val="Tahoma"/>
            <charset val="1"/>
          </rPr>
          <t xml:space="preserve">
This is the conc of CO2 in the fluid (wt%) at each step
</t>
        </r>
      </text>
    </comment>
    <comment ref="Y1" authorId="1" shapeId="0" xr:uid="{79A5CE88-8181-445E-AFAD-89E74475DC20}">
      <text>
        <r>
          <rPr>
            <b/>
            <sz val="9"/>
            <color indexed="81"/>
            <rFont val="Tahoma"/>
            <charset val="1"/>
          </rPr>
          <t>penny wieser:</t>
        </r>
        <r>
          <rPr>
            <sz val="9"/>
            <color indexed="81"/>
            <rFont val="Tahoma"/>
            <charset val="1"/>
          </rPr>
          <t xml:space="preserve">
This is the conc (wt%) of H2O in the fluid at each step</t>
        </r>
      </text>
    </comment>
    <comment ref="Z1" authorId="1" shapeId="0" xr:uid="{F87478F4-1B26-40A6-BB06-BE4B5F74FAD2}">
      <text>
        <r>
          <rPr>
            <b/>
            <sz val="9"/>
            <color indexed="81"/>
            <rFont val="Tahoma"/>
            <charset val="1"/>
          </rPr>
          <t>penny wieser:</t>
        </r>
        <r>
          <rPr>
            <sz val="9"/>
            <color indexed="81"/>
            <rFont val="Tahoma"/>
            <charset val="1"/>
          </rPr>
          <t xml:space="preserve">
This is the sum of the CO2 lost to the fluid by this step in the model (e.g., conc CO2 * mass fluid lost in each step</t>
        </r>
      </text>
    </comment>
    <comment ref="AA1" authorId="1" shapeId="0" xr:uid="{C254B951-73BD-4B54-83D5-08F416202CEF}">
      <text>
        <r>
          <rPr>
            <b/>
            <sz val="9"/>
            <color indexed="81"/>
            <rFont val="Tahoma"/>
            <charset val="1"/>
          </rPr>
          <t>penny wieser:</t>
        </r>
        <r>
          <rPr>
            <sz val="9"/>
            <color indexed="81"/>
            <rFont val="Tahoma"/>
            <charset val="1"/>
          </rPr>
          <t xml:space="preserve">
This is the sum of the H2O lost to the fluid by this step in the model (e.g., conc H2O * mass fluid lost in each step</t>
        </r>
      </text>
    </comment>
    <comment ref="AB1" authorId="1" shapeId="0" xr:uid="{B14BB960-FCD5-4CA0-B0D5-3E3B6787B708}">
      <text>
        <r>
          <rPr>
            <b/>
            <sz val="9"/>
            <color indexed="81"/>
            <rFont val="Tahoma"/>
            <charset val="1"/>
          </rPr>
          <t>penny wieser:</t>
        </r>
        <r>
          <rPr>
            <sz val="9"/>
            <color indexed="81"/>
            <rFont val="Tahoma"/>
            <charset val="1"/>
          </rPr>
          <t xml:space="preserve">
CO2 in the melt at each step (wt%)
</t>
        </r>
      </text>
    </comment>
    <comment ref="AC1" authorId="1" shapeId="0" xr:uid="{C638915F-AC46-455A-8732-34CAEAD62E0E}">
      <text>
        <r>
          <rPr>
            <b/>
            <sz val="9"/>
            <color indexed="81"/>
            <rFont val="Tahoma"/>
            <charset val="1"/>
          </rPr>
          <t>penny wieser:</t>
        </r>
        <r>
          <rPr>
            <sz val="9"/>
            <color indexed="81"/>
            <rFont val="Tahoma"/>
            <charset val="1"/>
          </rPr>
          <t xml:space="preserve">
H2O in the melt at each step (wt%)
</t>
        </r>
      </text>
    </comment>
    <comment ref="AD1" authorId="1" shapeId="0" xr:uid="{F1BBD1DA-64E3-46A6-8C05-EC507098923F}">
      <text>
        <r>
          <rPr>
            <b/>
            <sz val="9"/>
            <color indexed="81"/>
            <rFont val="Tahoma"/>
            <charset val="1"/>
          </rPr>
          <t>penny wieser:</t>
        </r>
        <r>
          <rPr>
            <sz val="9"/>
            <color indexed="81"/>
            <rFont val="Tahoma"/>
            <charset val="1"/>
          </rPr>
          <t xml:space="preserve">
Mol% of CO2 in the fluid exsolved at each step</t>
        </r>
      </text>
    </comment>
    <comment ref="AE1" authorId="1" shapeId="0" xr:uid="{A1E71AA6-EA13-40A5-A0DB-36F719295794}">
      <text>
        <r>
          <rPr>
            <b/>
            <sz val="9"/>
            <color indexed="81"/>
            <rFont val="Tahoma"/>
            <charset val="1"/>
          </rPr>
          <t>penny wieser:</t>
        </r>
        <r>
          <rPr>
            <sz val="9"/>
            <color indexed="81"/>
            <rFont val="Tahoma"/>
            <charset val="1"/>
          </rPr>
          <t xml:space="preserve">
wt% of CO2 in the fluid exsolved at each step</t>
        </r>
      </text>
    </comment>
    <comment ref="AG1" authorId="1" shapeId="0" xr:uid="{272A272C-46F8-48C3-8157-3F6BE203F056}">
      <text>
        <r>
          <rPr>
            <b/>
            <sz val="9"/>
            <color indexed="81"/>
            <rFont val="Tahoma"/>
            <family val="2"/>
          </rPr>
          <t>penny wieser:</t>
        </r>
        <r>
          <rPr>
            <sz val="9"/>
            <color indexed="81"/>
            <rFont val="Tahoma"/>
            <family val="2"/>
          </rPr>
          <t xml:space="preserve">
wt% CO2 lost to the fluid (total CO2 exsolved/Initial CO2 in system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tc={0A26A3B2-0FFA-4196-82C7-FE112675A662}</author>
  </authors>
  <commentList>
    <comment ref="E1" authorId="0" shapeId="0" xr:uid="{0A26A3B2-0FFA-4196-82C7-FE112675A662}">
      <text>
        <t>[Threaded comment]
Your version of Excel allows you to read this threaded comment; however, any edits to it will get removed if the file is opened in a newer version of Excel. Learn more: https://go.microsoft.com/fwlink/?linkid=870924
Comment:
    This is FeOt</t>
      </text>
    </comment>
  </commentList>
</comments>
</file>

<file path=xl/sharedStrings.xml><?xml version="1.0" encoding="utf-8"?>
<sst xmlns="http://schemas.openxmlformats.org/spreadsheetml/2006/main" count="4696" uniqueCount="1053">
  <si>
    <t>Sample number</t>
  </si>
  <si>
    <t>Na2O EPMA</t>
  </si>
  <si>
    <t>Al2O3 EPMA</t>
  </si>
  <si>
    <t>P2O5 EPMA</t>
  </si>
  <si>
    <t>CaO EPMA</t>
  </si>
  <si>
    <t>K2O EPMA</t>
  </si>
  <si>
    <t>TiO2 EPMA</t>
  </si>
  <si>
    <t>SiO2 EPMA</t>
  </si>
  <si>
    <t>MgO EPMA</t>
  </si>
  <si>
    <t>FeO EPMA</t>
  </si>
  <si>
    <t>MnO EPMA</t>
  </si>
  <si>
    <t>SO2 EPMA</t>
  </si>
  <si>
    <t>Cl EPMA</t>
  </si>
  <si>
    <t>Total</t>
  </si>
  <si>
    <t>LL4</t>
  </si>
  <si>
    <t>LL5</t>
  </si>
  <si>
    <t>LL2</t>
  </si>
  <si>
    <t>LL6</t>
  </si>
  <si>
    <t>LL1</t>
  </si>
  <si>
    <t>LL8</t>
  </si>
  <si>
    <t>LL7</t>
  </si>
  <si>
    <t>LL3</t>
  </si>
  <si>
    <t>LL9</t>
  </si>
  <si>
    <t>LL10</t>
  </si>
  <si>
    <t>LL12</t>
  </si>
  <si>
    <t>LL11</t>
  </si>
  <si>
    <t>F_SIMS</t>
  </si>
  <si>
    <t>Laser Batch (year_DayofOct_batch)</t>
  </si>
  <si>
    <t>2019_28_Batch3</t>
  </si>
  <si>
    <t>2019_29_Batch2</t>
  </si>
  <si>
    <t>Spot Size</t>
  </si>
  <si>
    <t>Reduced to (Si or Ca)</t>
  </si>
  <si>
    <t>Ca</t>
  </si>
  <si>
    <t>Si</t>
  </si>
  <si>
    <t>Duration(s)</t>
  </si>
  <si>
    <t>Li_ppm_m7 LAICPMS</t>
  </si>
  <si>
    <t>Li_ppm_m7_Int2SE</t>
  </si>
  <si>
    <t>Be_ppm_m9 LAICPMS</t>
  </si>
  <si>
    <t>Be_ppm_m9_Int2SE</t>
  </si>
  <si>
    <t>Na_ppm_m23 LAICPMS</t>
  </si>
  <si>
    <t>Na_ppm_m23_Int2SE</t>
  </si>
  <si>
    <t>K_ppm_m39 LAICPMS</t>
  </si>
  <si>
    <t>K_ppm_m39_Int2SE</t>
  </si>
  <si>
    <t>Sc_ppm_m45 LAICPMS</t>
  </si>
  <si>
    <t>Sc_ppm_m45_Int2SE</t>
  </si>
  <si>
    <t>Ti_ppm_m49 LAICPMS</t>
  </si>
  <si>
    <t>Ti_ppm_m49_Int2SE</t>
  </si>
  <si>
    <t>V_ppm_m51 LAICPMS</t>
  </si>
  <si>
    <t>V_ppm_m51_Int2SE</t>
  </si>
  <si>
    <t>Cr_ppm_m53 LAICPMS</t>
  </si>
  <si>
    <t>Cr_ppm_m53_Int2SE</t>
  </si>
  <si>
    <t>Mn_ppm_m55 LAICPMS</t>
  </si>
  <si>
    <t>Mn_ppm_m55_Int2SE</t>
  </si>
  <si>
    <t>Fe_ppm_m56 LAICPMS</t>
  </si>
  <si>
    <t>Fe_ppm_m56_Int2SE</t>
  </si>
  <si>
    <t>Co_ppm_m59 LAICPMS</t>
  </si>
  <si>
    <t>Co_ppm_m59_Int2SE</t>
  </si>
  <si>
    <t>Ni_ppm_m60 LAICPMS</t>
  </si>
  <si>
    <t>Ni_ppm_m60_Int2SE</t>
  </si>
  <si>
    <t>Cu_ppm_m65 LAICPMS</t>
  </si>
  <si>
    <t>Cu_ppm_m65_Int2SE</t>
  </si>
  <si>
    <t>Zn_ppm_m66 LAICPMS</t>
  </si>
  <si>
    <t>Zn_ppm_m66_Int2SE</t>
  </si>
  <si>
    <t>Ga_ppm_m71 LAICPMS</t>
  </si>
  <si>
    <t>Ga_ppm_m71_Int2SE</t>
  </si>
  <si>
    <t>Ge_ppm_m74 LAICPMS</t>
  </si>
  <si>
    <t>Ge_ppm_m74_Int2SE</t>
  </si>
  <si>
    <t>Rb_ppm_m85 LAICPMS</t>
  </si>
  <si>
    <t>Rb_ppm_m85_Int2SE</t>
  </si>
  <si>
    <t>Sr_ppm_m88 LAICPMS</t>
  </si>
  <si>
    <t>Sr_ppm_m88_Int2SE</t>
  </si>
  <si>
    <t>Y_ppm_m89 LAICPMS</t>
  </si>
  <si>
    <t>Y_ppm_m89_Int2SE</t>
  </si>
  <si>
    <t>Zr_ppm_m90 LAICPMS</t>
  </si>
  <si>
    <t>Zr_ppm_m90_Int2SE</t>
  </si>
  <si>
    <t>Nb_ppm_m93 LAICPMS</t>
  </si>
  <si>
    <t>Nb_ppm_m93_Int2SE</t>
  </si>
  <si>
    <t>Mo_ppm_m95 LAICPMS</t>
  </si>
  <si>
    <t>Mo_ppm_m95_Int2SE</t>
  </si>
  <si>
    <t>Cd_ppm_m111 LAICPMS</t>
  </si>
  <si>
    <t>Cd_ppm_m111_Int2SE</t>
  </si>
  <si>
    <t>In_ppm_m115 LAICPMS</t>
  </si>
  <si>
    <t>In_ppm_m115_Int2SE</t>
  </si>
  <si>
    <t>Sn_ppm_m118 LAICPMS</t>
  </si>
  <si>
    <t>Sn_ppm_m118_Int2SE</t>
  </si>
  <si>
    <t>Sb_ppm_m121 LAICPMS</t>
  </si>
  <si>
    <t>Sb_ppm_m121_Int2SE</t>
  </si>
  <si>
    <t>Cs_ppm_m133 LAICPMS</t>
  </si>
  <si>
    <t>Cs_ppm_m133_Int2SE</t>
  </si>
  <si>
    <t>Ba_ppm_m137 LAICPMS</t>
  </si>
  <si>
    <t>Ba_ppm_m137_Int2SE</t>
  </si>
  <si>
    <t>La_ppm_m139 LAICPMS</t>
  </si>
  <si>
    <t>La_ppm_m139_Int2SE</t>
  </si>
  <si>
    <t>Ce_ppm_m140 LAICPMS</t>
  </si>
  <si>
    <t>Ce_ppm_m140_Int2SE</t>
  </si>
  <si>
    <t>Pr_ppm_m141 LAICPMS</t>
  </si>
  <si>
    <t>Pr_ppm_m141_Int2SE</t>
  </si>
  <si>
    <t>Nd_ppm_m146 LAICPMS</t>
  </si>
  <si>
    <t>Nd_ppm_m146_Int2SE</t>
  </si>
  <si>
    <t>Sm_ppm_m147 LAICPMS</t>
  </si>
  <si>
    <t>Sm_ppm_m147_Int2SE</t>
  </si>
  <si>
    <t>Eu_ppm_m153 LAICPMS</t>
  </si>
  <si>
    <t>Eu_ppm_m153_Int2SE</t>
  </si>
  <si>
    <t>Gd_ppm_m157 LAICPMS</t>
  </si>
  <si>
    <t>Gd_ppm_m157_Int2SE</t>
  </si>
  <si>
    <t>Tb_ppm_m159 LAICPMS</t>
  </si>
  <si>
    <t>Tb_ppm_m159_Int2SE</t>
  </si>
  <si>
    <t>Dy_ppm_m163 LAICPMS</t>
  </si>
  <si>
    <t>Dy_ppm_m163_Int2SE</t>
  </si>
  <si>
    <t>Ho_ppm_m165 LAICPMS</t>
  </si>
  <si>
    <t>Ho_ppm_m165_Int2SE</t>
  </si>
  <si>
    <t>Er_ppm_m166 LAICPMS</t>
  </si>
  <si>
    <t>Er_ppm_m166_Int2SE</t>
  </si>
  <si>
    <t>Tm_ppm_m169 LAICPMS</t>
  </si>
  <si>
    <t>Tm_ppm_m169_Int2SE</t>
  </si>
  <si>
    <t>Yb_ppm_m172 LAICPMS</t>
  </si>
  <si>
    <t>Yb_ppm_m172_Int2SE</t>
  </si>
  <si>
    <t>Lu_ppm_m175 LAICPMS</t>
  </si>
  <si>
    <t>Lu_ppm_m175_Int2SE</t>
  </si>
  <si>
    <t>Hf_ppm_m177 LAICPMS</t>
  </si>
  <si>
    <t>Hf_ppm_m177_Int2SE</t>
  </si>
  <si>
    <t>Ta_ppm_m181 LAICPMS</t>
  </si>
  <si>
    <t>Ta_ppm_m181_Int2SE</t>
  </si>
  <si>
    <t>W_ppm_m182 LAICPMS</t>
  </si>
  <si>
    <t>W_ppm_m182_Int2SE</t>
  </si>
  <si>
    <t>Tl_ppm_m205 LAICPMS</t>
  </si>
  <si>
    <t>Tl_ppm_m205_Int2SE</t>
  </si>
  <si>
    <t>Pb_ppm_m208 LAICPMS</t>
  </si>
  <si>
    <t>Pb_ppm_m208_Int2SE</t>
  </si>
  <si>
    <t>Bi_ppm_m209 LAICPMS</t>
  </si>
  <si>
    <t>Bi_ppm_m209_Int2SE</t>
  </si>
  <si>
    <t>Th_ppm_m232 LAICPMS</t>
  </si>
  <si>
    <t>Th_ppm_m232_Int2SE</t>
  </si>
  <si>
    <t>U_ppm_m238 LAICPMS</t>
  </si>
  <si>
    <t>U_ppm_m238_Int2SE</t>
  </si>
  <si>
    <t>Below LOD</t>
  </si>
  <si>
    <t>below LOD</t>
  </si>
  <si>
    <t xml:space="preserve"> EPMA data (-------&gt;)</t>
  </si>
  <si>
    <t>SIMS data (-------&gt;)</t>
  </si>
  <si>
    <t>LAICPMS data (-------&gt;)</t>
  </si>
  <si>
    <t>Comment</t>
  </si>
  <si>
    <t>D_LL5_55d</t>
  </si>
  <si>
    <t>D_LL5_55c</t>
  </si>
  <si>
    <t>LLD_LL1_80</t>
  </si>
  <si>
    <t>D_LL1_105</t>
  </si>
  <si>
    <t>LLD_LL1_103</t>
  </si>
  <si>
    <t>D_LL1_87</t>
  </si>
  <si>
    <t>LLE_LL4_19b</t>
  </si>
  <si>
    <t>LLE_LL4_19c</t>
  </si>
  <si>
    <t>LLE_LL4_33b</t>
  </si>
  <si>
    <t>LLE_LL4_30</t>
  </si>
  <si>
    <t>LLE_LL5_40</t>
  </si>
  <si>
    <t>LLE_LL5_50</t>
  </si>
  <si>
    <t>LLE_LL5_46</t>
  </si>
  <si>
    <t>LLE_LL5_62</t>
  </si>
  <si>
    <t>LLD_LL4_14_a</t>
  </si>
  <si>
    <t>LLD_LL4_14_d</t>
  </si>
  <si>
    <t>LLD_LL4_14_c</t>
  </si>
  <si>
    <t>LLD_LL4_14_b</t>
  </si>
  <si>
    <t>LLD_LL4_20</t>
  </si>
  <si>
    <t>LLD_LL4_31b</t>
  </si>
  <si>
    <t>LLD_LL4_31a</t>
  </si>
  <si>
    <t>LLD_LL4_32b</t>
  </si>
  <si>
    <t>LLD_LL4_32a</t>
  </si>
  <si>
    <t>D_LL5_49a</t>
  </si>
  <si>
    <t>LLD_LL5_48a</t>
  </si>
  <si>
    <t>LLD_LL5_48b</t>
  </si>
  <si>
    <t>LLD_LL5_45</t>
  </si>
  <si>
    <t>LLD_LL5_44a</t>
  </si>
  <si>
    <t>LLD_LL5_44b</t>
  </si>
  <si>
    <t>LLD_LL5_44c</t>
  </si>
  <si>
    <t>LLD_LL5_43</t>
  </si>
  <si>
    <t>LLD_LL5_36a</t>
  </si>
  <si>
    <t>LLD_LL5_36b</t>
  </si>
  <si>
    <t>LLD_LL5_72</t>
  </si>
  <si>
    <t>LLD_LL1_65a</t>
  </si>
  <si>
    <t>LLD_LL1_65b</t>
  </si>
  <si>
    <t>LLD_LL1_65c</t>
  </si>
  <si>
    <t>LLD_LL1_70</t>
  </si>
  <si>
    <t>LLD_LL1_74</t>
  </si>
  <si>
    <t>LLD_LL1_73a</t>
  </si>
  <si>
    <t>LLD_LL1_73b</t>
  </si>
  <si>
    <t>LLD_LL1_75</t>
  </si>
  <si>
    <t>LLD_LL1_82</t>
  </si>
  <si>
    <t>LLD_LL1_92</t>
  </si>
  <si>
    <t>LLD_LL1_102</t>
  </si>
  <si>
    <t>LLD_LL1_104</t>
  </si>
  <si>
    <t>LLE_LL4_34a</t>
  </si>
  <si>
    <t>LLE_LL4_34b</t>
  </si>
  <si>
    <t>LLE_LL5_54</t>
  </si>
  <si>
    <t>LLf_LL8_249b</t>
  </si>
  <si>
    <t>LLf_LL8_249c</t>
  </si>
  <si>
    <t>LLf_LL8_249d</t>
  </si>
  <si>
    <t>LLf_LL7_110a</t>
  </si>
  <si>
    <t>LLf_LL7_110b</t>
  </si>
  <si>
    <t>LLf_LL7_105a</t>
  </si>
  <si>
    <t>LLf_LL7_107</t>
  </si>
  <si>
    <t>LLf_LL3_124</t>
  </si>
  <si>
    <t>LLf_LL3_143a</t>
  </si>
  <si>
    <t>LLf_LL3_143b</t>
  </si>
  <si>
    <t>LLf_LL3_142</t>
  </si>
  <si>
    <t>LLf_LL7_272</t>
  </si>
  <si>
    <t>LLf_LL3_139b</t>
  </si>
  <si>
    <t>LLf_LL3_139a</t>
  </si>
  <si>
    <t>LLf_LL3_85a</t>
  </si>
  <si>
    <t>LLf_LL3_85b</t>
  </si>
  <si>
    <t>LLG_LL5_67d</t>
  </si>
  <si>
    <t>LLG_LL5_67a</t>
  </si>
  <si>
    <t>LLG_LL1_89</t>
  </si>
  <si>
    <t>LLG_LL1_83C</t>
  </si>
  <si>
    <t>LLg_LL1_83a</t>
  </si>
  <si>
    <t>LLG_LL8_402a</t>
  </si>
  <si>
    <t>LLg_LL8_402b</t>
  </si>
  <si>
    <t>LLG_LL8_447</t>
  </si>
  <si>
    <t>LLg_LL6_409a</t>
  </si>
  <si>
    <t>LLG_LL3_141</t>
  </si>
  <si>
    <t>LLg_LL3_121a</t>
  </si>
  <si>
    <t>LLg_LL3_121b</t>
  </si>
  <si>
    <t>LLg_LL5_42a</t>
  </si>
  <si>
    <t>LLg_LL5_42b</t>
  </si>
  <si>
    <t>LLg_LL5_42c</t>
  </si>
  <si>
    <t>LLg_LL4_17_A</t>
  </si>
  <si>
    <t>LLg_LL4_17_C1</t>
  </si>
  <si>
    <t>LLg_LL4_17_C2</t>
  </si>
  <si>
    <t>LLg_LL4_24a</t>
  </si>
  <si>
    <t>LLg_LL4_24b</t>
  </si>
  <si>
    <t>LLg_LL1_79</t>
  </si>
  <si>
    <t>LLg_LL7_204</t>
  </si>
  <si>
    <t>LLg_LL7_106b</t>
  </si>
  <si>
    <t>LLg_LL6_407a</t>
  </si>
  <si>
    <t>LLg_LL3_130</t>
  </si>
  <si>
    <t>LL2_445</t>
  </si>
  <si>
    <t>LL2_443</t>
  </si>
  <si>
    <t>LL2_447_A</t>
  </si>
  <si>
    <t>LL2_447_D</t>
  </si>
  <si>
    <t>LL2_448</t>
  </si>
  <si>
    <t>LL2_449</t>
  </si>
  <si>
    <t>LL2_450_a</t>
  </si>
  <si>
    <t>LL2_450_c</t>
  </si>
  <si>
    <t>LL2_451_a</t>
  </si>
  <si>
    <t>LL2_452</t>
  </si>
  <si>
    <t>LL2_453_c</t>
  </si>
  <si>
    <t>LL2_453_a</t>
  </si>
  <si>
    <t>LL9_467</t>
  </si>
  <si>
    <t>LL9_474_c</t>
  </si>
  <si>
    <t>LL9_476</t>
  </si>
  <si>
    <t>LL9_478</t>
  </si>
  <si>
    <t>LL11_492</t>
  </si>
  <si>
    <t>LL11_493_c</t>
  </si>
  <si>
    <t>LL11_495_a</t>
  </si>
  <si>
    <t>LL11_495_b</t>
  </si>
  <si>
    <t>LL11_495_d</t>
  </si>
  <si>
    <t>LL11_495_c</t>
  </si>
  <si>
    <t>LL11_495_e</t>
  </si>
  <si>
    <t>LL11_499</t>
  </si>
  <si>
    <t>LL11_500_b</t>
  </si>
  <si>
    <t>LL12_510_b</t>
  </si>
  <si>
    <t>LL12_513_b</t>
  </si>
  <si>
    <t>LL12_513_c</t>
  </si>
  <si>
    <t>LL12_514</t>
  </si>
  <si>
    <t>LL8_435</t>
  </si>
  <si>
    <t>LL1_77</t>
  </si>
  <si>
    <t>LL3_137</t>
  </si>
  <si>
    <t>LL3_135_a</t>
  </si>
  <si>
    <t>LL3_140_a</t>
  </si>
  <si>
    <t>LL3_146</t>
  </si>
  <si>
    <t>LL2_421a</t>
  </si>
  <si>
    <t>LL2_425_a</t>
  </si>
  <si>
    <t>LL2_425_b</t>
  </si>
  <si>
    <t>LL2_425_c</t>
  </si>
  <si>
    <t>LL2_432_b</t>
  </si>
  <si>
    <t>LL2_439</t>
  </si>
  <si>
    <t>LL2_429_a</t>
  </si>
  <si>
    <t>LL2_429_c</t>
  </si>
  <si>
    <t>LL2_429_e</t>
  </si>
  <si>
    <t>LL2_429_d</t>
  </si>
  <si>
    <t>LL2_433_a</t>
  </si>
  <si>
    <t>LL2_438_B</t>
  </si>
  <si>
    <t>LL8_613b</t>
  </si>
  <si>
    <t>LL8_615</t>
  </si>
  <si>
    <t>LL8_617_a</t>
  </si>
  <si>
    <t>LL8_623_b</t>
  </si>
  <si>
    <t>LL8_623_c</t>
  </si>
  <si>
    <t>LL8_626</t>
  </si>
  <si>
    <t>LL8_404_a</t>
  </si>
  <si>
    <t>LL8_404_b</t>
  </si>
  <si>
    <t>LL8_610</t>
  </si>
  <si>
    <t>LL8_612_a</t>
  </si>
  <si>
    <t>LL8_612_b</t>
  </si>
  <si>
    <t>LL8_613_a</t>
  </si>
  <si>
    <t>LL8_617_b</t>
  </si>
  <si>
    <t>LL8_624</t>
  </si>
  <si>
    <t>LL8_630</t>
  </si>
  <si>
    <t>LL8_631a</t>
  </si>
  <si>
    <t>LL8_616_b</t>
  </si>
  <si>
    <t>LL8_202_c</t>
  </si>
  <si>
    <t>LL8_243_b</t>
  </si>
  <si>
    <t>LL8_156</t>
  </si>
  <si>
    <t>LL8_155b</t>
  </si>
  <si>
    <t>LL8_406</t>
  </si>
  <si>
    <t>LL8_302</t>
  </si>
  <si>
    <t>LL8_611</t>
  </si>
  <si>
    <t>LL8_616_a</t>
  </si>
  <si>
    <t>LL8_634</t>
  </si>
  <si>
    <t>LL8_606</t>
  </si>
  <si>
    <t>LL8_202_a</t>
  </si>
  <si>
    <t>LL8_202_b</t>
  </si>
  <si>
    <t>LL8_426</t>
  </si>
  <si>
    <t>LL8_401</t>
  </si>
  <si>
    <t>LL8_400_b</t>
  </si>
  <si>
    <t>LL8_400_a</t>
  </si>
  <si>
    <t>LL8_280</t>
  </si>
  <si>
    <t>LL8_300R</t>
  </si>
  <si>
    <t>LL8_232</t>
  </si>
  <si>
    <t>LL8_155_c</t>
  </si>
  <si>
    <t>LL12_520_b</t>
  </si>
  <si>
    <t>LL12_520_c</t>
  </si>
  <si>
    <t>LL12_512_a</t>
  </si>
  <si>
    <t>LL12_512_b</t>
  </si>
  <si>
    <t>LL12_512_c</t>
  </si>
  <si>
    <t>LL9_497_a</t>
  </si>
  <si>
    <t>LL11_501_b</t>
  </si>
  <si>
    <t>LL11_504_b</t>
  </si>
  <si>
    <t>LL11_504_c</t>
  </si>
  <si>
    <t>LL11_506_b</t>
  </si>
  <si>
    <t>LL2_431a</t>
  </si>
  <si>
    <t>LL2_431b</t>
  </si>
  <si>
    <t>LL2_418a</t>
  </si>
  <si>
    <t>LL2_418b</t>
  </si>
  <si>
    <t>LL1_81_b</t>
  </si>
  <si>
    <t>LL10_484_d</t>
  </si>
  <si>
    <t>LL2_417</t>
  </si>
  <si>
    <t>LL3_122_a</t>
  </si>
  <si>
    <t>LL3_147_a</t>
  </si>
  <si>
    <t>LL3_147_b</t>
  </si>
  <si>
    <t>LL9_463_b</t>
  </si>
  <si>
    <t>LL9_463_e</t>
  </si>
  <si>
    <t>LL9_466</t>
  </si>
  <si>
    <t>LL9_481z</t>
  </si>
  <si>
    <t>LL9_482_a</t>
  </si>
  <si>
    <t>LL9_482_b</t>
  </si>
  <si>
    <t>LL9_468a</t>
  </si>
  <si>
    <t>LL9_468b</t>
  </si>
  <si>
    <t>LL9_462</t>
  </si>
  <si>
    <t>LL2_450_b</t>
  </si>
  <si>
    <t>LL12_524_b_nosims</t>
  </si>
  <si>
    <t>LL11_507 no sims</t>
  </si>
  <si>
    <t>LL3_147_c_nosims</t>
  </si>
  <si>
    <t>LL9_481d_Nosims</t>
  </si>
  <si>
    <t>LL3_122_y_nosims</t>
  </si>
  <si>
    <t>LL3_122_x_nosims</t>
  </si>
  <si>
    <t>LL8_405_nosims</t>
  </si>
  <si>
    <t>LL8_403_nosims</t>
  </si>
  <si>
    <t>LL7_275_a_nosims</t>
  </si>
  <si>
    <t>LL7_275_b_nosims</t>
  </si>
  <si>
    <t>LL2_432_c_nosims</t>
  </si>
  <si>
    <t>LL2_433_b_nosims</t>
  </si>
  <si>
    <t>LL2_437_z_nosims</t>
  </si>
  <si>
    <t>LL2_438_a_nosims</t>
  </si>
  <si>
    <t>LL2_441_nosims</t>
  </si>
  <si>
    <t>LL10_483_nosims</t>
  </si>
  <si>
    <t>LL2_444_nosims</t>
  </si>
  <si>
    <t>LL2_453_b_nosims</t>
  </si>
  <si>
    <t>LL2_447_C_nosims</t>
  </si>
  <si>
    <t>LL11_493_b_nosims</t>
  </si>
  <si>
    <t>Na2O_MI EPMA</t>
  </si>
  <si>
    <t>Al2O3_MI EPMA</t>
  </si>
  <si>
    <t>P2O5_MI EPMA</t>
  </si>
  <si>
    <t>CaO_MI EPMA</t>
  </si>
  <si>
    <t>K2O_MI EPMA</t>
  </si>
  <si>
    <t>TiO2_MI EPMA</t>
  </si>
  <si>
    <t>SiO2_MI EPMA</t>
  </si>
  <si>
    <t>MgO_MI EPMA</t>
  </si>
  <si>
    <t>FeO_MI EPMA</t>
  </si>
  <si>
    <t>MnO_MI EPMA</t>
  </si>
  <si>
    <t>SiO2_Min EPMA</t>
  </si>
  <si>
    <t>FeO_Min EPMA</t>
  </si>
  <si>
    <t>Al2O3_Min EPMA</t>
  </si>
  <si>
    <t>CaO_Min EPMA</t>
  </si>
  <si>
    <t>MnO_Min EPMA</t>
  </si>
  <si>
    <t>NiO_Min EPMA</t>
  </si>
  <si>
    <t>TiO2_Min EPMA</t>
  </si>
  <si>
    <t>Cr2O3_Min EPMA</t>
  </si>
  <si>
    <t>Na2O_Min EPMA</t>
  </si>
  <si>
    <t>K2O_Min EPMA</t>
  </si>
  <si>
    <t>Total_Min EPMA</t>
  </si>
  <si>
    <t>MgO_Min EPMA</t>
  </si>
  <si>
    <t>Reduced to</t>
  </si>
  <si>
    <t>2019_30_Batch5</t>
  </si>
  <si>
    <t>2019_30_Batch4</t>
  </si>
  <si>
    <t>2019_30_Batch2</t>
  </si>
  <si>
    <t>2019_30_Batch3</t>
  </si>
  <si>
    <t>2019_31_Batch5</t>
  </si>
  <si>
    <t>2019_29_Batch4</t>
  </si>
  <si>
    <t>2019_29_Batch5</t>
  </si>
  <si>
    <t>2020_8_Batch2</t>
  </si>
  <si>
    <t>2020_8_Batch4</t>
  </si>
  <si>
    <t>2020_9_Batch5</t>
  </si>
  <si>
    <t>2020_8_Batch5</t>
  </si>
  <si>
    <t>2020_9_Batch3</t>
  </si>
  <si>
    <t>2020_8_Batch3</t>
  </si>
  <si>
    <t>2020_9_Batch2</t>
  </si>
  <si>
    <t>2020_9_Batch4</t>
  </si>
  <si>
    <t>2020_11_Batch3</t>
  </si>
  <si>
    <t>2020_11_Batch2</t>
  </si>
  <si>
    <t>2020_11_Batch4</t>
  </si>
  <si>
    <t>2020_11_Batch5</t>
  </si>
  <si>
    <t>2020_11_Batch6</t>
  </si>
  <si>
    <t xml:space="preserve"> EPMA data for glass phase of melt inclusions (Uncorrected for PEC) (-------&gt;)</t>
  </si>
  <si>
    <t xml:space="preserve"> EPMA data for glass phase of melt inclusions (Corrected for PEC) (-------&gt;)</t>
  </si>
  <si>
    <t>Amount  PEC (%)</t>
  </si>
  <si>
    <t>Cl_MI EPMA (ppm)</t>
  </si>
  <si>
    <t>S_MI EPMA (ppm)</t>
  </si>
  <si>
    <t>H2O_MI SIMS</t>
  </si>
  <si>
    <t>CO2_MI (SIMS+ Raman)</t>
  </si>
  <si>
    <t>F_MI SIMS</t>
  </si>
  <si>
    <t>Na2O_MI_PEC EPMA</t>
  </si>
  <si>
    <t>Al2O3_MI_PEC EPMA</t>
  </si>
  <si>
    <t>P2O5_MI_PEC EPMA</t>
  </si>
  <si>
    <t>CaO_MI_PEC EPMA</t>
  </si>
  <si>
    <t>K2O_MI_PEC EPMA</t>
  </si>
  <si>
    <t>TiO2_MI_PEC EPMA</t>
  </si>
  <si>
    <t>SiO2_MI_PEC EPMA</t>
  </si>
  <si>
    <t>MgO_MI_PEC EPMA</t>
  </si>
  <si>
    <t>FeO_MI_PEC EPMA</t>
  </si>
  <si>
    <t>MnO_MI_PEC EPMA</t>
  </si>
  <si>
    <t>Label</t>
  </si>
  <si>
    <t>SiO2</t>
  </si>
  <si>
    <t>TiO2</t>
  </si>
  <si>
    <t>Al2O3</t>
  </si>
  <si>
    <t>FeO</t>
  </si>
  <si>
    <t>Fe2O3</t>
  </si>
  <si>
    <t>MnO</t>
  </si>
  <si>
    <t>MgO</t>
  </si>
  <si>
    <t>CaO</t>
  </si>
  <si>
    <t>Na2O</t>
  </si>
  <si>
    <t>K2O</t>
  </si>
  <si>
    <t>P2O5</t>
  </si>
  <si>
    <t>H2O</t>
  </si>
  <si>
    <t>CO2</t>
  </si>
  <si>
    <t>Temp</t>
  </si>
  <si>
    <t>XH2O_fl_VESIcal</t>
  </si>
  <si>
    <t>% Cpx Addition (to achieve Fe-Mg equilibrium)</t>
  </si>
  <si>
    <t>Melt inclusions corrected for PEC using mass balance</t>
  </si>
  <si>
    <t>Things use to calculate saturation pressure (For RAW Data)--------------&gt;</t>
  </si>
  <si>
    <t>Things use to calculate saturation pressure (For PEC_Corrected Data) --------------&gt;</t>
  </si>
  <si>
    <t>Mineral Data</t>
  </si>
  <si>
    <t>Correction factor for PEC correction</t>
  </si>
  <si>
    <t>Source file</t>
  </si>
  <si>
    <t>DateTime</t>
  </si>
  <si>
    <t>Date</t>
  </si>
  <si>
    <t>Time</t>
  </si>
  <si>
    <t>Total points</t>
  </si>
  <si>
    <t>Selection type</t>
  </si>
  <si>
    <t>Components</t>
  </si>
  <si>
    <t>Ca43_CPS</t>
  </si>
  <si>
    <t>Ca43_CPS_Int2SE</t>
  </si>
  <si>
    <t>IntStdWv</t>
  </si>
  <si>
    <t>IntStdWv_Int2SE</t>
  </si>
  <si>
    <t>MI_25mu</t>
  </si>
  <si>
    <t>30/10/2019 (4) 16:01:32.02</t>
  </si>
  <si>
    <t>30/10/2019 (4)</t>
  </si>
  <si>
    <t>Normal</t>
  </si>
  <si>
    <t>30/10/2019 (4) 16:06:23.08</t>
  </si>
  <si>
    <t>MI_30mu</t>
  </si>
  <si>
    <t>30/10/2019 (4) 11:45:08.93</t>
  </si>
  <si>
    <t>30/10/2019 (4) 13:20:54.50</t>
  </si>
  <si>
    <t>29/10/2019 (3)</t>
  </si>
  <si>
    <t>29/10/2019 (3) 14:38:44.72</t>
  </si>
  <si>
    <t>30/10/2019 (4) 14:53:04.04</t>
  </si>
  <si>
    <t>MI_20mu</t>
  </si>
  <si>
    <t>31/10/2019 (5)</t>
  </si>
  <si>
    <t>30/10/2019 (4) 14:51:06.32</t>
  </si>
  <si>
    <t>30/10/2019 (4) 11:38:29.92</t>
  </si>
  <si>
    <t>30/10/2019 (4) 15:52:04.77</t>
  </si>
  <si>
    <t>29/10/2019 (3) 17:01:06.06</t>
  </si>
  <si>
    <t>30/10/2019 (4) 12:58:13.25</t>
  </si>
  <si>
    <t>08/09/2020 (3) 18:59:04.78</t>
  </si>
  <si>
    <t>08/09/2020 (3)</t>
  </si>
  <si>
    <t>09/09/2020 (4) 16:18:03.59</t>
  </si>
  <si>
    <t>09/09/2020 (4)</t>
  </si>
  <si>
    <t>MI_30mu_2</t>
  </si>
  <si>
    <t>MI_25mu_2</t>
  </si>
  <si>
    <t>MI_20mu_2</t>
  </si>
  <si>
    <t>MI_40mu</t>
  </si>
  <si>
    <t>11/09/2020 (6)</t>
  </si>
  <si>
    <t>11/09/2020 (6) 13:38:42.67</t>
  </si>
  <si>
    <t>11/09/2020 (6) 16:20:23.78</t>
  </si>
  <si>
    <t>11/09/2020 (6) 16:22:47.23</t>
  </si>
  <si>
    <t>P2O5_Min EPMA</t>
  </si>
  <si>
    <t xml:space="preserve"> EPMA data for Orthopyroxene</t>
  </si>
  <si>
    <t>Mg# Min</t>
  </si>
  <si>
    <t>% Plag Addition (to match Al2O3-CaO-FeO-MgO)</t>
  </si>
  <si>
    <t xml:space="preserve"> EPMA data for Plagioclase. Used to do plag PEC-correction (Corrected for PEC) (-------&gt;)</t>
  </si>
  <si>
    <t>30/10/2019 (4) 12:08:43.63</t>
  </si>
  <si>
    <t>30/10/2019 (4) 16:33:16.14</t>
  </si>
  <si>
    <t>30/10/2019 (4) 14:39:46.96</t>
  </si>
  <si>
    <t>30/10/2019 (4) 16:21:56.74</t>
  </si>
  <si>
    <t>30/10/2019 (4) 11:58:32.31</t>
  </si>
  <si>
    <t>30/10/2019 (4) 12:06:22.60</t>
  </si>
  <si>
    <t>30/10/2019 (4) 11:53:22.94</t>
  </si>
  <si>
    <t>08/09/2020 (3) 12:30:52.93</t>
  </si>
  <si>
    <t>08/09/2020 (3) 16:10:24.49</t>
  </si>
  <si>
    <t>09/09/2020 (4) 17:05:45.52</t>
  </si>
  <si>
    <t>09/09/2020 (4) 17:07:38.90</t>
  </si>
  <si>
    <t>08/09/2020 (3) 18:32:33.13</t>
  </si>
  <si>
    <t>08/09/2020 (3) 16:12:28.42</t>
  </si>
  <si>
    <t>09/09/2020 (4) 17:11:53.91</t>
  </si>
  <si>
    <t>09/09/2020 (4) 17:09:57.61</t>
  </si>
  <si>
    <t>09/09/2020 (4) 13:57:17.44</t>
  </si>
  <si>
    <t>09/09/2020 (4) 13:59:17.21</t>
  </si>
  <si>
    <t>09/09/2020 (4) 17:13:44.13</t>
  </si>
  <si>
    <t>08/09/2020 (3) 14:43:03.38</t>
  </si>
  <si>
    <t>09/09/2020 (4) 14:03:26.18</t>
  </si>
  <si>
    <t>09/09/2020 (4) 12:13:46.32</t>
  </si>
  <si>
    <t>08/09/2020 (3) 14:37:17.00</t>
  </si>
  <si>
    <t>08/09/2020 (3) 16:06:18.80</t>
  </si>
  <si>
    <t>08/09/2020 (3) 18:26:27.83</t>
  </si>
  <si>
    <t>09/09/2020 (4) 16:19:56.67</t>
  </si>
  <si>
    <t>09/09/2020 (4) 12:15:47.05</t>
  </si>
  <si>
    <t>08/09/2020 (3) 14:39:14.97</t>
  </si>
  <si>
    <t>08/09/2020 (3) 12:26:34.80</t>
  </si>
  <si>
    <t>08/09/2020 (3) 18:28:30.90</t>
  </si>
  <si>
    <t>09/09/2020 (4) 12:17:57.87</t>
  </si>
  <si>
    <t>09/09/2020 (4) 12:19:58.46</t>
  </si>
  <si>
    <t>08/09/2020 (3) 16:08:21.67</t>
  </si>
  <si>
    <t>09/09/2020 (4) 16:49:13.99</t>
  </si>
  <si>
    <t>09/09/2020 (4) 12:25:56.22</t>
  </si>
  <si>
    <t>09/09/2020 (4) 16:57:23.97</t>
  </si>
  <si>
    <t>09/09/2020 (4) 16:59:17.54</t>
  </si>
  <si>
    <t>09/09/2020 (4) 12:32:03.40</t>
  </si>
  <si>
    <t>09/09/2020 (4) 12:22:03.13</t>
  </si>
  <si>
    <t>08/09/2020 (3) 14:41:10.82</t>
  </si>
  <si>
    <t>09/09/2020 (4) 12:23:55.23</t>
  </si>
  <si>
    <t>08/09/2020 (3) 18:30:30.26</t>
  </si>
  <si>
    <t>09/09/2020 (4) 16:55:16.10</t>
  </si>
  <si>
    <t>09/09/2020 (4) 16:51:12.48</t>
  </si>
  <si>
    <t>11/09/2020 (6) 11:48:09.56</t>
  </si>
  <si>
    <t>11/09/2020 (6) 14:20:04.12</t>
  </si>
  <si>
    <t>11/09/2020 (6) 17:22:54.45</t>
  </si>
  <si>
    <t>11/09/2020 (6) 17:25:00.49</t>
  </si>
  <si>
    <t>11/09/2020 (6) 17:27:06.76</t>
  </si>
  <si>
    <t>11/09/2020 (6) 16:07:16.48</t>
  </si>
  <si>
    <t>11/09/2020 (6) 14:42:47.22</t>
  </si>
  <si>
    <t>11/09/2020 (6) 14:22:35.41</t>
  </si>
  <si>
    <t>11/09/2020 (6) 17:35:22.83</t>
  </si>
  <si>
    <t>11/09/2020 (6) 17:39:25.10</t>
  </si>
  <si>
    <t>11/09/2020 (6) 16:29:19.01</t>
  </si>
  <si>
    <t>11/09/2020 (6) 16:27:00.82</t>
  </si>
  <si>
    <t>09/09/2020 (4) 17:01:40.48</t>
  </si>
  <si>
    <t>09/09/2020 (4) 17:03:50.81</t>
  </si>
  <si>
    <t>08/09/2020 (3) 18:34:37.08</t>
  </si>
  <si>
    <t>30/10/2019 (4) 11:47:22.58</t>
  </si>
  <si>
    <t>30/10/2019 (4) 14:32:11.65</t>
  </si>
  <si>
    <t>29/10/2019 (3) 14:40:41.78</t>
  </si>
  <si>
    <t>29/10/2019 (3) 14:42:33.06</t>
  </si>
  <si>
    <t>31/10/2019 (5) 12:49:48.04</t>
  </si>
  <si>
    <t>30/10/2019 (4) 16:31:10.14</t>
  </si>
  <si>
    <t>29/10/2019 (3) 16:59:10.22</t>
  </si>
  <si>
    <t>29/10/2019 (3) 17:02:58.36</t>
  </si>
  <si>
    <t>08/09/2020 (3) 12:32:59.36</t>
  </si>
  <si>
    <t>08/09/2020 (3) 18:50:51.78</t>
  </si>
  <si>
    <t>08/09/2020 (3) 18:52:57.29</t>
  </si>
  <si>
    <t>08/09/2020 (3) 18:54:59.44</t>
  </si>
  <si>
    <t>08/09/2020 (3) 14:44:50.23</t>
  </si>
  <si>
    <t>08/09/2020 (3) 18:56:59.07</t>
  </si>
  <si>
    <t>09/09/2020 (4) 14:05:31.17</t>
  </si>
  <si>
    <t>08/09/2020 (3) 16:04:15.25</t>
  </si>
  <si>
    <t>09/09/2020 (4) 16:16:06.64</t>
  </si>
  <si>
    <t>11/09/2020 (6) 17:31:20.76</t>
  </si>
  <si>
    <t>11/09/2020 (6) 17:29:15.72</t>
  </si>
  <si>
    <t>11/09/2020 (6) 17:41:30.33</t>
  </si>
  <si>
    <t>11/09/2020 (6) 14:27:31.98</t>
  </si>
  <si>
    <t>30/10/2019 (4) 16:03:45.06</t>
  </si>
  <si>
    <t>30/10/2019 (4) 14:30:19.85</t>
  </si>
  <si>
    <t>30/10/2019 (4) 16:08:44.29</t>
  </si>
  <si>
    <t>31/10/2019 (5) 12:52:25.89</t>
  </si>
  <si>
    <t>30/10/2019 (4) 16:12:59.52</t>
  </si>
  <si>
    <t>30/10/2019 (4) 12:03:52.09</t>
  </si>
  <si>
    <t>30/10/2019 (4) 12:01:19.56</t>
  </si>
  <si>
    <t>08/09/2020 (3) 18:36:39.24</t>
  </si>
  <si>
    <t>09/09/2020 (4) 14:01:12.05</t>
  </si>
  <si>
    <t>09/09/2020 (4) 14:07:57.16</t>
  </si>
  <si>
    <t>09/09/2020 (4) 14:10:04.53</t>
  </si>
  <si>
    <t>09/09/2020 (4) 14:14:02.02</t>
  </si>
  <si>
    <t>09/09/2020 (4) 17:15:43.26</t>
  </si>
  <si>
    <t>11/09/2020 (6) 16:01:07.00</t>
  </si>
  <si>
    <t>11/09/2020 (6) 12:02:35.30</t>
  </si>
  <si>
    <t>11/09/2020 (6) 13:42:38.11</t>
  </si>
  <si>
    <t>11/09/2020 (6) 14:52:44.17</t>
  </si>
  <si>
    <t>11/09/2020 (6) 17:37:24.24</t>
  </si>
  <si>
    <t>11/09/2020 (6) 16:33:10.81</t>
  </si>
  <si>
    <t>11/09/2020 (6) 13:44:33.83</t>
  </si>
  <si>
    <t>SaturationP_bars_VESIcal</t>
  </si>
  <si>
    <t xml:space="preserve"> EPMA data for Clinopyroxene. Used to do Cpx PEC-correction -------&gt;</t>
  </si>
  <si>
    <t>FeOT</t>
  </si>
  <si>
    <t>Viscosity (Poise)</t>
  </si>
  <si>
    <t>Temp (K) MELTS</t>
  </si>
  <si>
    <t>F</t>
  </si>
  <si>
    <t>Number</t>
  </si>
  <si>
    <t>A</t>
  </si>
  <si>
    <t>B</t>
  </si>
  <si>
    <t>C</t>
  </si>
  <si>
    <t>Tg</t>
  </si>
  <si>
    <t>MgO_Model_B</t>
  </si>
  <si>
    <t>Viscosity_MELTS_Model_B_PaS</t>
  </si>
  <si>
    <t>Viscosity_Giordano_Model_B_PaS_HTTemp</t>
  </si>
  <si>
    <t>MgO_SyntheticModel</t>
  </si>
  <si>
    <t>SyntheticModel_Giordano_HT1987_PaS</t>
  </si>
  <si>
    <t>Temperature</t>
  </si>
  <si>
    <t>Viscosity_PaS_Giordono_Basalt</t>
  </si>
  <si>
    <t>Pressure_Bamodel_ClosedSystem_Basalt</t>
  </si>
  <si>
    <t>MgO_ClosedSystem_Basalt</t>
  </si>
  <si>
    <t>Temperature_Basalt</t>
  </si>
  <si>
    <t>H2O_Bamodel_ClosedSystem_Basalt</t>
  </si>
  <si>
    <t>CO2_Bamodel_ClosedSystem_Basalt</t>
  </si>
  <si>
    <t>mass plag_Bamodel_ClosedSystem_Basalt</t>
  </si>
  <si>
    <t>Viscosity_Bamodel_ClosedSystem_Basalt</t>
  </si>
  <si>
    <t>Volume of volatiles/Volume of system_Bamodel_ClosedSystem_Basalt</t>
  </si>
  <si>
    <t>Pressure_Bamodel_ClosedSystem_Dacite</t>
  </si>
  <si>
    <t>MgO_ClosedSystem_Dacite</t>
  </si>
  <si>
    <t>Temperature_Dacite</t>
  </si>
  <si>
    <t>H2O_Bamodel_ClosedSystem_Dacite</t>
  </si>
  <si>
    <t>CO2_Bamodel_ClosedSystem_Dacite</t>
  </si>
  <si>
    <t>mass plag_Bamodel_ClosedSystem_Dacite</t>
  </si>
  <si>
    <t>Viscosity_Bamodel_ClosedSystem_Dacite</t>
  </si>
  <si>
    <t>Viscosity_PaS_Giordono_Dacite</t>
  </si>
  <si>
    <t>Sample</t>
  </si>
  <si>
    <t>Volume_volatiles_Bamodel_ClosedSystem_Dacite</t>
  </si>
  <si>
    <t>volume_melt_Bamodel_ClosedSystem_Dacite</t>
  </si>
  <si>
    <t>volume_bulk_Bamodel_ClosedSystem_Dacite</t>
  </si>
  <si>
    <t>Volume_volatiles_Bamodel_ClosedSystem_Basalt</t>
  </si>
  <si>
    <t>volume_melt_Bamodel_ClosedSystem_Basalt</t>
  </si>
  <si>
    <t>volume_bulk_Bamodel_ClosedSystem_Basalt</t>
  </si>
  <si>
    <t>Viscosity_PaS</t>
  </si>
  <si>
    <t>Viscosity_PaS_MELTS</t>
  </si>
  <si>
    <t>Nb/Y</t>
  </si>
  <si>
    <t>Temp HT</t>
  </si>
  <si>
    <t>Viscosity_PaS_Giordono_Basalt_HT87</t>
  </si>
  <si>
    <t>Temperature_HT87</t>
  </si>
  <si>
    <t>Viscosity_PaS_Giordono_Dacite_HT87</t>
  </si>
  <si>
    <t>*stopped model here, based on H2O contents measured in glasses</t>
  </si>
  <si>
    <t>This excel spreadsheet contains the following information:</t>
  </si>
  <si>
    <t>Plagioclase_Hosted_MeltInc</t>
  </si>
  <si>
    <t>Sheet</t>
  </si>
  <si>
    <t>Description</t>
  </si>
  <si>
    <t>Major, trace and volatile element contents of plagioclase-hosted melt inclusions and their host crystals. Compositions following a correction for PEC are also shown, along with saturation pressures calculated in VESIcal using the model MagmaSat</t>
  </si>
  <si>
    <t>Olivine_Hosted_MeltInc</t>
  </si>
  <si>
    <t>Major, trace and volatile element contents of plagioclase-hosted melt inclusions and their host crystals. Compositions following a correction for PEC are also shown, along with saturation pressures calculated in VESIcal using the model MagmaSat. ~50% of these melt inclusions were shown in Wieser et al. (2021 - G3), we have slightly changed the PEC correction for maximum consistency between evolved and primitive samples, but the saturation pressures are affected very little</t>
  </si>
  <si>
    <t>Matrix_Glass_Data</t>
  </si>
  <si>
    <t>Major, trace and volatile element data for co-erupted matrix glasses. Major element data was also presented in Wieser et al. (2021), but new LAICPMS analyses are presented here</t>
  </si>
  <si>
    <t>Orthopyroxene_hosted_MeltInc</t>
  </si>
  <si>
    <t>Major, trace and volatile element contents of Orthopyroxene-hosted melt inclusions and their host crystals, along with saturation pressures calculated in VESIcal using the model MagmaSat</t>
  </si>
  <si>
    <t>Clinopyroxene_Hosted_MeltInc</t>
  </si>
  <si>
    <t>Major, trace and volatile element contents of clinopyroxene-hosted melt inclusions and their host crystals. Compositions following a correction for PEC are also shown, along with saturation pressures calculated in VESIcal using the model MagmaSat.</t>
  </si>
  <si>
    <t>Models</t>
  </si>
  <si>
    <t>Data</t>
  </si>
  <si>
    <t>Ascent of basalt-andesite ----&gt;</t>
  </si>
  <si>
    <t>Ascent of Dacite ----&gt;</t>
  </si>
  <si>
    <t>Fractional crystallization (MELTS model B) ----&gt;</t>
  </si>
  <si>
    <t>Fractional crystallization (Best fit through major elements) ----&gt;</t>
  </si>
  <si>
    <t>MELTS_Model_01H2O</t>
  </si>
  <si>
    <t>Fractional crystallization path from Rhyolite MELTS with 0.1 wt% H2O (referred to as Model A in the text)</t>
  </si>
  <si>
    <t>Synthetic_Model</t>
  </si>
  <si>
    <t>Best fit to major element data (accounting for issues with rhyoliteMELTS at low temp)</t>
  </si>
  <si>
    <t>LAICPMS Data-----&gt;</t>
  </si>
  <si>
    <t>30/10/2019 (4) 14:36:02.58</t>
  </si>
  <si>
    <t>30/10/2019 (4) 15:56:52.24</t>
  </si>
  <si>
    <t>30/10/2019 (4) 13:00:02.19</t>
  </si>
  <si>
    <t>30/10/2019 (4) 14:41:43.08</t>
  </si>
  <si>
    <t>30/10/2019 (4) 14:43:35.36</t>
  </si>
  <si>
    <t>30/10/2019 (4) 13:05:43.28</t>
  </si>
  <si>
    <t>30/10/2019 (4) 13:19:00.17</t>
  </si>
  <si>
    <t>30/10/2019 (4) 16:26:44.84</t>
  </si>
  <si>
    <t>31/10/2019 (5) 12:54:57.40</t>
  </si>
  <si>
    <t>29/10/2019 (3) 14:23:37.61</t>
  </si>
  <si>
    <t>29/10/2019 (3) 14:21:42.97</t>
  </si>
  <si>
    <t>29/10/2019 (3) 14:25:28.80</t>
  </si>
  <si>
    <t>29/10/2019 (3) 14:27:23.25</t>
  </si>
  <si>
    <t>29/10/2019 (3) 14:29:19.61</t>
  </si>
  <si>
    <t>29/10/2019 (3) 14:31:10.38</t>
  </si>
  <si>
    <t>29/10/2019 (3) 14:33:04.08</t>
  </si>
  <si>
    <t>29/10/2019 (3) 14:34:58.94</t>
  </si>
  <si>
    <t>29/10/2019 (3) 14:36:51.81</t>
  </si>
  <si>
    <t>30/10/2019 (4) 14:34:07.05</t>
  </si>
  <si>
    <t>29/10/2019 (3) 14:44:25.97</t>
  </si>
  <si>
    <t>29/10/2019 (3) 16:40:15.68</t>
  </si>
  <si>
    <t>29/10/2019 (3) 16:42:08.28</t>
  </si>
  <si>
    <t>29/10/2019 (3) 16:44:01.99</t>
  </si>
  <si>
    <t xml:space="preserve">ActiveX VT_ERROR: </t>
  </si>
  <si>
    <t>29/10/2019 (3) 16:45:56.87</t>
  </si>
  <si>
    <t>29/10/2019 (3) 16:47:48.73</t>
  </si>
  <si>
    <t>29/10/2019 (3) 16:49:41.78</t>
  </si>
  <si>
    <t>29/10/2019 (3) 16:51:38.03</t>
  </si>
  <si>
    <t>30/10/2019 (4) 13:36:03.26</t>
  </si>
  <si>
    <t>29/10/2019 (3) 16:55:24.46</t>
  </si>
  <si>
    <t>29/10/2019 (3) 16:53:32.43</t>
  </si>
  <si>
    <t>29/10/2019 (3) 16:57:19.25</t>
  </si>
  <si>
    <t>29/10/2019 (3) 14:19:49.60</t>
  </si>
  <si>
    <t>30/10/2019 (4) 11:42:57.18</t>
  </si>
  <si>
    <t>29/10/2019 (3) 14:17:56.42</t>
  </si>
  <si>
    <t>30/10/2019 (4) 13:01:56.44</t>
  </si>
  <si>
    <t>30/10/2019 (4) 13:03:52.20</t>
  </si>
  <si>
    <t>30/10/2019 (4) 14:45:27.81</t>
  </si>
  <si>
    <t>31/10/2019 (5) 12:57:08.25</t>
  </si>
  <si>
    <t>30/10/2019 (4) 12:11:01.40</t>
  </si>
  <si>
    <t>30/10/2019 (4) 14:47:23.30</t>
  </si>
  <si>
    <t>30/10/2019 (4) 16:28:57.67</t>
  </si>
  <si>
    <t>30/10/2019 (4) 14:49:14.63</t>
  </si>
  <si>
    <t>30/10/2019 (4) 13:24:42.09</t>
  </si>
  <si>
    <t>30/10/2019 (4) 13:26:36.59</t>
  </si>
  <si>
    <t>31/10/2019 (5) 12:59:15.69</t>
  </si>
  <si>
    <t>30/10/2019 (4) 13:28:28.28</t>
  </si>
  <si>
    <t>30/10/2019 (4) 13:22:48.44</t>
  </si>
  <si>
    <t>30/10/2019 (4) 13:37:59.27</t>
  </si>
  <si>
    <t>30/10/2019 (4) 13:30:23.76</t>
  </si>
  <si>
    <t>30/10/2019 (4) 13:32:17.14</t>
  </si>
  <si>
    <t>30/10/2019 (4) 13:34:10.14</t>
  </si>
  <si>
    <t>30/10/2019 (4) 11:49:36.17</t>
  </si>
  <si>
    <t>30/10/2019 (4) 15:54:33.21</t>
  </si>
  <si>
    <t>30/10/2019 (4) 16:15:26.65</t>
  </si>
  <si>
    <t>30/10/2019 (4) 16:19:44.97</t>
  </si>
  <si>
    <t>29/10/2019 (3) 17:06:46.65</t>
  </si>
  <si>
    <t>29/10/2019 (3) 17:04:54.64</t>
  </si>
  <si>
    <t>29/10/2019 (3) 17:08:41.94</t>
  </si>
  <si>
    <t>30/10/2019 (4) 12:46:49.70</t>
  </si>
  <si>
    <t>30/10/2019 (4) 12:48:41.55</t>
  </si>
  <si>
    <t>30/10/2019 (4) 12:50:34.87</t>
  </si>
  <si>
    <t>30/10/2019 (4) 16:10:53.20</t>
  </si>
  <si>
    <t>30/10/2019 (4) 14:37:52.03</t>
  </si>
  <si>
    <t>30/10/2019 (4) 12:54:21.28</t>
  </si>
  <si>
    <t>30/10/2019 (4) 12:56:15.42</t>
  </si>
  <si>
    <t>30/10/2019 (4) 11:40:44.16</t>
  </si>
  <si>
    <t>08/09/2020 (3) 16:14:26.19</t>
  </si>
  <si>
    <t>08/09/2020 (3) 19:01:03.50</t>
  </si>
  <si>
    <t>08/09/2020 (3) 14:35:20.45</t>
  </si>
  <si>
    <t>08/09/2020 (3) 12:38:43.03</t>
  </si>
  <si>
    <t>08/09/2020 (3) 12:24:26.24</t>
  </si>
  <si>
    <t>09/09/2020 (4) 12:09:39.20</t>
  </si>
  <si>
    <t>08/09/2020 (3) 14:29:11.30</t>
  </si>
  <si>
    <t>08/09/2020 (3) 14:31:24.83</t>
  </si>
  <si>
    <t>09/09/2020 (4) 16:12:06.67</t>
  </si>
  <si>
    <t>08/09/2020 (3) 18:16:18.13</t>
  </si>
  <si>
    <t>08/09/2020 (3) 18:18:17.70</t>
  </si>
  <si>
    <t>08/09/2020 (3) 18:20:21.32</t>
  </si>
  <si>
    <t>08/09/2020 (3) 15:54:05.70</t>
  </si>
  <si>
    <t>08/09/2020 (3) 15:56:05.28</t>
  </si>
  <si>
    <t>08/09/2020 (3) 15:58:08.83</t>
  </si>
  <si>
    <t>08/09/2020 (3) 14:33:16.59</t>
  </si>
  <si>
    <t>08/09/2020 (3) 16:00:15.73</t>
  </si>
  <si>
    <t>08/09/2020 (3) 16:02:14.43</t>
  </si>
  <si>
    <t>08/09/2020 (3) 18:22:25.42</t>
  </si>
  <si>
    <t>08/09/2020 (3) 16:24:39.51</t>
  </si>
  <si>
    <t>08/09/2020 (3) 16:16:29.97</t>
  </si>
  <si>
    <t>08/09/2020 (3) 16:18:34.52</t>
  </si>
  <si>
    <t>08/09/2020 (3) 16:20:34.64</t>
  </si>
  <si>
    <t>08/09/2020 (3) 19:03:08.20</t>
  </si>
  <si>
    <t>09/09/2020 (4) 14:16:06.94</t>
  </si>
  <si>
    <t>09/09/2020 (4) 14:18:16.77</t>
  </si>
  <si>
    <t>08/09/2020 (3) 19:07:09.65</t>
  </si>
  <si>
    <t>08/09/2020 (3) 16:22:33.98</t>
  </si>
  <si>
    <t>08/09/2020 (3) 19:05:10.50</t>
  </si>
  <si>
    <t>08/09/2020 (3) 16:26:40.11</t>
  </si>
  <si>
    <t>08/09/2020 (3) 19:11:18.05</t>
  </si>
  <si>
    <t>08/09/2020 (3) 19:09:15.04</t>
  </si>
  <si>
    <t>09/09/2020 (4) 14:20:14.34</t>
  </si>
  <si>
    <t>08/09/2020 (3) 16:28:43.79</t>
  </si>
  <si>
    <t>09/09/2020 (4) 17:17:48.62</t>
  </si>
  <si>
    <t>11/09/2020 (6) 13:26:30.16</t>
  </si>
  <si>
    <t>11/09/2020 (6) 11:40:01.36</t>
  </si>
  <si>
    <t>11/09/2020 (6) 14:25:16.18</t>
  </si>
  <si>
    <t>11/09/2020 (6) 13:24:31.84</t>
  </si>
  <si>
    <t>11/09/2020 (6) 13:28:28.53</t>
  </si>
  <si>
    <t>11/09/2020 (6) 11:41:57.58</t>
  </si>
  <si>
    <t>11/09/2020 (6) 13:30:37.97</t>
  </si>
  <si>
    <t>11/09/2020 (6) 11:44:01.73</t>
  </si>
  <si>
    <t>11/09/2020 (6) 13:32:37.87</t>
  </si>
  <si>
    <t>11/09/2020 (6) 14:29:44.17</t>
  </si>
  <si>
    <t>11/09/2020 (6) 15:54:42.18</t>
  </si>
  <si>
    <t>11/09/2020 (6) 11:46:06.97</t>
  </si>
  <si>
    <t>11/09/2020 (6) 11:52:18.67</t>
  </si>
  <si>
    <t>11/09/2020 (6) 14:34:09.69</t>
  </si>
  <si>
    <t>11/09/2020 (6) 14:36:18.11</t>
  </si>
  <si>
    <t>11/09/2020 (6) 15:58:52.46</t>
  </si>
  <si>
    <t>11/09/2020 (6) 13:34:42.53</t>
  </si>
  <si>
    <t>11/09/2020 (6) 13:36:41.83</t>
  </si>
  <si>
    <t>11/09/2020 (6) 11:56:24.12</t>
  </si>
  <si>
    <t>11/09/2020 (6) 11:58:29.78</t>
  </si>
  <si>
    <t>11/09/2020 (6) 11:54:19.47</t>
  </si>
  <si>
    <t>11/09/2020 (6) 16:35:20.40</t>
  </si>
  <si>
    <t>11/09/2020 (6) 16:37:30.76</t>
  </si>
  <si>
    <t>11/09/2020 (6) 15:56:53.88</t>
  </si>
  <si>
    <t>11/09/2020 (6) 17:19:03.56</t>
  </si>
  <si>
    <t>11/09/2020 (6) 14:38:28.15</t>
  </si>
  <si>
    <t>11/09/2020 (6) 14:40:29.13</t>
  </si>
  <si>
    <t>11/09/2020 (6) 12:00:29.50</t>
  </si>
  <si>
    <t>11/09/2020 (6) 16:17:51.76</t>
  </si>
  <si>
    <t>11/09/2020 (6) 16:13:35.95</t>
  </si>
  <si>
    <t>11/09/2020 (6) 13:40:45.07</t>
  </si>
  <si>
    <t>11/09/2020 (6) 12:04:41.99</t>
  </si>
  <si>
    <t>11/09/2020 (6) 14:48:47.30</t>
  </si>
  <si>
    <t>11/09/2020 (6) 14:50:45.61</t>
  </si>
  <si>
    <t>09/09/2020 (4) 12:11:38.53</t>
  </si>
  <si>
    <t>08/09/2020 (3) 12:18:02.40</t>
  </si>
  <si>
    <t>08/09/2020 (3) 18:24:24.05</t>
  </si>
  <si>
    <t>Sample Descriptions</t>
  </si>
  <si>
    <t>Quench method</t>
  </si>
  <si>
    <t>Very glassy spatter, 1-4cm, often drawn out and quite vesicular. Visible green crystals</t>
  </si>
  <si>
    <t>Air</t>
  </si>
  <si>
    <t>Big chunks of fist size, and some smaller 1-2cm bits. Irridescent outside. Very glassy</t>
  </si>
  <si>
    <t>Water</t>
  </si>
  <si>
    <t>Almost reticulite, clast sizes 2-4 cm, very vesicular.</t>
  </si>
  <si>
    <t>Very glassy bits of spatter, 2-8cm chunks</t>
  </si>
  <si>
    <t>Very glassy outside, relatively dense compared to other samples. 1-5 cm chunks</t>
  </si>
  <si>
    <t xml:space="preserve">Small, 0.5-3 cm scoria pieces. Very glassy outside, quite brown insides. </t>
  </si>
  <si>
    <t xml:space="preserve">Glassy selvages of a lava flow. </t>
  </si>
  <si>
    <t>Fragments broken off wire "lava fishing" tool, quenched with water</t>
  </si>
  <si>
    <t xml:space="preserve">Very glassy exterior, more dull interior, stringy spatter 1cm by 5cm long. </t>
  </si>
  <si>
    <t xml:space="preserve">Small, 1-2cm spatter chunks, relatively glassy outside, dull interior. </t>
  </si>
  <si>
    <t>Far end of F11, spatter pile. One with tree in middle. Few bits have glassy edges, rest is 2-5cm chunks. Took glassiest bits</t>
  </si>
  <si>
    <t>Similar spatter, took glassiest bits to crush for melt inclusion analses</t>
  </si>
  <si>
    <t>H2O_Incom</t>
  </si>
  <si>
    <t>Things use to calculate saturation pressure (PEC-corrected)---&gt;</t>
  </si>
  <si>
    <t>Bubble</t>
  </si>
  <si>
    <t>'L'</t>
  </si>
  <si>
    <t>'N'</t>
  </si>
  <si>
    <t>'E'</t>
  </si>
  <si>
    <t>'P'</t>
  </si>
  <si>
    <t>'E2'</t>
  </si>
  <si>
    <t>Chance of embayment</t>
  </si>
  <si>
    <t>'D'</t>
  </si>
  <si>
    <t>''</t>
  </si>
  <si>
    <t>N'</t>
  </si>
  <si>
    <t>E</t>
  </si>
  <si>
    <t>N</t>
  </si>
  <si>
    <t>P</t>
  </si>
  <si>
    <t>D</t>
  </si>
  <si>
    <t>L</t>
  </si>
  <si>
    <t>E2</t>
  </si>
  <si>
    <t>An Content</t>
  </si>
  <si>
    <t>Spot size (um)</t>
  </si>
  <si>
    <t>H2O_SIMS_wt%</t>
  </si>
  <si>
    <t>CO2_SIMS_ppm</t>
  </si>
  <si>
    <t>label</t>
  </si>
  <si>
    <t>Temp HT1987_K</t>
  </si>
  <si>
    <t>Temp_HT1987_C</t>
  </si>
  <si>
    <t>LLG_LL6_409c</t>
  </si>
  <si>
    <t>LLG_LL3_138</t>
  </si>
  <si>
    <t>LLG_LL6_425c</t>
  </si>
  <si>
    <t>LLG_LL3_145</t>
  </si>
  <si>
    <t>LLG_LL3_136</t>
  </si>
  <si>
    <t>LLG_LL6_420</t>
  </si>
  <si>
    <t>LLg_LL3_149</t>
  </si>
  <si>
    <t>LL2_446_a</t>
  </si>
  <si>
    <t>LL2_451_b</t>
  </si>
  <si>
    <t>LL2_460</t>
  </si>
  <si>
    <t>LL11_493_d</t>
  </si>
  <si>
    <t>LL3_140_b</t>
  </si>
  <si>
    <t>LL2_416_c</t>
  </si>
  <si>
    <t>LL2_416_a</t>
  </si>
  <si>
    <t>LL2_424_a</t>
  </si>
  <si>
    <t>LL2_428_a</t>
  </si>
  <si>
    <t>LL2_437_a</t>
  </si>
  <si>
    <t>LL2_437_c</t>
  </si>
  <si>
    <t>LL2_437_d</t>
  </si>
  <si>
    <t>LL2_416_b</t>
  </si>
  <si>
    <t>LL2_428_b</t>
  </si>
  <si>
    <t>LL2_435</t>
  </si>
  <si>
    <t>LL2_446_b</t>
  </si>
  <si>
    <t>LL2_447_B</t>
  </si>
  <si>
    <t>LL3_134_c</t>
  </si>
  <si>
    <t>LL3_134_a</t>
  </si>
  <si>
    <t>LL2_422_a</t>
  </si>
  <si>
    <t>LL2_422_b</t>
  </si>
  <si>
    <t>LL2_429_b</t>
  </si>
  <si>
    <t>LL1_57</t>
  </si>
  <si>
    <t>LL2_461</t>
  </si>
  <si>
    <t>LL11_504_a</t>
  </si>
  <si>
    <t>LL2_430</t>
  </si>
  <si>
    <t>LL12_524_a</t>
  </si>
  <si>
    <t>LL6_411</t>
  </si>
  <si>
    <t>LL6_441</t>
  </si>
  <si>
    <t>LL9_463_d</t>
  </si>
  <si>
    <t>LL9_481ao</t>
  </si>
  <si>
    <t>LL12_521_B</t>
  </si>
  <si>
    <t>LL12_521_A</t>
  </si>
  <si>
    <t>LL3_94a</t>
  </si>
  <si>
    <t>LL3_94b</t>
  </si>
  <si>
    <t>LL3_147_d</t>
  </si>
  <si>
    <t>LLE_LL5_52B</t>
  </si>
  <si>
    <t>LLF_LL8_249a</t>
  </si>
  <si>
    <t>LLF_LL7_105b</t>
  </si>
  <si>
    <t>LLG_LL7_270</t>
  </si>
  <si>
    <t>LLg_LL8_3001</t>
  </si>
  <si>
    <t>LL4_4B</t>
  </si>
  <si>
    <t>LL4_25_A</t>
  </si>
  <si>
    <t>LL4_25_B</t>
  </si>
  <si>
    <t>LL4_2</t>
  </si>
  <si>
    <t>LL4_3</t>
  </si>
  <si>
    <t>LL4_12</t>
  </si>
  <si>
    <t>LL4_10</t>
  </si>
  <si>
    <t>LL4_9</t>
  </si>
  <si>
    <t>LL4_8</t>
  </si>
  <si>
    <t>LL4_23</t>
  </si>
  <si>
    <t>LL4_39b</t>
  </si>
  <si>
    <t>LL7_115_A</t>
  </si>
  <si>
    <t>LL7_115_B</t>
  </si>
  <si>
    <t>LL7_114</t>
  </si>
  <si>
    <t>LL7_111_A</t>
  </si>
  <si>
    <t>LL7_108</t>
  </si>
  <si>
    <t>LL7_203</t>
  </si>
  <si>
    <t>LL7_248</t>
  </si>
  <si>
    <t>LL7_287</t>
  </si>
  <si>
    <t>LL7_290_C</t>
  </si>
  <si>
    <t>LL7_290_B</t>
  </si>
  <si>
    <t>LL7_111_B</t>
  </si>
  <si>
    <t>LL12_509_a</t>
  </si>
  <si>
    <t>LL12_509_b</t>
  </si>
  <si>
    <t>LL12_508</t>
  </si>
  <si>
    <t>LL1_84_a</t>
  </si>
  <si>
    <t>LL1_84_c</t>
  </si>
  <si>
    <t>LL7_282</t>
  </si>
  <si>
    <t>LL7_205b</t>
  </si>
  <si>
    <t>LL7_118</t>
  </si>
  <si>
    <t>LL7_128</t>
  </si>
  <si>
    <t>LL8_301</t>
  </si>
  <si>
    <t>LL11_497_c</t>
  </si>
  <si>
    <t>LL1_81_a</t>
  </si>
  <si>
    <t>LL9_471</t>
  </si>
  <si>
    <t>LL12_520_a</t>
  </si>
  <si>
    <t>LL3_122_Zo</t>
  </si>
  <si>
    <t>LL10_484_Z</t>
  </si>
  <si>
    <t>LL9_464</t>
  </si>
  <si>
    <t>LL4_13</t>
  </si>
  <si>
    <t>LLF_LL3_120A</t>
  </si>
  <si>
    <t>LL11_502_a</t>
  </si>
  <si>
    <t>LL11_502_b</t>
  </si>
  <si>
    <t>LL6_408</t>
  </si>
  <si>
    <t>LL9_469</t>
  </si>
  <si>
    <t>LL11_498a</t>
  </si>
  <si>
    <t>LL11_503_a</t>
  </si>
  <si>
    <t>LL9_474_d</t>
  </si>
  <si>
    <t>LL12_510_c</t>
  </si>
  <si>
    <t>LL12_517</t>
  </si>
  <si>
    <t>LL12_519_c</t>
  </si>
  <si>
    <t>LL12_519_b</t>
  </si>
  <si>
    <t>LL12_510_a</t>
  </si>
  <si>
    <t>LL4_39c</t>
  </si>
  <si>
    <t>LL4_18b</t>
  </si>
  <si>
    <t>LL4_39a</t>
  </si>
  <si>
    <t>LL4_18a</t>
  </si>
  <si>
    <t>LL7_116</t>
  </si>
  <si>
    <t>LLF_LL3_120B_nosims</t>
  </si>
  <si>
    <t>LL3_135_b</t>
  </si>
  <si>
    <t>LLG_LL5_67b_nosims</t>
  </si>
  <si>
    <t>LLg_LL1_83d_nosims</t>
  </si>
  <si>
    <t>LL9_474_e</t>
  </si>
  <si>
    <t>LL8_531</t>
  </si>
  <si>
    <t>Volatile exsolution model to the RHS (VEM). This is identical, apart from the 1st few steps, as in the model on the LHS, excess CO2 exsolves as the model drops down to the solubility limit. This solubility limit was used to inform the volatile solubility model on the RHS. The RHS model will crash on smaller computers (ran on a 128GB ram). This bug is currently being investigated</t>
  </si>
  <si>
    <t>CaO_melt_VEM</t>
  </si>
  <si>
    <t>MgO_melt_VEM</t>
  </si>
  <si>
    <t>CO2_in_fluid_VEM</t>
  </si>
  <si>
    <t>H2O_in_fluid_VEM</t>
  </si>
  <si>
    <t>Sum_H2O_lost_to_fluid_VEM</t>
  </si>
  <si>
    <t>Sum_CO2_lost_to_fluid_VEM</t>
  </si>
  <si>
    <t>CO2_in_melt_VEM</t>
  </si>
  <si>
    <t>H2O_in_melt_VEM</t>
  </si>
  <si>
    <t>Mol_CO2_fluid_VEM</t>
  </si>
  <si>
    <t>Wt_CO2_fluid_VEM</t>
  </si>
  <si>
    <t>Mass_melt_remaining_VEM</t>
  </si>
  <si>
    <t>Perc_CO2_lost_VEM</t>
  </si>
  <si>
    <t>Perc_H2O_lost_VEM</t>
  </si>
  <si>
    <t>Visc_PaS_Shaw_VEM</t>
  </si>
  <si>
    <t>MELTS_T_VEM</t>
  </si>
  <si>
    <t>HT87_T_VEM</t>
  </si>
  <si>
    <t>NaN</t>
  </si>
  <si>
    <t>Visc_PaS_Giordano_MELTS_T_VEM</t>
  </si>
  <si>
    <t>Visc_PaS_Giordano_HT87_T_VEM</t>
  </si>
  <si>
    <t>Dacite_Pressure</t>
  </si>
  <si>
    <t>Dacite_CO2</t>
  </si>
  <si>
    <t>Dacite_Volume_volatiles</t>
  </si>
  <si>
    <t>Dacite_Vol_melt</t>
  </si>
  <si>
    <t>Temp_K</t>
  </si>
  <si>
    <t>Dacite_SiO2</t>
  </si>
  <si>
    <t>Dacite_TiO2</t>
  </si>
  <si>
    <t>Dacite_Al2O3</t>
  </si>
  <si>
    <t>Dacite_FeOt</t>
  </si>
  <si>
    <t>Dacite_MnO</t>
  </si>
  <si>
    <t>Dacite_MgO</t>
  </si>
  <si>
    <t>Dacite_CaO</t>
  </si>
  <si>
    <t>Dacite_Na2O</t>
  </si>
  <si>
    <t>Dacite_K2O</t>
  </si>
  <si>
    <t>Dacite_P2O5</t>
  </si>
  <si>
    <t>Dacite_H2O</t>
  </si>
  <si>
    <t>Dacite_F</t>
  </si>
  <si>
    <t>Dacite_T_MELTS_C</t>
  </si>
  <si>
    <t>Dacite_T_MELTS_HT_C</t>
  </si>
  <si>
    <t>Basaltic_Andesite</t>
  </si>
  <si>
    <t>BA_SiO2</t>
  </si>
  <si>
    <t>BA_TiO2</t>
  </si>
  <si>
    <t>BA_Al2O3</t>
  </si>
  <si>
    <t>BA_FeOt</t>
  </si>
  <si>
    <t>BA_MnO</t>
  </si>
  <si>
    <t>BA_MgO</t>
  </si>
  <si>
    <t>BA_CaO</t>
  </si>
  <si>
    <t>BA_Na2O</t>
  </si>
  <si>
    <t>BA_K2O</t>
  </si>
  <si>
    <t>BA_P2O5</t>
  </si>
  <si>
    <t>BA_H2O</t>
  </si>
  <si>
    <t>BA_F</t>
  </si>
  <si>
    <t>BA_T_MELTS_C</t>
  </si>
  <si>
    <t>BA_T_MELTS_HT_C</t>
  </si>
  <si>
    <t>BA_Pressure</t>
  </si>
  <si>
    <t>BA_CO2</t>
  </si>
  <si>
    <t>BA_Volume_volatiles</t>
  </si>
  <si>
    <t>BA_Vol_melt</t>
  </si>
  <si>
    <t>Dacite_n_melt_MELTST</t>
  </si>
  <si>
    <t>Dacite_n_melt_HT</t>
  </si>
  <si>
    <t>BA_n_melt_HT</t>
  </si>
  <si>
    <t>BA_n_melt_MELTST</t>
  </si>
  <si>
    <t>Dacite_Vol_bulk</t>
  </si>
  <si>
    <t>BA_Vol_bulk</t>
  </si>
  <si>
    <t>F17-A</t>
  </si>
  <si>
    <t>−</t>
  </si>
  <si>
    <t>F17-B</t>
  </si>
  <si>
    <t>F17-C</t>
  </si>
  <si>
    <t>F17-D</t>
  </si>
  <si>
    <t>F17-E</t>
  </si>
  <si>
    <t>F17-F</t>
  </si>
  <si>
    <t>F17-G</t>
  </si>
  <si>
    <t>F17-H</t>
  </si>
  <si>
    <t>F17-I</t>
  </si>
  <si>
    <t>Vent</t>
  </si>
  <si>
    <t>T</t>
  </si>
  <si>
    <t>neta</t>
  </si>
  <si>
    <t>F2</t>
  </si>
  <si>
    <t>F3</t>
  </si>
  <si>
    <t>F9</t>
  </si>
  <si>
    <t>F10</t>
  </si>
  <si>
    <t>MgO_WR</t>
  </si>
  <si>
    <t>Temp_HT</t>
  </si>
  <si>
    <t>Temp_HT_K</t>
  </si>
  <si>
    <t>logneta_IFKelvin</t>
  </si>
  <si>
    <t>neta_IFKelvin</t>
  </si>
  <si>
    <t>My_Temp_K</t>
  </si>
  <si>
    <t>My_</t>
  </si>
  <si>
    <t>Soldati_Viscosity_Contrast</t>
  </si>
  <si>
    <t>Soldati_Viscosity_Contrast_MyTemps</t>
  </si>
  <si>
    <t>viscosity_on_ascent_RealComps</t>
  </si>
  <si>
    <t>Models of viscosity changes on ascent calculated in MELTS, and using the Matlab calculator of Giordano et al. (2015). Also shows changes in viscosity during fractionation. This uses average major element data from glasses. See also _MELTS for compositions from the melts model (not favoured due to major element discrepencies at &lt;4 wt% MgO)</t>
  </si>
  <si>
    <t xml:space="preserve">This file uses the  major elements from the MELTS model. </t>
  </si>
  <si>
    <t>However, as the CaO, P2O5 etc. is wrong for model B after FeTi oxide in,</t>
  </si>
  <si>
    <t xml:space="preserve"> in the text we favour the "Real Comps " ascent path using the average composition of the basaltic andesite fissures and F17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</si>
</sst>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
      <b/>
      <sz val="11"/>
      <name val="Calibri"/>
      <family val="2"/>
    </font>
    <font>
      <sz val="9"/>
      <color indexed="81"/>
      <name val="Tahoma"/>
      <charset val="1"/>
    </font>
    <font>
      <b/>
      <sz val="9"/>
      <color indexed="81"/>
      <name val="Tahoma"/>
      <charset val="1"/>
    </font>
  </fonts>
  <fills count="18">
    <fill>
      <patternFill patternType="none"/>
    </fill>
    <fill>
      <patternFill patternType="gray125"/>
    </fill>
    <fill>
      <patternFill patternType="solid">
        <fgColor theme="4" tint="0.59999389629810485"/>
        <bgColor indexed="64"/>
      </patternFill>
    </fill>
    <fill>
      <patternFill patternType="solid">
        <fgColor rgb="FFFF00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1"/>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5">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1">
    <xf numFmtId="0" fontId="0" fillId="0" borderId="0"/>
  </cellStyleXfs>
  <cellXfs count="97">
    <xf numFmtId="0" fontId="0" fillId="0" borderId="0" xfId="0"/>
    <xf numFmtId="0" fontId="0" fillId="0" borderId="1" xfId="0" applyBorder="1" applyAlignment="1">
      <alignment wrapText="1"/>
    </xf>
    <xf numFmtId="0" fontId="0" fillId="2" borderId="0" xfId="0" applyFill="1"/>
    <xf numFmtId="0" fontId="2" fillId="2" borderId="0" xfId="0" applyFont="1" applyFill="1"/>
    <xf numFmtId="0" fontId="0" fillId="3" borderId="0" xfId="0" applyFill="1"/>
    <xf numFmtId="0" fontId="0" fillId="4" borderId="0" xfId="0" applyFill="1"/>
    <xf numFmtId="0" fontId="0" fillId="2" borderId="1" xfId="0" applyFill="1" applyBorder="1" applyAlignment="1">
      <alignment wrapText="1"/>
    </xf>
    <xf numFmtId="0" fontId="4" fillId="2" borderId="0" xfId="0" applyFont="1" applyFill="1"/>
    <xf numFmtId="0" fontId="5" fillId="2" borderId="0" xfId="0" applyFont="1" applyFill="1"/>
    <xf numFmtId="0" fontId="0" fillId="2" borderId="1" xfId="0" applyFill="1" applyBorder="1"/>
    <xf numFmtId="0" fontId="0" fillId="2" borderId="2" xfId="0" applyFill="1" applyBorder="1"/>
    <xf numFmtId="0" fontId="0" fillId="2" borderId="3" xfId="0" applyFill="1" applyBorder="1"/>
    <xf numFmtId="0" fontId="0" fillId="5" borderId="0" xfId="0" applyFill="1"/>
    <xf numFmtId="0" fontId="0" fillId="6" borderId="1" xfId="0" applyFill="1" applyBorder="1" applyAlignment="1">
      <alignment wrapText="1"/>
    </xf>
    <xf numFmtId="0" fontId="0" fillId="6" borderId="0" xfId="0" applyFill="1"/>
    <xf numFmtId="0" fontId="4" fillId="6" borderId="0" xfId="0" applyFont="1" applyFill="1"/>
    <xf numFmtId="0" fontId="0" fillId="6" borderId="1" xfId="0" applyFill="1" applyBorder="1"/>
    <xf numFmtId="0" fontId="5" fillId="6" borderId="1" xfId="0" applyFont="1" applyFill="1" applyBorder="1"/>
    <xf numFmtId="0" fontId="2" fillId="6" borderId="1" xfId="0" applyFont="1" applyFill="1" applyBorder="1" applyAlignment="1">
      <alignment vertical="top" wrapText="1"/>
    </xf>
    <xf numFmtId="0" fontId="0" fillId="7" borderId="0" xfId="0" applyFill="1"/>
    <xf numFmtId="0" fontId="4" fillId="7" borderId="0" xfId="0" applyFont="1" applyFill="1"/>
    <xf numFmtId="0" fontId="0" fillId="7" borderId="1" xfId="0" applyFill="1" applyBorder="1"/>
    <xf numFmtId="0" fontId="0" fillId="7" borderId="0" xfId="0" applyFill="1" applyBorder="1"/>
    <xf numFmtId="0" fontId="0" fillId="0" borderId="0" xfId="0" applyAlignment="1">
      <alignment wrapText="1"/>
    </xf>
    <xf numFmtId="0" fontId="0" fillId="8" borderId="0" xfId="0" applyFill="1" applyAlignment="1">
      <alignment wrapText="1"/>
    </xf>
    <xf numFmtId="0" fontId="0" fillId="8" borderId="0" xfId="0" applyFill="1"/>
    <xf numFmtId="0" fontId="4" fillId="8" borderId="0" xfId="0" applyFont="1" applyFill="1"/>
    <xf numFmtId="11" fontId="0" fillId="8" borderId="0" xfId="0" applyNumberFormat="1" applyFill="1"/>
    <xf numFmtId="0" fontId="0" fillId="8" borderId="1" xfId="0" applyFill="1" applyBorder="1"/>
    <xf numFmtId="0" fontId="3" fillId="7" borderId="1" xfId="0" applyFont="1" applyFill="1" applyBorder="1" applyAlignment="1">
      <alignment wrapText="1"/>
    </xf>
    <xf numFmtId="0" fontId="0" fillId="9" borderId="0" xfId="0" applyFill="1"/>
    <xf numFmtId="0" fontId="0" fillId="10" borderId="0" xfId="0" applyFill="1"/>
    <xf numFmtId="11" fontId="0" fillId="5" borderId="0" xfId="0" applyNumberFormat="1" applyFill="1"/>
    <xf numFmtId="0" fontId="0" fillId="11" borderId="0" xfId="0" applyFill="1" applyAlignment="1">
      <alignment wrapText="1"/>
    </xf>
    <xf numFmtId="0" fontId="0" fillId="11" borderId="0" xfId="0" applyFill="1"/>
    <xf numFmtId="0" fontId="1" fillId="7" borderId="0" xfId="0" applyFont="1" applyFill="1" applyAlignment="1">
      <alignment wrapText="1"/>
    </xf>
    <xf numFmtId="0" fontId="0" fillId="0" borderId="0" xfId="0" applyFill="1"/>
    <xf numFmtId="0" fontId="0" fillId="12" borderId="0" xfId="0" applyFill="1"/>
    <xf numFmtId="0" fontId="0" fillId="7" borderId="0" xfId="0" applyFill="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NumberFormat="1"/>
    <xf numFmtId="0" fontId="0" fillId="0" borderId="0" xfId="0"/>
    <xf numFmtId="0" fontId="0" fillId="0" borderId="0" xfId="0" applyAlignment="1">
      <alignment wrapText="1"/>
    </xf>
    <xf numFmtId="0" fontId="2" fillId="0" borderId="1" xfId="0" applyFont="1" applyBorder="1"/>
    <xf numFmtId="0" fontId="2" fillId="0" borderId="0" xfId="0" applyFont="1" applyBorder="1"/>
    <xf numFmtId="0" fontId="2" fillId="0" borderId="0" xfId="0" applyFont="1" applyAlignment="1">
      <alignment wrapText="1"/>
    </xf>
    <xf numFmtId="0" fontId="0" fillId="7" borderId="0" xfId="0" applyNumberFormat="1" applyFill="1"/>
    <xf numFmtId="0" fontId="2" fillId="7" borderId="0" xfId="0" applyNumberFormat="1" applyFont="1" applyFill="1"/>
    <xf numFmtId="0" fontId="0" fillId="11" borderId="0" xfId="0" applyNumberFormat="1" applyFill="1"/>
    <xf numFmtId="11" fontId="0" fillId="11" borderId="0" xfId="0" applyNumberFormat="1" applyFill="1"/>
    <xf numFmtId="0" fontId="2" fillId="11" borderId="0" xfId="0" applyFont="1" applyFill="1"/>
    <xf numFmtId="11" fontId="2" fillId="11" borderId="0" xfId="0" applyNumberFormat="1" applyFont="1" applyFill="1"/>
    <xf numFmtId="0" fontId="2" fillId="11" borderId="0" xfId="0" applyNumberFormat="1" applyFont="1" applyFill="1"/>
    <xf numFmtId="0" fontId="0" fillId="5" borderId="0" xfId="0" applyFill="1" applyAlignment="1">
      <alignment wrapText="1"/>
    </xf>
    <xf numFmtId="0" fontId="0" fillId="5" borderId="0" xfId="0" applyNumberFormat="1" applyFill="1"/>
    <xf numFmtId="0" fontId="2" fillId="5" borderId="0" xfId="0" applyFont="1" applyFill="1"/>
    <xf numFmtId="11" fontId="2" fillId="5" borderId="0" xfId="0" applyNumberFormat="1" applyFont="1" applyFill="1"/>
    <xf numFmtId="0" fontId="0" fillId="13" borderId="0" xfId="0" applyFill="1"/>
    <xf numFmtId="0" fontId="1" fillId="7" borderId="1" xfId="0" applyFont="1" applyFill="1" applyBorder="1" applyAlignment="1">
      <alignment wrapText="1"/>
    </xf>
    <xf numFmtId="0" fontId="2" fillId="13" borderId="1" xfId="0" applyFont="1" applyFill="1" applyBorder="1"/>
    <xf numFmtId="0" fontId="2" fillId="8" borderId="1" xfId="0" applyFont="1" applyFill="1" applyBorder="1" applyAlignment="1">
      <alignment wrapText="1"/>
    </xf>
    <xf numFmtId="0" fontId="2" fillId="4" borderId="1" xfId="0" applyFont="1" applyFill="1" applyBorder="1"/>
    <xf numFmtId="0" fontId="2" fillId="5" borderId="1" xfId="0" applyFont="1" applyFill="1" applyBorder="1" applyAlignment="1">
      <alignment wrapText="1"/>
    </xf>
    <xf numFmtId="0" fontId="2" fillId="14" borderId="1" xfId="0" applyFont="1" applyFill="1" applyBorder="1"/>
    <xf numFmtId="0" fontId="8" fillId="14" borderId="4" xfId="0" applyFont="1" applyFill="1" applyBorder="1" applyAlignment="1">
      <alignment horizontal="center" vertical="top"/>
    </xf>
    <xf numFmtId="0" fontId="0" fillId="14" borderId="0" xfId="0" applyFill="1"/>
    <xf numFmtId="0" fontId="2" fillId="10" borderId="1" xfId="0" applyFont="1" applyFill="1" applyBorder="1" applyAlignment="1">
      <alignment wrapText="1"/>
    </xf>
    <xf numFmtId="0" fontId="0" fillId="10" borderId="0" xfId="0" quotePrefix="1" applyFill="1"/>
    <xf numFmtId="0" fontId="0" fillId="10" borderId="1" xfId="0" applyFill="1" applyBorder="1" applyAlignment="1">
      <alignment wrapText="1"/>
    </xf>
    <xf numFmtId="0" fontId="8" fillId="11" borderId="4" xfId="0" applyFont="1" applyFill="1" applyBorder="1" applyAlignment="1">
      <alignment horizontal="center" vertical="top"/>
    </xf>
    <xf numFmtId="0" fontId="8" fillId="6" borderId="4" xfId="0" applyFont="1" applyFill="1" applyBorder="1" applyAlignment="1">
      <alignment horizontal="center" vertical="top"/>
    </xf>
    <xf numFmtId="0" fontId="0" fillId="0" borderId="0" xfId="0" applyFill="1" applyAlignment="1">
      <alignment wrapText="1"/>
    </xf>
    <xf numFmtId="0" fontId="8" fillId="9" borderId="4" xfId="0" applyFont="1" applyFill="1" applyBorder="1" applyAlignment="1">
      <alignment horizontal="center" vertical="top"/>
    </xf>
    <xf numFmtId="0" fontId="0" fillId="5" borderId="0" xfId="0" quotePrefix="1" applyFill="1"/>
    <xf numFmtId="0" fontId="2" fillId="0" borderId="0" xfId="0" applyFont="1"/>
    <xf numFmtId="0" fontId="0" fillId="0" borderId="0" xfId="0" quotePrefix="1"/>
    <xf numFmtId="0" fontId="2" fillId="5" borderId="0" xfId="0" applyFont="1" applyFill="1" applyAlignment="1">
      <alignment wrapText="1"/>
    </xf>
    <xf numFmtId="0" fontId="0" fillId="15" borderId="0" xfId="0" applyFill="1"/>
    <xf numFmtId="0" fontId="0" fillId="0" borderId="0" xfId="0"/>
    <xf numFmtId="11" fontId="0" fillId="0" borderId="0" xfId="0" applyNumberFormat="1"/>
    <xf numFmtId="0" fontId="1" fillId="7" borderId="0" xfId="0" applyFont="1" applyFill="1"/>
    <xf numFmtId="3" fontId="0" fillId="0" borderId="0" xfId="0" applyNumberFormat="1"/>
    <xf numFmtId="0" fontId="0" fillId="16" borderId="0" xfId="0" applyFill="1"/>
    <xf numFmtId="3" fontId="0" fillId="16" borderId="0" xfId="0" applyNumberFormat="1" applyFill="1"/>
    <xf numFmtId="0" fontId="0" fillId="3" borderId="0" xfId="0" applyFill="1" applyAlignment="1">
      <alignment wrapText="1"/>
    </xf>
    <xf numFmtId="0" fontId="0" fillId="7" borderId="0" xfId="0" applyNumberFormat="1" applyFill="1" applyAlignment="1"/>
    <xf numFmtId="0" fontId="3" fillId="7" borderId="0" xfId="0" applyNumberFormat="1" applyFont="1" applyFill="1" applyAlignment="1"/>
    <xf numFmtId="0" fontId="1" fillId="7" borderId="0" xfId="0" applyFont="1" applyFill="1" applyAlignment="1"/>
    <xf numFmtId="0" fontId="2" fillId="7" borderId="0" xfId="0" applyNumberFormat="1" applyFont="1" applyFill="1" applyAlignment="1"/>
    <xf numFmtId="0" fontId="0" fillId="7" borderId="0" xfId="0" applyFill="1" applyAlignment="1"/>
    <xf numFmtId="0" fontId="3" fillId="7" borderId="0" xfId="0" applyNumberFormat="1" applyFont="1" applyFill="1" applyAlignment="1">
      <alignment horizontal="left"/>
    </xf>
    <xf numFmtId="0" fontId="0" fillId="17" borderId="0" xfId="0" applyFill="1"/>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MELTS_Model_01H2O!$F$1</c:f>
              <c:strCache>
                <c:ptCount val="1"/>
                <c:pt idx="0">
                  <c:v>MgO</c:v>
                </c:pt>
              </c:strCache>
            </c:strRef>
          </c:tx>
          <c:spPr>
            <a:ln w="25400" cap="rnd">
              <a:noFill/>
              <a:round/>
            </a:ln>
            <a:effectLst/>
          </c:spPr>
          <c:marker>
            <c:symbol val="circle"/>
            <c:size val="5"/>
            <c:spPr>
              <a:solidFill>
                <a:schemeClr val="accent1"/>
              </a:solidFill>
              <a:ln w="9525">
                <a:solidFill>
                  <a:schemeClr val="accent1"/>
                </a:solidFill>
              </a:ln>
              <a:effectLst/>
            </c:spPr>
          </c:marker>
          <c:xVal>
            <c:numRef>
              <c:f>MELTS_Model_01H2O!$F$3:$F$126</c:f>
              <c:numCache>
                <c:formatCode>General</c:formatCode>
                <c:ptCount val="124"/>
                <c:pt idx="0">
                  <c:v>6.6023258696619198</c:v>
                </c:pt>
                <c:pt idx="1">
                  <c:v>6.4979339194967496</c:v>
                </c:pt>
                <c:pt idx="2">
                  <c:v>6.4084347061173501</c:v>
                </c:pt>
                <c:pt idx="3">
                  <c:v>6.3422908886824896</c:v>
                </c:pt>
                <c:pt idx="4">
                  <c:v>6.2753742986977903</c:v>
                </c:pt>
                <c:pt idx="5">
                  <c:v>6.2074843150242804</c:v>
                </c:pt>
                <c:pt idx="6">
                  <c:v>6.1383557346764803</c:v>
                </c:pt>
                <c:pt idx="7">
                  <c:v>6.0676129700645101</c:v>
                </c:pt>
                <c:pt idx="8">
                  <c:v>5.9593876075904904</c:v>
                </c:pt>
                <c:pt idx="9">
                  <c:v>5.8569713777394403</c:v>
                </c:pt>
                <c:pt idx="10">
                  <c:v>5.75637448324429</c:v>
                </c:pt>
                <c:pt idx="11">
                  <c:v>5.6575429629800098</c:v>
                </c:pt>
                <c:pt idx="12">
                  <c:v>5.5604252426323404</c:v>
                </c:pt>
                <c:pt idx="13">
                  <c:v>5.4649719768698999</c:v>
                </c:pt>
                <c:pt idx="14">
                  <c:v>5.3711359056225101</c:v>
                </c:pt>
                <c:pt idx="15">
                  <c:v>5.2788717230132498</c:v>
                </c:pt>
                <c:pt idx="16">
                  <c:v>5.1881359573438601</c:v>
                </c:pt>
                <c:pt idx="17">
                  <c:v>5.0988868612372702</c:v>
                </c:pt>
                <c:pt idx="18">
                  <c:v>5.0110843106943799</c:v>
                </c:pt>
                <c:pt idx="19">
                  <c:v>4.9246897124047697</c:v>
                </c:pt>
                <c:pt idx="20">
                  <c:v>4.8396659180981896</c:v>
                </c:pt>
                <c:pt idx="21">
                  <c:v>4.75597714577603</c:v>
                </c:pt>
                <c:pt idx="22">
                  <c:v>4.6735889067191003</c:v>
                </c:pt>
                <c:pt idx="23">
                  <c:v>4.5924679378572204</c:v>
                </c:pt>
                <c:pt idx="24">
                  <c:v>4.5125821392560503</c:v>
                </c:pt>
                <c:pt idx="25">
                  <c:v>4.4339005158855098</c:v>
                </c:pt>
                <c:pt idx="26">
                  <c:v>4.3563931233648496</c:v>
                </c:pt>
                <c:pt idx="27">
                  <c:v>4.2800310176427203</c:v>
                </c:pt>
                <c:pt idx="28">
                  <c:v>4.2047862078230702</c:v>
                </c:pt>
                <c:pt idx="29">
                  <c:v>4.1306316120896103</c:v>
                </c:pt>
                <c:pt idx="30">
                  <c:v>4.0575410164616796</c:v>
                </c:pt>
                <c:pt idx="31">
                  <c:v>3.9790456334055002</c:v>
                </c:pt>
                <c:pt idx="32">
                  <c:v>3.7452317982159902</c:v>
                </c:pt>
                <c:pt idx="33">
                  <c:v>3.5446491710757</c:v>
                </c:pt>
                <c:pt idx="34">
                  <c:v>3.3784611891986298</c:v>
                </c:pt>
                <c:pt idx="35">
                  <c:v>3.2334743084691202</c:v>
                </c:pt>
                <c:pt idx="36">
                  <c:v>3.1022423134080999</c:v>
                </c:pt>
                <c:pt idx="37">
                  <c:v>2.9816231195457998</c:v>
                </c:pt>
                <c:pt idx="38">
                  <c:v>2.8694892046335898</c:v>
                </c:pt>
                <c:pt idx="39">
                  <c:v>2.7643869393589098</c:v>
                </c:pt>
                <c:pt idx="40">
                  <c:v>2.6325250429863001</c:v>
                </c:pt>
                <c:pt idx="41">
                  <c:v>2.5341926207398102</c:v>
                </c:pt>
                <c:pt idx="42">
                  <c:v>2.44081898102568</c:v>
                </c:pt>
                <c:pt idx="43">
                  <c:v>2.35191957045617</c:v>
                </c:pt>
                <c:pt idx="44">
                  <c:v>2.2670905778225099</c:v>
                </c:pt>
                <c:pt idx="45">
                  <c:v>2.18598988086756</c:v>
                </c:pt>
                <c:pt idx="46">
                  <c:v>2.1083236571263102</c:v>
                </c:pt>
                <c:pt idx="47">
                  <c:v>2.03383668472252</c:v>
                </c:pt>
                <c:pt idx="48">
                  <c:v>1.9623051327080401</c:v>
                </c:pt>
                <c:pt idx="49">
                  <c:v>1.89353108192805</c:v>
                </c:pt>
                <c:pt idx="50">
                  <c:v>1.82733828079898</c:v>
                </c:pt>
                <c:pt idx="51">
                  <c:v>1.7635688007763499</c:v>
                </c:pt>
                <c:pt idx="52">
                  <c:v>1.7020803637041899</c:v>
                </c:pt>
                <c:pt idx="53">
                  <c:v>1.64274417621733</c:v>
                </c:pt>
                <c:pt idx="54">
                  <c:v>1.5854431553744599</c:v>
                </c:pt>
                <c:pt idx="55">
                  <c:v>1.5300704596795101</c:v>
                </c:pt>
                <c:pt idx="56">
                  <c:v>1.47652826121214</c:v>
                </c:pt>
                <c:pt idx="57">
                  <c:v>1.4247267108446</c:v>
                </c:pt>
                <c:pt idx="58">
                  <c:v>1.37458305957634</c:v>
                </c:pt>
                <c:pt idx="59">
                  <c:v>1.32602090687916</c:v>
                </c:pt>
                <c:pt idx="60">
                  <c:v>1.2789695540574699</c:v>
                </c:pt>
                <c:pt idx="61">
                  <c:v>1.23336344426402</c:v>
                </c:pt>
                <c:pt idx="62">
                  <c:v>1.1891416754902699</c:v>
                </c:pt>
                <c:pt idx="63">
                  <c:v>1.14624757442309</c:v>
                </c:pt>
                <c:pt idx="64">
                  <c:v>1.1046283219403401</c:v>
                </c:pt>
                <c:pt idx="65">
                  <c:v>1.06423462281687</c:v>
                </c:pt>
                <c:pt idx="66">
                  <c:v>1.0250204132123</c:v>
                </c:pt>
                <c:pt idx="67">
                  <c:v>0.98694260020010505</c:v>
                </c:pt>
                <c:pt idx="68">
                  <c:v>0.94996082953513294</c:v>
                </c:pt>
                <c:pt idx="69">
                  <c:v>0.91403727736962204</c:v>
                </c:pt>
                <c:pt idx="70">
                  <c:v>0.87913646351266606</c:v>
                </c:pt>
                <c:pt idx="71">
                  <c:v>0.84544605146595297</c:v>
                </c:pt>
                <c:pt idx="72">
                  <c:v>0.81016016966855298</c:v>
                </c:pt>
                <c:pt idx="73">
                  <c:v>0.77592341904291595</c:v>
                </c:pt>
                <c:pt idx="74">
                  <c:v>0.74283657736545206</c:v>
                </c:pt>
                <c:pt idx="75">
                  <c:v>0.71086630147335195</c:v>
                </c:pt>
                <c:pt idx="76">
                  <c:v>0.67998019805355903</c:v>
                </c:pt>
                <c:pt idx="77">
                  <c:v>0.65014677613729699</c:v>
                </c:pt>
                <c:pt idx="78">
                  <c:v>0.621335451321814</c:v>
                </c:pt>
                <c:pt idx="79">
                  <c:v>0.59351650942159795</c:v>
                </c:pt>
                <c:pt idx="80">
                  <c:v>0.56666107518212605</c:v>
                </c:pt>
                <c:pt idx="81">
                  <c:v>0.54074109145653104</c:v>
                </c:pt>
                <c:pt idx="82">
                  <c:v>0.51572930011217799</c:v>
                </c:pt>
                <c:pt idx="83">
                  <c:v>0.49131154798616</c:v>
                </c:pt>
                <c:pt idx="84">
                  <c:v>0.46774889530839098</c:v>
                </c:pt>
                <c:pt idx="85">
                  <c:v>0.44504734891700698</c:v>
                </c:pt>
                <c:pt idx="86">
                  <c:v>0.42318044092485502</c:v>
                </c:pt>
                <c:pt idx="87">
                  <c:v>0.40212258540472601</c:v>
                </c:pt>
                <c:pt idx="88">
                  <c:v>0.38184905126819901</c:v>
                </c:pt>
                <c:pt idx="89">
                  <c:v>0.362335936217203</c:v>
                </c:pt>
                <c:pt idx="90">
                  <c:v>0.34356014129717799</c:v>
                </c:pt>
                <c:pt idx="91">
                  <c:v>0.32549934613152698</c:v>
                </c:pt>
                <c:pt idx="92">
                  <c:v>0.30813198461150298</c:v>
                </c:pt>
                <c:pt idx="93">
                  <c:v>0.29143722099341102</c:v>
                </c:pt>
                <c:pt idx="94">
                  <c:v>0.27539492636030199</c:v>
                </c:pt>
                <c:pt idx="95">
                  <c:v>0.25998565535531598</c:v>
                </c:pt>
                <c:pt idx="96">
                  <c:v>0.24519062323999399</c:v>
                </c:pt>
                <c:pt idx="97">
                  <c:v>0.23099168319232799</c:v>
                </c:pt>
                <c:pt idx="98">
                  <c:v>0.21737130387572801</c:v>
                </c:pt>
                <c:pt idx="99">
                  <c:v>0.20431254730552201</c:v>
                </c:pt>
                <c:pt idx="100">
                  <c:v>0.19179904695652999</c:v>
                </c:pt>
                <c:pt idx="101">
                  <c:v>0.179814986201314</c:v>
                </c:pt>
                <c:pt idx="102">
                  <c:v>0.168345077060014</c:v>
                </c:pt>
                <c:pt idx="103">
                  <c:v>0.15737453928810699</c:v>
                </c:pt>
                <c:pt idx="104">
                  <c:v>0.146889079825437</c:v>
                </c:pt>
                <c:pt idx="105">
                  <c:v>0.13687487264340101</c:v>
                </c:pt>
                <c:pt idx="106">
                  <c:v>0.127318539008556</c:v>
                </c:pt>
                <c:pt idx="107">
                  <c:v>0.118207128142329</c:v>
                </c:pt>
                <c:pt idx="108">
                  <c:v>0.10952809836857701</c:v>
                </c:pt>
                <c:pt idx="109">
                  <c:v>0.10126929877705899</c:v>
                </c:pt>
                <c:pt idx="110">
                  <c:v>9.3418951222712501E-2</c:v>
                </c:pt>
                <c:pt idx="111">
                  <c:v>8.59656330159521E-2</c:v>
                </c:pt>
                <c:pt idx="112">
                  <c:v>7.8898259949557306E-2</c:v>
                </c:pt>
                <c:pt idx="113">
                  <c:v>7.2206069928642105E-2</c:v>
                </c:pt>
                <c:pt idx="114">
                  <c:v>6.5878607068316997E-2</c:v>
                </c:pt>
                <c:pt idx="115">
                  <c:v>5.9895015230033301E-2</c:v>
                </c:pt>
                <c:pt idx="116">
                  <c:v>5.4220656428005602E-2</c:v>
                </c:pt>
                <c:pt idx="117">
                  <c:v>4.8888801363877597E-2</c:v>
                </c:pt>
                <c:pt idx="118">
                  <c:v>4.3889355985929003E-2</c:v>
                </c:pt>
                <c:pt idx="119">
                  <c:v>3.9212524150801703E-2</c:v>
                </c:pt>
                <c:pt idx="120">
                  <c:v>3.4848789437806602E-2</c:v>
                </c:pt>
                <c:pt idx="121">
                  <c:v>2.9568666921381999E-2</c:v>
                </c:pt>
                <c:pt idx="122">
                  <c:v>2.41505551510404E-2</c:v>
                </c:pt>
              </c:numCache>
            </c:numRef>
          </c:xVal>
          <c:yVal>
            <c:numRef>
              <c:f>MELTS_Model_01H2O!$D$2:$D$125</c:f>
              <c:numCache>
                <c:formatCode>General</c:formatCode>
                <c:ptCount val="124"/>
                <c:pt idx="0">
                  <c:v>11.114609688386199</c:v>
                </c:pt>
                <c:pt idx="1">
                  <c:v>11.144151548948599</c:v>
                </c:pt>
                <c:pt idx="2">
                  <c:v>11.175641651838101</c:v>
                </c:pt>
                <c:pt idx="3">
                  <c:v>11.2465056697544</c:v>
                </c:pt>
                <c:pt idx="4">
                  <c:v>11.384440147831899</c:v>
                </c:pt>
                <c:pt idx="5">
                  <c:v>11.5219054194151</c:v>
                </c:pt>
                <c:pt idx="6">
                  <c:v>11.6589688534947</c:v>
                </c:pt>
                <c:pt idx="7">
                  <c:v>11.7957094995052</c:v>
                </c:pt>
                <c:pt idx="8">
                  <c:v>11.932225996193001</c:v>
                </c:pt>
                <c:pt idx="9">
                  <c:v>12.0746755100378</c:v>
                </c:pt>
                <c:pt idx="10">
                  <c:v>12.2149133263443</c:v>
                </c:pt>
                <c:pt idx="11">
                  <c:v>12.353713009269301</c:v>
                </c:pt>
                <c:pt idx="12">
                  <c:v>12.4911214574797</c:v>
                </c:pt>
                <c:pt idx="13">
                  <c:v>12.6271827040059</c:v>
                </c:pt>
                <c:pt idx="14">
                  <c:v>12.761938091882101</c:v>
                </c:pt>
                <c:pt idx="15">
                  <c:v>12.8954264332256</c:v>
                </c:pt>
                <c:pt idx="16">
                  <c:v>13.027684153307</c:v>
                </c:pt>
                <c:pt idx="17">
                  <c:v>13.158745421652901</c:v>
                </c:pt>
                <c:pt idx="18">
                  <c:v>13.288642270995499</c:v>
                </c:pt>
                <c:pt idx="19">
                  <c:v>13.417404705808901</c:v>
                </c:pt>
                <c:pt idx="20">
                  <c:v>13.545060800859799</c:v>
                </c:pt>
                <c:pt idx="21">
                  <c:v>13.6716367914009</c:v>
                </c:pt>
                <c:pt idx="22">
                  <c:v>13.7971571549483</c:v>
                </c:pt>
                <c:pt idx="23">
                  <c:v>13.9216446862384</c:v>
                </c:pt>
                <c:pt idx="24">
                  <c:v>14.0451205654681</c:v>
                </c:pt>
                <c:pt idx="25">
                  <c:v>14.1676044200695</c:v>
                </c:pt>
                <c:pt idx="26">
                  <c:v>14.289114381307099</c:v>
                </c:pt>
                <c:pt idx="27">
                  <c:v>14.409667135515701</c:v>
                </c:pt>
                <c:pt idx="28">
                  <c:v>14.529277970354601</c:v>
                </c:pt>
                <c:pt idx="29">
                  <c:v>14.6479608166996</c:v>
                </c:pt>
                <c:pt idx="30">
                  <c:v>14.765728286174101</c:v>
                </c:pt>
                <c:pt idx="31">
                  <c:v>14.8825917046144</c:v>
                </c:pt>
                <c:pt idx="32">
                  <c:v>14.994143533478001</c:v>
                </c:pt>
                <c:pt idx="33">
                  <c:v>14.339844708087799</c:v>
                </c:pt>
                <c:pt idx="34">
                  <c:v>13.785682906035699</c:v>
                </c:pt>
                <c:pt idx="35">
                  <c:v>13.3498061847421</c:v>
                </c:pt>
                <c:pt idx="36">
                  <c:v>12.989698039020199</c:v>
                </c:pt>
                <c:pt idx="37">
                  <c:v>12.710611819392099</c:v>
                </c:pt>
                <c:pt idx="38">
                  <c:v>12.469000107082801</c:v>
                </c:pt>
                <c:pt idx="39">
                  <c:v>12.2553054453206</c:v>
                </c:pt>
                <c:pt idx="40">
                  <c:v>12.063288697166699</c:v>
                </c:pt>
                <c:pt idx="41">
                  <c:v>11.8813326919899</c:v>
                </c:pt>
                <c:pt idx="42">
                  <c:v>11.718127861001101</c:v>
                </c:pt>
                <c:pt idx="43">
                  <c:v>11.566580923623601</c:v>
                </c:pt>
                <c:pt idx="44">
                  <c:v>11.4249462892616</c:v>
                </c:pt>
                <c:pt idx="45">
                  <c:v>11.2918466073057</c:v>
                </c:pt>
                <c:pt idx="46">
                  <c:v>11.1661739293233</c:v>
                </c:pt>
                <c:pt idx="47">
                  <c:v>11.0470223099672</c:v>
                </c:pt>
                <c:pt idx="48">
                  <c:v>10.933640459709199</c:v>
                </c:pt>
                <c:pt idx="49">
                  <c:v>10.825397632408301</c:v>
                </c:pt>
                <c:pt idx="50">
                  <c:v>10.7217585058841</c:v>
                </c:pt>
                <c:pt idx="51">
                  <c:v>10.622264330065301</c:v>
                </c:pt>
                <c:pt idx="52">
                  <c:v>10.526518542060099</c:v>
                </c:pt>
                <c:pt idx="53">
                  <c:v>10.434175623511999</c:v>
                </c:pt>
                <c:pt idx="54">
                  <c:v>10.344932357934301</c:v>
                </c:pt>
                <c:pt idx="55">
                  <c:v>10.258520886909601</c:v>
                </c:pt>
                <c:pt idx="56">
                  <c:v>10.174703137101901</c:v>
                </c:pt>
                <c:pt idx="57">
                  <c:v>10.093266303681199</c:v>
                </c:pt>
                <c:pt idx="58">
                  <c:v>10.0140191572277</c:v>
                </c:pt>
                <c:pt idx="59">
                  <c:v>9.9367890000276304</c:v>
                </c:pt>
                <c:pt idx="60">
                  <c:v>9.8614191389190999</c:v>
                </c:pt>
                <c:pt idx="61">
                  <c:v>9.7877667730082507</c:v>
                </c:pt>
                <c:pt idx="62">
                  <c:v>9.7157012171111496</c:v>
                </c:pt>
                <c:pt idx="63">
                  <c:v>9.6451023991206508</c:v>
                </c:pt>
                <c:pt idx="64">
                  <c:v>9.5758595829520807</c:v>
                </c:pt>
                <c:pt idx="65">
                  <c:v>9.5078702777087294</c:v>
                </c:pt>
                <c:pt idx="66">
                  <c:v>9.4410393023366392</c:v>
                </c:pt>
                <c:pt idx="67">
                  <c:v>9.3752779801716599</c:v>
                </c:pt>
                <c:pt idx="68">
                  <c:v>9.3105034438511094</c:v>
                </c:pt>
                <c:pt idx="69">
                  <c:v>9.2466380328075601</c:v>
                </c:pt>
                <c:pt idx="70">
                  <c:v>9.1836087708880498</c:v>
                </c:pt>
                <c:pt idx="71">
                  <c:v>9.1213469112046592</c:v>
                </c:pt>
                <c:pt idx="72">
                  <c:v>9.0535041537322307</c:v>
                </c:pt>
                <c:pt idx="73">
                  <c:v>8.9520264884991594</c:v>
                </c:pt>
                <c:pt idx="74">
                  <c:v>8.8513995094903404</c:v>
                </c:pt>
                <c:pt idx="75">
                  <c:v>8.7512264899802599</c:v>
                </c:pt>
                <c:pt idx="76">
                  <c:v>8.65151545935122</c:v>
                </c:pt>
                <c:pt idx="77">
                  <c:v>8.5522756277621408</c:v>
                </c:pt>
                <c:pt idx="78">
                  <c:v>8.4535167628476202</c:v>
                </c:pt>
                <c:pt idx="79">
                  <c:v>8.3552495949118004</c:v>
                </c:pt>
                <c:pt idx="80">
                  <c:v>8.2574855380964003</c:v>
                </c:pt>
                <c:pt idx="81">
                  <c:v>8.1602363417558301</c:v>
                </c:pt>
                <c:pt idx="82">
                  <c:v>8.0635139308291102</c:v>
                </c:pt>
                <c:pt idx="83">
                  <c:v>7.9673302670778599</c:v>
                </c:pt>
                <c:pt idx="84">
                  <c:v>7.87236664818895</c:v>
                </c:pt>
                <c:pt idx="85">
                  <c:v>7.7780275723750503</c:v>
                </c:pt>
                <c:pt idx="86">
                  <c:v>7.6842494251545297</c:v>
                </c:pt>
                <c:pt idx="87">
                  <c:v>7.59104208240272</c:v>
                </c:pt>
                <c:pt idx="88">
                  <c:v>7.4984151444178</c:v>
                </c:pt>
                <c:pt idx="89">
                  <c:v>7.4063778798653397</c:v>
                </c:pt>
                <c:pt idx="90">
                  <c:v>7.3149391813992004</c:v>
                </c:pt>
                <c:pt idx="91">
                  <c:v>7.2241075302876796</c:v>
                </c:pt>
                <c:pt idx="92">
                  <c:v>7.1338909699796904</c:v>
                </c:pt>
                <c:pt idx="93">
                  <c:v>7.0442970866330903</c:v>
                </c:pt>
                <c:pt idx="94">
                  <c:v>6.9553329961286199</c:v>
                </c:pt>
                <c:pt idx="95">
                  <c:v>6.8670053360169403</c:v>
                </c:pt>
                <c:pt idx="96">
                  <c:v>6.7793202626942399</c:v>
                </c:pt>
                <c:pt idx="97">
                  <c:v>6.6922834520791596</c:v>
                </c:pt>
                <c:pt idx="98">
                  <c:v>6.6059001033253502</c:v>
                </c:pt>
                <c:pt idx="99">
                  <c:v>6.5201749459294396</c:v>
                </c:pt>
                <c:pt idx="100">
                  <c:v>6.4351122479628398</c:v>
                </c:pt>
                <c:pt idx="101">
                  <c:v>6.3507158269459598</c:v>
                </c:pt>
                <c:pt idx="102">
                  <c:v>6.2669890618378901</c:v>
                </c:pt>
                <c:pt idx="103">
                  <c:v>6.1839349053341701</c:v>
                </c:pt>
                <c:pt idx="104">
                  <c:v>6.10155589812282</c:v>
                </c:pt>
                <c:pt idx="105">
                  <c:v>6.0198541820368101</c:v>
                </c:pt>
                <c:pt idx="106">
                  <c:v>5.9388315141042796</c:v>
                </c:pt>
                <c:pt idx="107">
                  <c:v>5.8584892807642204</c:v>
                </c:pt>
                <c:pt idx="108">
                  <c:v>5.7788285102099701</c:v>
                </c:pt>
                <c:pt idx="109">
                  <c:v>5.6998498856541797</c:v>
                </c:pt>
                <c:pt idx="110">
                  <c:v>5.6215537570874901</c:v>
                </c:pt>
                <c:pt idx="111">
                  <c:v>5.5439401505492496</c:v>
                </c:pt>
                <c:pt idx="112">
                  <c:v>5.4670087784676999</c:v>
                </c:pt>
                <c:pt idx="113">
                  <c:v>5.3907590456330103</c:v>
                </c:pt>
                <c:pt idx="114">
                  <c:v>5.3151900542852903</c:v>
                </c:pt>
                <c:pt idx="115">
                  <c:v>5.2403006067456497</c:v>
                </c:pt>
                <c:pt idx="116">
                  <c:v>5.1652423563079397</c:v>
                </c:pt>
                <c:pt idx="117">
                  <c:v>5.09147439263909</c:v>
                </c:pt>
                <c:pt idx="118">
                  <c:v>5.0184197679295304</c:v>
                </c:pt>
                <c:pt idx="119">
                  <c:v>4.9460738732114704</c:v>
                </c:pt>
                <c:pt idx="120">
                  <c:v>4.8744318066683396</c:v>
                </c:pt>
                <c:pt idx="121">
                  <c:v>4.8034883354792397</c:v>
                </c:pt>
                <c:pt idx="122">
                  <c:v>4.73749156470027</c:v>
                </c:pt>
                <c:pt idx="123">
                  <c:v>4.6742416666044102</c:v>
                </c:pt>
              </c:numCache>
            </c:numRef>
          </c:yVal>
          <c:smooth val="0"/>
          <c:extLst>
            <c:ext xmlns:c16="http://schemas.microsoft.com/office/drawing/2014/chart" uri="{C3380CC4-5D6E-409C-BE32-E72D297353CC}">
              <c16:uniqueId val="{00000000-5AE1-4E41-B7E9-82228BE58045}"/>
            </c:ext>
          </c:extLst>
        </c:ser>
        <c:dLbls>
          <c:showLegendKey val="0"/>
          <c:showVal val="0"/>
          <c:showCatName val="0"/>
          <c:showSerName val="0"/>
          <c:showPercent val="0"/>
          <c:showBubbleSize val="0"/>
        </c:dLbls>
        <c:axId val="1752160096"/>
        <c:axId val="1752159264"/>
      </c:scatterChart>
      <c:valAx>
        <c:axId val="1752160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159264"/>
        <c:crosses val="autoZero"/>
        <c:crossBetween val="midCat"/>
      </c:valAx>
      <c:valAx>
        <c:axId val="175215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160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32</xdr:row>
      <xdr:rowOff>0</xdr:rowOff>
    </xdr:from>
    <xdr:to>
      <xdr:col>4</xdr:col>
      <xdr:colOff>208151</xdr:colOff>
      <xdr:row>54</xdr:row>
      <xdr:rowOff>56645</xdr:rowOff>
    </xdr:to>
    <xdr:pic>
      <xdr:nvPicPr>
        <xdr:cNvPr id="2" name="Picture 1">
          <a:extLst>
            <a:ext uri="{FF2B5EF4-FFF2-40B4-BE49-F238E27FC236}">
              <a16:creationId xmlns:a16="http://schemas.microsoft.com/office/drawing/2014/main" id="{07156E1A-1306-4057-A3A7-5F302EE85D1E}"/>
            </a:ext>
          </a:extLst>
        </xdr:cNvPr>
        <xdr:cNvPicPr>
          <a:picLocks noChangeAspect="1"/>
        </xdr:cNvPicPr>
      </xdr:nvPicPr>
      <xdr:blipFill>
        <a:blip xmlns:r="http://schemas.openxmlformats.org/officeDocument/2006/relationships" r:embed="rId1"/>
        <a:stretch>
          <a:fillRect/>
        </a:stretch>
      </xdr:blipFill>
      <xdr:spPr>
        <a:xfrm>
          <a:off x="0" y="7248525"/>
          <a:ext cx="11190476" cy="40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491067</xdr:colOff>
      <xdr:row>104</xdr:row>
      <xdr:rowOff>122767</xdr:rowOff>
    </xdr:from>
    <xdr:to>
      <xdr:col>13</xdr:col>
      <xdr:colOff>186267</xdr:colOff>
      <xdr:row>119</xdr:row>
      <xdr:rowOff>71967</xdr:rowOff>
    </xdr:to>
    <xdr:graphicFrame macro="">
      <xdr:nvGraphicFramePr>
        <xdr:cNvPr id="2" name="Chart 1">
          <a:extLst>
            <a:ext uri="{FF2B5EF4-FFF2-40B4-BE49-F238E27FC236}">
              <a16:creationId xmlns:a16="http://schemas.microsoft.com/office/drawing/2014/main" id="{0893F99F-B027-40DD-A599-8F663A93F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8</xdr:col>
      <xdr:colOff>304610</xdr:colOff>
      <xdr:row>2</xdr:row>
      <xdr:rowOff>102834</xdr:rowOff>
    </xdr:to>
    <xdr:pic>
      <xdr:nvPicPr>
        <xdr:cNvPr id="2" name="Picture 1">
          <a:extLst>
            <a:ext uri="{FF2B5EF4-FFF2-40B4-BE49-F238E27FC236}">
              <a16:creationId xmlns:a16="http://schemas.microsoft.com/office/drawing/2014/main" id="{0F4AAF5E-7CEF-4BB5-ADF0-9581C3E7C534}"/>
            </a:ext>
          </a:extLst>
        </xdr:cNvPr>
        <xdr:cNvPicPr>
          <a:picLocks noChangeAspect="1"/>
        </xdr:cNvPicPr>
      </xdr:nvPicPr>
      <xdr:blipFill>
        <a:blip xmlns:r="http://schemas.openxmlformats.org/officeDocument/2006/relationships" r:embed="rId1"/>
        <a:stretch>
          <a:fillRect/>
        </a:stretch>
      </xdr:blipFill>
      <xdr:spPr>
        <a:xfrm>
          <a:off x="3657600" y="182880"/>
          <a:ext cx="1523810" cy="2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enny\OneDrive%20-%20Oregon%20State%20University\Postdoc\PyMME\MyBarometers\Thermobar_outer\Benchmarking\Add_ons\Viscoity_Giordan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MELTSTest2"/>
      <sheetName val="MELTSTest"/>
      <sheetName val="MELTS_Test3_RhyoliteAscent"/>
      <sheetName val="MELTS_test4_BA_Ascent"/>
    </sheetNames>
    <sheetDataSet>
      <sheetData sheetId="0"/>
      <sheetData sheetId="1"/>
      <sheetData sheetId="2"/>
      <sheetData sheetId="3">
        <row r="1">
          <cell r="G1" t="str">
            <v>MgO</v>
          </cell>
          <cell r="P1" t="str">
            <v>T_MELTS_HT</v>
          </cell>
        </row>
        <row r="2">
          <cell r="G2">
            <v>1.05831623888896</v>
          </cell>
          <cell r="O2">
            <v>1366.7046875000001</v>
          </cell>
          <cell r="P2">
            <v>1308.422156401668</v>
          </cell>
          <cell r="Q2">
            <v>1.0445441334153318</v>
          </cell>
        </row>
        <row r="3">
          <cell r="G3">
            <v>1.0583266597107901</v>
          </cell>
          <cell r="O3">
            <v>1366.7046875000001</v>
          </cell>
          <cell r="P3">
            <v>1308.4223658601868</v>
          </cell>
          <cell r="Q3">
            <v>1.0445439661997042</v>
          </cell>
        </row>
        <row r="4">
          <cell r="G4">
            <v>1.0583372245554501</v>
          </cell>
          <cell r="O4">
            <v>1366.9816771287901</v>
          </cell>
          <cell r="P4">
            <v>1308.4225782135645</v>
          </cell>
          <cell r="Q4">
            <v>1.0447554940508428</v>
          </cell>
        </row>
        <row r="5">
          <cell r="G5">
            <v>1.0583479773023801</v>
          </cell>
          <cell r="O5">
            <v>1367.2586670943801</v>
          </cell>
          <cell r="P5">
            <v>1308.4227943437777</v>
          </cell>
          <cell r="Q5">
            <v>1.0449670190743741</v>
          </cell>
        </row>
        <row r="6">
          <cell r="G6">
            <v>1.05835893506665</v>
          </cell>
          <cell r="O6">
            <v>1367.53565507747</v>
          </cell>
          <cell r="P6">
            <v>1308.4230145948395</v>
          </cell>
          <cell r="Q6">
            <v>1.0451785392210753</v>
          </cell>
        </row>
        <row r="7">
          <cell r="G7">
            <v>1.0583701171417399</v>
          </cell>
          <cell r="O7">
            <v>1367.81263846908</v>
          </cell>
          <cell r="P7">
            <v>1308.423239354549</v>
          </cell>
          <cell r="Q7">
            <v>1.0453900521851232</v>
          </cell>
        </row>
        <row r="8">
          <cell r="G8">
            <v>1.0583815453638199</v>
          </cell>
          <cell r="O8">
            <v>1368.0896143234299</v>
          </cell>
          <cell r="P8">
            <v>1308.4234690618127</v>
          </cell>
          <cell r="Q8">
            <v>1.0456015553621947</v>
          </cell>
        </row>
        <row r="9">
          <cell r="G9">
            <v>1.0583932445317199</v>
          </cell>
          <cell r="O9">
            <v>1368.3665793011</v>
          </cell>
          <cell r="P9">
            <v>1308.4237042150876</v>
          </cell>
          <cell r="Q9">
            <v>1.0458130457992365</v>
          </cell>
        </row>
        <row r="10">
          <cell r="G10">
            <v>1.0584052429277999</v>
          </cell>
          <cell r="O10">
            <v>1368.6435296007498</v>
          </cell>
          <cell r="P10">
            <v>1308.4239453828486</v>
          </cell>
          <cell r="Q10">
            <v>1.0460245201338629</v>
          </cell>
        </row>
        <row r="11">
          <cell r="G11">
            <v>1.0584175729411101</v>
          </cell>
          <cell r="O11">
            <v>1368.9204608761402</v>
          </cell>
          <cell r="P11">
            <v>1308.4241932161162</v>
          </cell>
          <cell r="Q11">
            <v>1.0462359745208651</v>
          </cell>
        </row>
        <row r="12">
          <cell r="G12">
            <v>1.0584302718310601</v>
          </cell>
          <cell r="O12">
            <v>1369.1973681346999</v>
          </cell>
          <cell r="P12">
            <v>1308.4244484638043</v>
          </cell>
          <cell r="Q12">
            <v>1.0464474045423471</v>
          </cell>
        </row>
        <row r="13">
          <cell r="G13">
            <v>1.0584433826642199</v>
          </cell>
          <cell r="O13">
            <v>1369.4742456132599</v>
          </cell>
          <cell r="P13">
            <v>1308.4247119915508</v>
          </cell>
          <cell r="Q13">
            <v>1.0466588050976091</v>
          </cell>
        </row>
        <row r="14">
          <cell r="G14">
            <v>1.0584569554718199</v>
          </cell>
          <cell r="O14">
            <v>1369.7510866243201</v>
          </cell>
          <cell r="P14">
            <v>1308.4249848049835</v>
          </cell>
          <cell r="Q14">
            <v>1.0468701702669465</v>
          </cell>
        </row>
        <row r="15">
          <cell r="G15">
            <v>1.05847104868968</v>
          </cell>
          <cell r="O15">
            <v>1370.0278833646898</v>
          </cell>
          <cell r="P15">
            <v>1308.4252680786626</v>
          </cell>
          <cell r="Q15">
            <v>1.047081493142124</v>
          </cell>
        </row>
        <row r="16">
          <cell r="G16">
            <v>1.05848573096223</v>
          </cell>
          <cell r="O16">
            <v>1370.3046266757801</v>
          </cell>
          <cell r="P16">
            <v>1308.4255631923406</v>
          </cell>
          <cell r="Q16">
            <v>1.0472927656140139</v>
          </cell>
        </row>
        <row r="17">
          <cell r="G17">
            <v>1.05850108341933</v>
          </cell>
          <cell r="O17">
            <v>1370.58130574082</v>
          </cell>
          <cell r="P17">
            <v>1308.4258717767284</v>
          </cell>
          <cell r="Q17">
            <v>1.0475039781043842</v>
          </cell>
        </row>
        <row r="18">
          <cell r="G18">
            <v>1.0585172025740399</v>
          </cell>
          <cell r="O18">
            <v>1370.8579076994902</v>
          </cell>
          <cell r="P18">
            <v>1308.4261957717381</v>
          </cell>
          <cell r="Q18">
            <v>1.0477151192245342</v>
          </cell>
        </row>
        <row r="19">
          <cell r="G19">
            <v>1.0585342040377499</v>
          </cell>
          <cell r="O19">
            <v>1371.1344171533801</v>
          </cell>
          <cell r="P19">
            <v>1308.4265375011587</v>
          </cell>
          <cell r="Q19">
            <v>1.0479261753372728</v>
          </cell>
        </row>
        <row r="20">
          <cell r="G20">
            <v>1.0585522273274801</v>
          </cell>
          <cell r="O20">
            <v>1371.4108155259601</v>
          </cell>
          <cell r="P20">
            <v>1308.4268997692825</v>
          </cell>
          <cell r="Q20">
            <v>1.0481371299900542</v>
          </cell>
        </row>
        <row r="21">
          <cell r="G21">
            <v>1.0585714421375001</v>
          </cell>
          <cell r="O21">
            <v>1371.6870802267999</v>
          </cell>
          <cell r="P21">
            <v>1308.4272859869639</v>
          </cell>
          <cell r="Q21">
            <v>1.0483479631748267</v>
          </cell>
        </row>
        <row r="22">
          <cell r="G22">
            <v>1.0585920565995299</v>
          </cell>
          <cell r="O22">
            <v>1371.9631835505002</v>
          </cell>
          <cell r="P22">
            <v>1308.4277003376505</v>
          </cell>
          <cell r="Q22">
            <v>1.04855865035298</v>
          </cell>
        </row>
        <row r="23">
          <cell r="G23">
            <v>1.0586143282456999</v>
          </cell>
          <cell r="O23">
            <v>1372.2390912133201</v>
          </cell>
          <cell r="P23">
            <v>1308.4281479977385</v>
          </cell>
          <cell r="Q23">
            <v>1.0487691611596939</v>
          </cell>
        </row>
        <row r="24">
          <cell r="G24">
            <v>1.0586385787016901</v>
          </cell>
          <cell r="O24">
            <v>1372.51476039111</v>
          </cell>
          <cell r="P24">
            <v>1308.4286354319038</v>
          </cell>
          <cell r="Q24">
            <v>1.048979457666831</v>
          </cell>
        </row>
        <row r="25">
          <cell r="G25">
            <v>1.05866521351072</v>
          </cell>
          <cell r="O25">
            <v>1372.7901370683098</v>
          </cell>
          <cell r="P25">
            <v>1308.4291707915654</v>
          </cell>
          <cell r="Q25">
            <v>1.0491894920363229</v>
          </cell>
        </row>
        <row r="26">
          <cell r="G26">
            <v>1.05869474905503</v>
          </cell>
          <cell r="O26">
            <v>1373.0651524336099</v>
          </cell>
          <cell r="P26">
            <v>1308.4297644560061</v>
          </cell>
          <cell r="Q26">
            <v>1.0493992033301662</v>
          </cell>
        </row>
        <row r="27">
          <cell r="G27">
            <v>1.0587278492338501</v>
          </cell>
          <cell r="O27">
            <v>1373.3397179609901</v>
          </cell>
          <cell r="P27">
            <v>1308.4304297696003</v>
          </cell>
          <cell r="Q27">
            <v>1.0496085131578754</v>
          </cell>
        </row>
        <row r="28">
          <cell r="G28">
            <v>1.05876537535969</v>
          </cell>
          <cell r="O28">
            <v>1373.6137187045501</v>
          </cell>
          <cell r="P28">
            <v>1308.4311840447299</v>
          </cell>
          <cell r="Q28">
            <v>1.0498173197449503</v>
          </cell>
        </row>
        <row r="29">
          <cell r="G29">
            <v>1.0588084533784301</v>
          </cell>
          <cell r="O29">
            <v>1373.8870042403601</v>
          </cell>
          <cell r="P29">
            <v>1308.4320499129062</v>
          </cell>
          <cell r="Q29">
            <v>1.0500254899226984</v>
          </cell>
        </row>
        <row r="30">
          <cell r="G30">
            <v>1.0588585622415101</v>
          </cell>
          <cell r="O30">
            <v>1374.1593767122399</v>
          </cell>
          <cell r="P30">
            <v>1308.4330571010541</v>
          </cell>
          <cell r="Q30">
            <v>1.0502328485622399</v>
          </cell>
        </row>
        <row r="31">
          <cell r="G31">
            <v>1.0589176441931201</v>
          </cell>
          <cell r="O31">
            <v>1374.4305758240598</v>
          </cell>
          <cell r="P31">
            <v>1308.4342446482815</v>
          </cell>
          <cell r="Q31">
            <v>1.0504391653197052</v>
          </cell>
        </row>
        <row r="32">
          <cell r="G32">
            <v>1.0589882279153</v>
          </cell>
          <cell r="O32">
            <v>1374.7002618991501</v>
          </cell>
          <cell r="P32">
            <v>1308.4356633810976</v>
          </cell>
          <cell r="Q32">
            <v>1.0506441396948931</v>
          </cell>
        </row>
        <row r="33">
          <cell r="G33">
            <v>1.0590735322674001</v>
          </cell>
          <cell r="O33">
            <v>1374.9680011917799</v>
          </cell>
          <cell r="P33">
            <v>1308.4373779985749</v>
          </cell>
          <cell r="Q33">
            <v>1.0508473881225957</v>
          </cell>
        </row>
        <row r="34">
          <cell r="G34">
            <v>1.0591774755747101</v>
          </cell>
          <cell r="O34">
            <v>1375.2332633575502</v>
          </cell>
          <cell r="P34">
            <v>1308.4394672590515</v>
          </cell>
          <cell r="Q34">
            <v>1.0510484418804791</v>
          </cell>
        </row>
        <row r="35">
          <cell r="G35">
            <v>1.0593044629902699</v>
          </cell>
          <cell r="O35">
            <v>1375.49544814919</v>
          </cell>
          <cell r="P35">
            <v>1308.4420197061045</v>
          </cell>
          <cell r="Q35">
            <v>1.0512467709177873</v>
          </cell>
        </row>
        <row r="36">
          <cell r="G36">
            <v>1.05945882002883</v>
          </cell>
          <cell r="O36">
            <v>1375.7539594411101</v>
          </cell>
          <cell r="P36">
            <v>1308.4451222825796</v>
          </cell>
          <cell r="Q36">
            <v>1.0514418495757087</v>
          </cell>
        </row>
        <row r="37">
          <cell r="G37">
            <v>1.0596438920055999</v>
          </cell>
          <cell r="O37">
            <v>1376.0083250866401</v>
          </cell>
          <cell r="P37">
            <v>1308.4488422293125</v>
          </cell>
          <cell r="Q37">
            <v>1.0516332627435558</v>
          </cell>
        </row>
        <row r="38">
          <cell r="G38">
            <v>1.0598611500923001</v>
          </cell>
          <cell r="O38">
            <v>1376.2583183987199</v>
          </cell>
          <cell r="P38">
            <v>1308.4532091168553</v>
          </cell>
          <cell r="Q38">
            <v>1.0518208131627649</v>
          </cell>
        </row>
        <row r="39">
          <cell r="G39">
            <v>1.06010983831234</v>
          </cell>
          <cell r="O39">
            <v>1376.5040099810599</v>
          </cell>
          <cell r="P39">
            <v>1308.4582077500781</v>
          </cell>
          <cell r="Q39">
            <v>1.0520045667702203</v>
          </cell>
        </row>
        <row r="40">
          <cell r="G40">
            <v>1.0603874011377099</v>
          </cell>
          <cell r="O40">
            <v>1376.7457160635499</v>
          </cell>
          <cell r="P40">
            <v>1308.463786762868</v>
          </cell>
          <cell r="Q40">
            <v>1.0521848063289632</v>
          </cell>
        </row>
        <row r="41">
          <cell r="G41">
            <v>1.06069037679358</v>
          </cell>
          <cell r="O41">
            <v>1376.9838830460899</v>
          </cell>
          <cell r="P41">
            <v>1308.4698765735511</v>
          </cell>
          <cell r="Q41">
            <v>1.0523619287682451</v>
          </cell>
        </row>
        <row r="42">
          <cell r="G42">
            <v>1.06101523795583</v>
          </cell>
          <cell r="O42">
            <v>1377.21897656497</v>
          </cell>
          <cell r="P42">
            <v>1308.4764062829122</v>
          </cell>
          <cell r="Q42">
            <v>1.0525363468167837</v>
          </cell>
        </row>
        <row r="43">
          <cell r="G43">
            <v>1.0613589006720601</v>
          </cell>
          <cell r="O43">
            <v>1377.4514130471198</v>
          </cell>
          <cell r="P43">
            <v>1308.4833139035086</v>
          </cell>
          <cell r="Q43">
            <v>1.0527084284612414</v>
          </cell>
        </row>
        <row r="44">
          <cell r="G44">
            <v>1.06171891400254</v>
          </cell>
          <cell r="O44">
            <v>1377.6815332126398</v>
          </cell>
          <cell r="P44">
            <v>1308.4905501714511</v>
          </cell>
          <cell r="Q44">
            <v>1.0528784736214738</v>
          </cell>
        </row>
        <row r="45">
          <cell r="G45">
            <v>1.0620934581558701</v>
          </cell>
          <cell r="O45">
            <v>1377.9096012342598</v>
          </cell>
          <cell r="P45">
            <v>1308.4980785089328</v>
          </cell>
          <cell r="Q45">
            <v>1.0530467135300825</v>
          </cell>
        </row>
        <row r="46">
          <cell r="G46">
            <v>1.0624812634272001</v>
          </cell>
          <cell r="O46">
            <v>1378.13581487906</v>
          </cell>
          <cell r="P46">
            <v>1308.5058733948867</v>
          </cell>
          <cell r="Q46">
            <v>1.0532133197870333</v>
          </cell>
        </row>
        <row r="47">
          <cell r="G47">
            <v>1.06288151394291</v>
          </cell>
          <cell r="O47">
            <v>1378.3603181507501</v>
          </cell>
          <cell r="P47">
            <v>1308.5139184302525</v>
          </cell>
          <cell r="Q47">
            <v>1.0533784155725971</v>
          </cell>
        </row>
        <row r="48">
          <cell r="G48">
            <v>1.06329376367554</v>
          </cell>
          <cell r="O48">
            <v>1378.5832127405101</v>
          </cell>
          <cell r="P48">
            <v>1308.5222046498784</v>
          </cell>
          <cell r="Q48">
            <v>1.0535420857526663</v>
          </cell>
        </row>
        <row r="49">
          <cell r="G49">
            <v>1.0637178729189101</v>
          </cell>
          <cell r="O49">
            <v>1378.8045671660998</v>
          </cell>
          <cell r="P49">
            <v>1308.53072924567</v>
          </cell>
          <cell r="Q49">
            <v>1.053704384887423</v>
          </cell>
        </row>
        <row r="50">
          <cell r="G50">
            <v>1.0641539654380101</v>
          </cell>
          <cell r="O50">
            <v>1379.0244235750602</v>
          </cell>
          <cell r="P50">
            <v>1308.5394947053042</v>
          </cell>
          <cell r="Q50">
            <v>1.0538653431210572</v>
          </cell>
        </row>
        <row r="51">
          <cell r="G51">
            <v>1.0646024041887301</v>
          </cell>
          <cell r="O51">
            <v>1379.2428025415002</v>
          </cell>
          <cell r="P51">
            <v>1308.5485083241933</v>
          </cell>
          <cell r="Q51">
            <v>1.0540249702380864</v>
          </cell>
        </row>
        <row r="52">
          <cell r="G52">
            <v>1.06506378363594</v>
          </cell>
          <cell r="O52">
            <v>1379.45970622288</v>
          </cell>
          <cell r="P52">
            <v>1308.5577820510825</v>
          </cell>
          <cell r="Q52">
            <v>1.05418325819794</v>
          </cell>
        </row>
        <row r="53">
          <cell r="G53">
            <v>1.06553893781131</v>
          </cell>
          <cell r="O53">
            <v>1379.6751201652401</v>
          </cell>
          <cell r="P53">
            <v>1308.5673326500073</v>
          </cell>
          <cell r="Q53">
            <v>1.0543401823819267</v>
          </cell>
        </row>
        <row r="54">
          <cell r="G54">
            <v>1.0660289648626899</v>
          </cell>
          <cell r="O54">
            <v>1379.8890139298201</v>
          </cell>
          <cell r="P54">
            <v>1308.5771821937401</v>
          </cell>
          <cell r="Q54">
            <v>1.0544957016723542</v>
          </cell>
        </row>
        <row r="55">
          <cell r="G55">
            <v>1.0665352709372999</v>
          </cell>
          <cell r="O55">
            <v>1380.10134058945</v>
          </cell>
          <cell r="P55">
            <v>1308.5873589458397</v>
          </cell>
          <cell r="Q55">
            <v>1.0546497573545415</v>
          </cell>
        </row>
        <row r="56">
          <cell r="G56">
            <v>1.0670596392012801</v>
          </cell>
          <cell r="O56">
            <v>1380.3120349943001</v>
          </cell>
          <cell r="P56">
            <v>1308.5978987479457</v>
          </cell>
          <cell r="Q56">
            <v>1.0548022706707461</v>
          </cell>
        </row>
        <row r="57">
          <cell r="G57">
            <v>1.0676043343987001</v>
          </cell>
          <cell r="O57">
            <v>1380.5210105125102</v>
          </cell>
          <cell r="P57">
            <v>1308.6088471214139</v>
          </cell>
          <cell r="Q57">
            <v>1.0549531386321311</v>
          </cell>
        </row>
        <row r="58">
          <cell r="G58">
            <v>1.06817226116243</v>
          </cell>
          <cell r="O58">
            <v>1380.7281536532</v>
          </cell>
          <cell r="P58">
            <v>1308.6202624493649</v>
          </cell>
          <cell r="Q58">
            <v>1.0551022273404735</v>
          </cell>
        </row>
        <row r="59">
          <cell r="G59">
            <v>1.06876720860049</v>
          </cell>
          <cell r="O59">
            <v>1380.9333154587098</v>
          </cell>
          <cell r="P59">
            <v>1308.63222089287</v>
          </cell>
          <cell r="Q59">
            <v>1.0552493614412988</v>
          </cell>
        </row>
        <row r="60">
          <cell r="G60">
            <v>1.06939424177308</v>
          </cell>
          <cell r="O60">
            <v>1381.1362975637498</v>
          </cell>
          <cell r="P60">
            <v>1308.6448242596389</v>
          </cell>
          <cell r="Q60">
            <v>1.0553943071185283</v>
          </cell>
        </row>
        <row r="61">
          <cell r="G61">
            <v>1.07006036034144</v>
          </cell>
          <cell r="O61">
            <v>1381.3368287411299</v>
          </cell>
          <cell r="P61">
            <v>1308.658213242863</v>
          </cell>
          <cell r="Q61">
            <v>1.0555367434848928</v>
          </cell>
        </row>
        <row r="62">
          <cell r="G62">
            <v>1.07077568364854</v>
          </cell>
          <cell r="O62">
            <v>1381.5345229690301</v>
          </cell>
          <cell r="P62">
            <v>1308.6725912413358</v>
          </cell>
          <cell r="Q62">
            <v>1.0556762113116325</v>
          </cell>
        </row>
        <row r="63">
          <cell r="G63">
            <v>1.0715557863234499</v>
          </cell>
          <cell r="O63">
            <v>1381.72879759121</v>
          </cell>
          <cell r="P63">
            <v>1308.6882713051014</v>
          </cell>
          <cell r="Q63">
            <v>1.0558120125988966</v>
          </cell>
        </row>
        <row r="64">
          <cell r="G64">
            <v>1.07242693523829</v>
          </cell>
          <cell r="O64">
            <v>1381.9186919521499</v>
          </cell>
          <cell r="P64">
            <v>1308.7057813982897</v>
          </cell>
          <cell r="Q64">
            <v>1.0559429870292432</v>
          </cell>
        </row>
        <row r="65">
          <cell r="G65">
            <v>1.07344041009769</v>
          </cell>
          <cell r="O65">
            <v>1382.1023779055099</v>
          </cell>
          <cell r="P65">
            <v>1308.7261522429635</v>
          </cell>
          <cell r="Q65">
            <v>1.0560669056217684</v>
          </cell>
        </row>
        <row r="66">
          <cell r="G66">
            <v>1.0747287089655799</v>
          </cell>
          <cell r="O66">
            <v>1382.2752667638201</v>
          </cell>
          <cell r="P66">
            <v>1308.7520470502081</v>
          </cell>
          <cell r="Q66">
            <v>1.0561781124845808</v>
          </cell>
        </row>
        <row r="67">
          <cell r="G67">
            <v>1.07488575446568</v>
          </cell>
          <cell r="O67">
            <v>1382.2915168878599</v>
          </cell>
          <cell r="P67">
            <v>1308.7552036647603</v>
          </cell>
          <cell r="Q67">
            <v>1.0561879815393926</v>
          </cell>
        </row>
        <row r="68">
          <cell r="G68">
            <v>1.07505118176154</v>
          </cell>
          <cell r="O68">
            <v>1382.3074690743301</v>
          </cell>
          <cell r="P68">
            <v>1308.7585287534071</v>
          </cell>
          <cell r="Q68">
            <v>1.0561974869351785</v>
          </cell>
        </row>
        <row r="69">
          <cell r="G69">
            <v>1.07522662120049</v>
          </cell>
          <cell r="O69">
            <v>1382.3230690400601</v>
          </cell>
          <cell r="P69">
            <v>1308.7620550861297</v>
          </cell>
          <cell r="Q69">
            <v>1.0562065607480415</v>
          </cell>
        </row>
        <row r="70">
          <cell r="G70">
            <v>1.0754143120511099</v>
          </cell>
          <cell r="O70">
            <v>1382.3382424514198</v>
          </cell>
          <cell r="P70">
            <v>1308.7658276722273</v>
          </cell>
          <cell r="Q70">
            <v>1.0562151098566261</v>
          </cell>
        </row>
        <row r="71">
          <cell r="G71">
            <v>1.07561747824148</v>
          </cell>
          <cell r="O71">
            <v>1382.3528826142301</v>
          </cell>
          <cell r="P71">
            <v>1308.7699113126537</v>
          </cell>
          <cell r="Q71">
            <v>1.0562230004415176</v>
          </cell>
        </row>
        <row r="72">
          <cell r="G72">
            <v>1.0758410679743899</v>
          </cell>
          <cell r="O72">
            <v>1382.3668262720198</v>
          </cell>
          <cell r="P72">
            <v>1308.7744054662853</v>
          </cell>
          <cell r="Q72">
            <v>1.0562300274962324</v>
          </cell>
        </row>
        <row r="73">
          <cell r="G73">
            <v>1.07609341117583</v>
          </cell>
          <cell r="O73">
            <v>1382.3797994493698</v>
          </cell>
          <cell r="P73">
            <v>1308.7794775646344</v>
          </cell>
          <cell r="Q73">
            <v>1.0562358465627</v>
          </cell>
        </row>
        <row r="74">
          <cell r="G74">
            <v>1.0763907506811401</v>
          </cell>
          <cell r="O74">
            <v>1382.39126967626</v>
          </cell>
          <cell r="P74">
            <v>1308.785454088691</v>
          </cell>
          <cell r="Q74">
            <v>1.0562397873216132</v>
          </cell>
        </row>
        <row r="75">
          <cell r="G75">
            <v>1.0767750206420901</v>
          </cell>
          <cell r="O75">
            <v>1382.3998665255699</v>
          </cell>
          <cell r="P75">
            <v>1308.7931779149062</v>
          </cell>
          <cell r="Q75">
            <v>1.056240122467577</v>
          </cell>
        </row>
      </sheetData>
      <sheetData sheetId="4"/>
    </sheetDataSet>
  </externalBook>
</externalLink>
</file>

<file path=xl/persons/person.xml><?xml version="1.0" encoding="utf-8"?>
<personList xmlns="http://schemas.microsoft.com/office/spreadsheetml/2018/threadedcomments" xmlns:x="http://schemas.openxmlformats.org/spreadsheetml/2006/main">
  <person displayName="Penny" id="{8ED383D7-A2E3-4971-B9ED-4429F4BB5860}" userId="Penny" providerId="None"/>
  <person displayName="P.E. Wieser" id="{82D29719-8106-4A27-A1C2-593C36D392A3}" userId="P.E. Wieser" providerId="None"/>
  <person displayName="Wieser, Penny E" id="{B2A98D68-336D-4E53-981F-DDB3BDE6D99A}" userId="Wieser, Penny 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294" dT="2020-11-04T13:35:31.50" personId="{82D29719-8106-4A27-A1C2-593C36D392A3}" id="{B354476B-6899-4E9B-BA23-C77D54603BDD}">
    <text>was 1757, clear outlier</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09-22T20:42:57.99" personId="{B2A98D68-336D-4E53-981F-DDB3BDE6D99A}" id="{2FE20838-9828-4407-BAF6-02AA04B978F6}">
    <text>N- no bubble, 
P-possible bubble (MI too dark to see)
E- empty (Raman set up 1, DL=0.03), 
E2- Empty (Raman set up 2, DL=&lt;0.02),
R -raman diad peak, 
L-lost during polishing (normally bubble was v small/couldnt be seen until it was intersected)</text>
  </threadedComment>
  <threadedComment ref="D1" dT="2021-09-22T20:44:44.39" personId="{B2A98D68-336D-4E53-981F-DDB3BDE6D99A}" id="{C379721A-E0CE-47BF-A706-E00212ABA9AB}">
    <text>N- definetly not, could see all sides vey clearly
P - possible (e.g., MI was too close to surface to tell, or v complex networks of melt)
D - Definetly has a connection of some kind</text>
  </threadedComment>
  <threadedComment ref="AG1" dT="2021-02-19T09:47:01.25" personId="{82D29719-8106-4A27-A1C2-593C36D392A3}" id="{1C14E51A-E652-49B5-8C99-D1060ED9E811}">
    <text>Actually An contetn</text>
  </threadedComment>
  <threadedComment ref="BI1" dT="2021-02-14T13:00:50.90" personId="{82D29719-8106-4A27-A1C2-593C36D392A3}" id="{4A434C1A-8F8C-4689-9603-2C187A421A44}">
    <text>using Helz and Thornber 1987. Differences very minor if use Ca expression instead</text>
  </threadedComment>
</ThreadedComments>
</file>

<file path=xl/threadedComments/threadedComment3.xml><?xml version="1.0" encoding="utf-8"?>
<ThreadedComments xmlns="http://schemas.microsoft.com/office/spreadsheetml/2018/threadedcomments" xmlns:x="http://schemas.openxmlformats.org/spreadsheetml/2006/main">
  <threadedComment ref="AU1" dT="2021-02-14T13:00:50.90" personId="{82D29719-8106-4A27-A1C2-593C36D392A3}" id="{5A5CE837-2F2A-4207-A8E9-ACEB683DF8E5}">
    <text>using Helz and Thornber 1987. Differences very minor if use Ca expression instead</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1-09-22T20:42:57.99" personId="{B2A98D68-336D-4E53-981F-DDB3BDE6D99A}" id="{02DB7894-A371-4276-8172-9FA585228863}">
    <text>N- no bubble, 
P-possible bubble (MI too dark to see)
E- empty (Raman set up 1, DL=0.03), 
E2- Empty (Raman set up 2, DL=&lt;0.02),
R -raman diad peak, 
L-lost during polishing (normally bubble was v small/couldnt be seen until it was intersected)</text>
  </threadedComment>
  <threadedComment ref="D1" dT="2021-09-22T20:44:44.39" personId="{B2A98D68-336D-4E53-981F-DDB3BDE6D99A}" id="{D1BA13D2-02F9-409A-ACCA-0999EB89B33C}">
    <text>N- definetly not, could see all sides vey clearly
P - possible (e.g., MI was too close to surface to tell, or v complex networks of melt)
D - Definetly has a connection of some kind</text>
  </threadedComment>
  <threadedComment ref="AX1" dT="2021-02-14T13:00:50.90" personId="{82D29719-8106-4A27-A1C2-593C36D392A3}" id="{8F859D3D-F955-45C6-9DDF-8B7098DE6075}">
    <text>using Helz and Thornber 1987. Differences very minor if use Ca expression instead</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1-09-22T20:42:57.99" personId="{B2A98D68-336D-4E53-981F-DDB3BDE6D99A}" id="{77D91D8C-F764-4370-BCDA-CA4C160973E4}">
    <text>N- no bubble, 
P-possible bubble (MI too dark to see)
E- empty (Raman set up 1, DL=0.03), 
E2- Empty (Raman set up 2, DL=&lt;0.02),
R -raman diad peak, 
L-lost during polishing (normally bubble was v small/couldnt be seen until it was intersected)</text>
  </threadedComment>
  <threadedComment ref="D1" dT="2021-09-22T20:44:44.39" personId="{B2A98D68-336D-4E53-981F-DDB3BDE6D99A}" id="{A645B00F-0D9F-4801-8945-E32021489095}">
    <text>N- definetly not, could see all sides vey clearly
P - possible (e.g., MI was too close to surface to tell, or v complex networks of melt)
D - Definetly has a connection of some kind</text>
  </threadedComment>
  <threadedComment ref="BJ1" dT="2021-02-14T13:00:50.90" personId="{82D29719-8106-4A27-A1C2-593C36D392A3}" id="{8E34306C-C617-43A0-BABA-99E96CBB74DB}">
    <text>using Helz and Thornber 1987. Differences very minor if use Ca expression instead</text>
  </threadedComment>
</ThreadedComments>
</file>

<file path=xl/threadedComments/threadedComment6.xml><?xml version="1.0" encoding="utf-8"?>
<ThreadedComments xmlns="http://schemas.microsoft.com/office/spreadsheetml/2018/threadedcomments" xmlns:x="http://schemas.openxmlformats.org/spreadsheetml/2006/main">
  <threadedComment ref="S1" dT="2021-05-06T03:48:52.65" personId="{8ED383D7-A2E3-4971-B9ED-4429F4BB5860}" id="{DB2E6311-6C79-4E3C-9E7D-29EB0DC63363}">
    <text>MELTS temp</text>
  </threadedComment>
</ThreadedComments>
</file>

<file path=xl/threadedComments/threadedComment7.xml><?xml version="1.0" encoding="utf-8"?>
<ThreadedComments xmlns="http://schemas.microsoft.com/office/spreadsheetml/2018/threadedcomments" xmlns:x="http://schemas.openxmlformats.org/spreadsheetml/2006/main">
  <threadedComment ref="F1" dT="2021-09-25T15:21:20.55" personId="{B2A98D68-336D-4E53-981F-DDB3BDE6D99A}" id="{F8E19B0F-372B-49DF-8278-5D1865486457}">
    <text>This is FeOt</text>
  </threadedComment>
  <threadedComment ref="AC1" dT="2021-09-25T15:21:20.55" personId="{B2A98D68-336D-4E53-981F-DDB3BDE6D99A}" id="{EA865815-1809-46B9-AF70-14E8D63E67EF}">
    <text>This is FeOt</text>
  </threadedComment>
</ThreadedComments>
</file>

<file path=xl/threadedComments/threadedComment8.xml><?xml version="1.0" encoding="utf-8"?>
<ThreadedComments xmlns="http://schemas.microsoft.com/office/spreadsheetml/2018/threadedcomments" xmlns:x="http://schemas.openxmlformats.org/spreadsheetml/2006/main">
  <threadedComment ref="S1" dT="2021-03-06T09:55:59.67" personId="{82D29719-8106-4A27-A1C2-593C36D392A3}" id="{ABB84420-D799-40B1-ADE1-3440F5ED76E2}">
    <text>For some reason, running at identical T-CO2 to the LHS and discarding the initial exsolved volatile phase causes MELTS for Matlab to crash. However, the major and volatile element trajectories of these models are identical</text>
  </threadedComment>
</ThreadedComments>
</file>

<file path=xl/threadedComments/threadedComment9.xml><?xml version="1.0" encoding="utf-8"?>
<ThreadedComments xmlns="http://schemas.microsoft.com/office/spreadsheetml/2018/threadedcomments" xmlns:x="http://schemas.openxmlformats.org/spreadsheetml/2006/main">
  <threadedComment ref="E1" dT="2021-09-25T15:21:20.55" personId="{B2A98D68-336D-4E53-981F-DDB3BDE6D99A}" id="{0A26A3B2-0FFA-4196-82C7-FE112675A662}">
    <text>This is FeOt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 Id="rId4" Type="http://schemas.microsoft.com/office/2017/10/relationships/threadedComment" Target="../threadedComments/threadedComment8.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microsoft.com/office/2017/10/relationships/threadedComment" Target="../threadedComments/threadedComment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C10C8-C9E6-4F96-B21A-5EF712468BB0}">
  <dimension ref="A1:C30"/>
  <sheetViews>
    <sheetView workbookViewId="0">
      <selection activeCell="B11" sqref="B11"/>
    </sheetView>
  </sheetViews>
  <sheetFormatPr defaultRowHeight="14.4" x14ac:dyDescent="0.3"/>
  <cols>
    <col min="1" max="1" width="26.21875" customWidth="1"/>
    <col min="2" max="2" width="116.109375" customWidth="1"/>
  </cols>
  <sheetData>
    <row r="1" spans="1:2" x14ac:dyDescent="0.3">
      <c r="A1" t="s">
        <v>642</v>
      </c>
    </row>
    <row r="2" spans="1:2" x14ac:dyDescent="0.3">
      <c r="A2" s="48" t="s">
        <v>644</v>
      </c>
      <c r="B2" s="48" t="s">
        <v>645</v>
      </c>
    </row>
    <row r="3" spans="1:2" s="46" customFormat="1" x14ac:dyDescent="0.3">
      <c r="A3" s="49" t="s">
        <v>656</v>
      </c>
      <c r="B3" s="49"/>
    </row>
    <row r="4" spans="1:2" s="47" customFormat="1" ht="28.8" x14ac:dyDescent="0.3">
      <c r="A4" s="47" t="s">
        <v>649</v>
      </c>
      <c r="B4" s="47" t="s">
        <v>650</v>
      </c>
    </row>
    <row r="5" spans="1:2" s="47" customFormat="1" ht="28.8" x14ac:dyDescent="0.3">
      <c r="A5" s="47" t="s">
        <v>643</v>
      </c>
      <c r="B5" s="47" t="s">
        <v>646</v>
      </c>
    </row>
    <row r="6" spans="1:2" s="47" customFormat="1" ht="57.6" x14ac:dyDescent="0.3">
      <c r="A6" s="47" t="s">
        <v>647</v>
      </c>
      <c r="B6" s="47" t="s">
        <v>648</v>
      </c>
    </row>
    <row r="7" spans="1:2" s="47" customFormat="1" ht="28.8" x14ac:dyDescent="0.3">
      <c r="A7" s="47" t="s">
        <v>651</v>
      </c>
      <c r="B7" s="47" t="s">
        <v>652</v>
      </c>
    </row>
    <row r="8" spans="1:2" s="47" customFormat="1" ht="28.8" x14ac:dyDescent="0.3">
      <c r="A8" s="47" t="s">
        <v>653</v>
      </c>
      <c r="B8" s="47" t="s">
        <v>654</v>
      </c>
    </row>
    <row r="9" spans="1:2" s="47" customFormat="1" x14ac:dyDescent="0.3">
      <c r="A9" s="50" t="s">
        <v>655</v>
      </c>
    </row>
    <row r="10" spans="1:2" s="47" customFormat="1" ht="43.2" x14ac:dyDescent="0.3">
      <c r="A10" s="47" t="s">
        <v>1048</v>
      </c>
      <c r="B10" s="47" t="s">
        <v>1049</v>
      </c>
    </row>
    <row r="11" spans="1:2" s="47" customFormat="1" x14ac:dyDescent="0.3">
      <c r="A11" s="47" t="s">
        <v>661</v>
      </c>
      <c r="B11" s="47" t="s">
        <v>662</v>
      </c>
    </row>
    <row r="12" spans="1:2" s="47" customFormat="1" x14ac:dyDescent="0.3">
      <c r="A12" s="47" t="s">
        <v>663</v>
      </c>
      <c r="B12" s="47" t="s">
        <v>664</v>
      </c>
    </row>
    <row r="13" spans="1:2" s="47" customFormat="1" x14ac:dyDescent="0.3"/>
    <row r="14" spans="1:2" s="47" customFormat="1" x14ac:dyDescent="0.3"/>
    <row r="15" spans="1:2" s="47" customFormat="1" x14ac:dyDescent="0.3"/>
    <row r="16" spans="1:2" s="47" customFormat="1" x14ac:dyDescent="0.3"/>
    <row r="18" spans="1:3" x14ac:dyDescent="0.3">
      <c r="A18" s="79" t="s">
        <v>805</v>
      </c>
      <c r="C18" t="s">
        <v>806</v>
      </c>
    </row>
    <row r="19" spans="1:3" s="46" customFormat="1" x14ac:dyDescent="0.3">
      <c r="A19" s="79" t="s">
        <v>18</v>
      </c>
      <c r="B19" s="46" t="s">
        <v>807</v>
      </c>
      <c r="C19" s="46" t="s">
        <v>808</v>
      </c>
    </row>
    <row r="20" spans="1:3" x14ac:dyDescent="0.3">
      <c r="A20" t="s">
        <v>16</v>
      </c>
      <c r="B20" t="s">
        <v>809</v>
      </c>
      <c r="C20" t="s">
        <v>810</v>
      </c>
    </row>
    <row r="21" spans="1:3" x14ac:dyDescent="0.3">
      <c r="A21" t="s">
        <v>21</v>
      </c>
      <c r="B21" s="46" t="s">
        <v>814</v>
      </c>
      <c r="C21" s="46" t="s">
        <v>808</v>
      </c>
    </row>
    <row r="22" spans="1:3" x14ac:dyDescent="0.3">
      <c r="A22" t="s">
        <v>14</v>
      </c>
      <c r="B22" s="46" t="s">
        <v>811</v>
      </c>
      <c r="C22" s="46" t="s">
        <v>808</v>
      </c>
    </row>
    <row r="23" spans="1:3" x14ac:dyDescent="0.3">
      <c r="A23" t="s">
        <v>15</v>
      </c>
      <c r="B23" s="47" t="s">
        <v>812</v>
      </c>
      <c r="C23" s="46" t="s">
        <v>808</v>
      </c>
    </row>
    <row r="24" spans="1:3" x14ac:dyDescent="0.3">
      <c r="A24" t="s">
        <v>17</v>
      </c>
      <c r="B24" t="s">
        <v>813</v>
      </c>
      <c r="C24" s="46" t="s">
        <v>808</v>
      </c>
    </row>
    <row r="25" spans="1:3" x14ac:dyDescent="0.3">
      <c r="A25" t="s">
        <v>20</v>
      </c>
      <c r="B25" t="s">
        <v>815</v>
      </c>
      <c r="C25" t="s">
        <v>808</v>
      </c>
    </row>
    <row r="26" spans="1:3" x14ac:dyDescent="0.3">
      <c r="A26" t="s">
        <v>19</v>
      </c>
      <c r="B26" t="s">
        <v>816</v>
      </c>
      <c r="C26" t="s">
        <v>810</v>
      </c>
    </row>
    <row r="27" spans="1:3" x14ac:dyDescent="0.3">
      <c r="A27" t="s">
        <v>22</v>
      </c>
      <c r="B27" s="46" t="s">
        <v>817</v>
      </c>
      <c r="C27" s="46" t="s">
        <v>808</v>
      </c>
    </row>
    <row r="28" spans="1:3" x14ac:dyDescent="0.3">
      <c r="A28" t="s">
        <v>23</v>
      </c>
      <c r="B28" s="46" t="s">
        <v>818</v>
      </c>
      <c r="C28" s="46" t="s">
        <v>808</v>
      </c>
    </row>
    <row r="29" spans="1:3" x14ac:dyDescent="0.3">
      <c r="A29" t="s">
        <v>25</v>
      </c>
      <c r="B29" s="46" t="s">
        <v>819</v>
      </c>
      <c r="C29" s="46" t="s">
        <v>808</v>
      </c>
    </row>
    <row r="30" spans="1:3" x14ac:dyDescent="0.3">
      <c r="A30" t="s">
        <v>24</v>
      </c>
      <c r="B30" t="s">
        <v>820</v>
      </c>
      <c r="C30" s="46" t="s">
        <v>808</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4E4FB-8DDB-410B-8B01-6085352CFD4E}">
  <dimension ref="A1:AL90"/>
  <sheetViews>
    <sheetView tabSelected="1" zoomScale="60" zoomScaleNormal="60" workbookViewId="0">
      <pane ySplit="1" topLeftCell="A41" activePane="bottomLeft" state="frozen"/>
      <selection activeCell="F1" sqref="F1"/>
      <selection pane="bottomLeft" activeCell="Q45" sqref="Q45"/>
    </sheetView>
  </sheetViews>
  <sheetFormatPr defaultRowHeight="14.4" x14ac:dyDescent="0.3"/>
  <cols>
    <col min="1" max="18" width="8.88671875" style="25"/>
    <col min="19" max="19" width="50.6640625" style="19" customWidth="1"/>
    <col min="20" max="21" width="50.6640625" style="12" customWidth="1"/>
    <col min="22" max="23" width="8.88671875" style="12"/>
    <col min="24" max="24" width="21.77734375" style="12" customWidth="1"/>
    <col min="25" max="25" width="46.77734375" style="12" customWidth="1"/>
    <col min="26" max="27" width="24.5546875" style="12" customWidth="1"/>
    <col min="28" max="29" width="24.77734375" style="12" customWidth="1"/>
    <col min="30" max="30" width="18.77734375" style="12" customWidth="1"/>
    <col min="31" max="31" width="18.109375" style="12" customWidth="1"/>
    <col min="32" max="32" width="19.88671875" style="12" customWidth="1"/>
    <col min="33" max="33" width="13.21875" style="12" customWidth="1"/>
    <col min="34" max="34" width="14.5546875" style="12" customWidth="1"/>
    <col min="35" max="38" width="8.88671875" style="12"/>
  </cols>
  <sheetData>
    <row r="1" spans="1:38" s="23" customFormat="1" ht="100.8" x14ac:dyDescent="0.3">
      <c r="A1" s="24" t="s">
        <v>427</v>
      </c>
      <c r="B1" s="24" t="s">
        <v>428</v>
      </c>
      <c r="C1" s="24" t="s">
        <v>429</v>
      </c>
      <c r="D1" s="24" t="s">
        <v>595</v>
      </c>
      <c r="E1" s="24" t="s">
        <v>432</v>
      </c>
      <c r="F1" s="24" t="s">
        <v>433</v>
      </c>
      <c r="G1" s="24" t="s">
        <v>434</v>
      </c>
      <c r="H1" s="24" t="s">
        <v>435</v>
      </c>
      <c r="I1" s="24" t="s">
        <v>436</v>
      </c>
      <c r="J1" s="24" t="s">
        <v>437</v>
      </c>
      <c r="K1" s="24" t="s">
        <v>438</v>
      </c>
      <c r="L1" s="24" t="s">
        <v>598</v>
      </c>
      <c r="M1" s="24" t="s">
        <v>439</v>
      </c>
      <c r="N1" s="24" t="s">
        <v>430</v>
      </c>
      <c r="O1" s="24" t="s">
        <v>431</v>
      </c>
      <c r="P1" s="24" t="s">
        <v>982</v>
      </c>
      <c r="Q1" s="24" t="s">
        <v>596</v>
      </c>
      <c r="R1" s="24" t="s">
        <v>635</v>
      </c>
      <c r="S1" s="35" t="s">
        <v>958</v>
      </c>
      <c r="T1" s="81" t="s">
        <v>973</v>
      </c>
      <c r="U1" s="81" t="s">
        <v>974</v>
      </c>
      <c r="V1" s="58" t="s">
        <v>959</v>
      </c>
      <c r="W1" s="58" t="s">
        <v>960</v>
      </c>
      <c r="X1" s="58" t="s">
        <v>961</v>
      </c>
      <c r="Y1" s="58" t="s">
        <v>962</v>
      </c>
      <c r="Z1" s="58" t="s">
        <v>964</v>
      </c>
      <c r="AA1" s="58" t="s">
        <v>963</v>
      </c>
      <c r="AB1" s="58" t="s">
        <v>965</v>
      </c>
      <c r="AC1" s="58" t="s">
        <v>966</v>
      </c>
      <c r="AD1" s="58" t="s">
        <v>967</v>
      </c>
      <c r="AE1" s="58" t="s">
        <v>968</v>
      </c>
      <c r="AF1" s="58" t="s">
        <v>969</v>
      </c>
      <c r="AG1" s="58" t="s">
        <v>970</v>
      </c>
      <c r="AH1" s="58" t="s">
        <v>971</v>
      </c>
      <c r="AI1" s="58" t="s">
        <v>972</v>
      </c>
      <c r="AJ1" s="58" t="s">
        <v>976</v>
      </c>
      <c r="AK1" s="58" t="s">
        <v>977</v>
      </c>
      <c r="AL1" s="58"/>
    </row>
    <row r="2" spans="1:38" x14ac:dyDescent="0.3">
      <c r="A2" s="25">
        <v>51.233915263163802</v>
      </c>
      <c r="B2" s="25">
        <v>2.5904310965821602</v>
      </c>
      <c r="C2" s="25">
        <v>13.4706870543479</v>
      </c>
      <c r="D2" s="25">
        <v>11.066600941108501</v>
      </c>
      <c r="E2" s="25">
        <v>0.18502356287079</v>
      </c>
      <c r="F2" s="25">
        <v>6.6695528729803</v>
      </c>
      <c r="G2" s="25">
        <v>10.927220363220901</v>
      </c>
      <c r="H2" s="25">
        <v>2.3965004912974601</v>
      </c>
      <c r="I2" s="25">
        <v>0.481688805088683</v>
      </c>
      <c r="J2" s="25">
        <v>0.247474076159239</v>
      </c>
      <c r="K2" s="25">
        <v>0.50571855897942197</v>
      </c>
      <c r="L2" s="25">
        <v>0</v>
      </c>
      <c r="M2" s="25">
        <v>4.0371391500187398E-2</v>
      </c>
      <c r="N2" s="25">
        <v>9.4069501693919904</v>
      </c>
      <c r="O2" s="25">
        <v>1.84446629441709</v>
      </c>
      <c r="P2" s="25">
        <v>1509.0796875000001</v>
      </c>
      <c r="Q2" s="25">
        <v>2.2035751946142401</v>
      </c>
      <c r="R2" s="25">
        <v>15.9799418501328</v>
      </c>
      <c r="T2" s="83">
        <v>1151.953125</v>
      </c>
      <c r="U2" s="83">
        <v>1147.98944267148</v>
      </c>
      <c r="V2" s="83">
        <v>10.9242485896253</v>
      </c>
      <c r="W2" s="83">
        <v>6.6661414264418601</v>
      </c>
      <c r="X2" s="83">
        <v>0</v>
      </c>
      <c r="Y2" s="83">
        <v>0</v>
      </c>
      <c r="Z2" s="83">
        <v>0</v>
      </c>
      <c r="AA2" s="83">
        <v>0</v>
      </c>
      <c r="AB2" s="83">
        <v>3.84767331279013E-2</v>
      </c>
      <c r="AC2" s="83">
        <v>0.50627280431449195</v>
      </c>
      <c r="AD2" s="83" t="s">
        <v>975</v>
      </c>
      <c r="AE2" s="83" t="s">
        <v>975</v>
      </c>
      <c r="AF2" s="83">
        <v>98.760983355014403</v>
      </c>
      <c r="AG2" s="83">
        <v>0</v>
      </c>
      <c r="AH2" s="83">
        <v>0</v>
      </c>
      <c r="AI2" s="83">
        <v>38.344036490733203</v>
      </c>
      <c r="AJ2" s="12">
        <v>83.051904450674897</v>
      </c>
      <c r="AK2" s="2">
        <v>88.656834699009195</v>
      </c>
    </row>
    <row r="3" spans="1:38" x14ac:dyDescent="0.3">
      <c r="A3" s="25">
        <v>51.2339496894772</v>
      </c>
      <c r="B3" s="25">
        <v>2.5904328372063601</v>
      </c>
      <c r="C3" s="25">
        <v>13.470696105892999</v>
      </c>
      <c r="D3" s="25">
        <v>11.0666083772427</v>
      </c>
      <c r="E3" s="25">
        <v>0.185023687196232</v>
      </c>
      <c r="F3" s="25">
        <v>6.6695573545452298</v>
      </c>
      <c r="G3" s="25">
        <v>10.9272277056993</v>
      </c>
      <c r="H3" s="25">
        <v>2.3965021016111798</v>
      </c>
      <c r="I3" s="25">
        <v>0.48168912875650499</v>
      </c>
      <c r="J3" s="25">
        <v>0.24747424244791799</v>
      </c>
      <c r="K3" s="25">
        <v>0.50571655725245801</v>
      </c>
      <c r="L3" s="25">
        <v>0</v>
      </c>
      <c r="M3" s="25">
        <v>4.0306565785614902E-2</v>
      </c>
      <c r="N3" s="25">
        <v>9.4069564903341494</v>
      </c>
      <c r="O3" s="25">
        <v>1.84446753379485</v>
      </c>
      <c r="P3" s="25">
        <v>1505.0796875000001</v>
      </c>
      <c r="Q3" s="25">
        <v>2.2207067353983501</v>
      </c>
      <c r="R3" s="25">
        <v>16.622897823592702</v>
      </c>
      <c r="T3" s="83">
        <v>1147.953125</v>
      </c>
      <c r="U3" s="83">
        <v>1144.2497662933999</v>
      </c>
      <c r="V3" s="83">
        <v>10.7560616328813</v>
      </c>
      <c r="W3" s="83">
        <v>6.4800878752933899</v>
      </c>
      <c r="X3" s="83">
        <v>0</v>
      </c>
      <c r="Y3" s="83">
        <v>0</v>
      </c>
      <c r="Z3" s="83">
        <v>0</v>
      </c>
      <c r="AA3" s="83">
        <v>0</v>
      </c>
      <c r="AB3" s="83">
        <v>3.9224242231632699E-2</v>
      </c>
      <c r="AC3" s="83">
        <v>0.516108450416222</v>
      </c>
      <c r="AD3" s="83" t="s">
        <v>975</v>
      </c>
      <c r="AE3" s="83" t="s">
        <v>975</v>
      </c>
      <c r="AF3" s="83">
        <v>96.878863269293404</v>
      </c>
      <c r="AG3" s="83">
        <v>0</v>
      </c>
      <c r="AH3" s="83">
        <v>0</v>
      </c>
      <c r="AI3" s="83">
        <v>41.642786899487398</v>
      </c>
      <c r="AJ3" s="12">
        <v>90.523082344576395</v>
      </c>
      <c r="AK3" s="2">
        <v>96.265323550944103</v>
      </c>
    </row>
    <row r="4" spans="1:38" x14ac:dyDescent="0.3">
      <c r="A4" s="25">
        <v>51.233984270714799</v>
      </c>
      <c r="B4" s="25">
        <v>2.5904345856636599</v>
      </c>
      <c r="C4" s="25">
        <v>13.470705198171601</v>
      </c>
      <c r="D4" s="25">
        <v>11.0666158468409</v>
      </c>
      <c r="E4" s="25">
        <v>0.18502381208116001</v>
      </c>
      <c r="F4" s="25">
        <v>6.66956185627794</v>
      </c>
      <c r="G4" s="25">
        <v>10.927235081219999</v>
      </c>
      <c r="H4" s="25">
        <v>2.3965037191715899</v>
      </c>
      <c r="I4" s="25">
        <v>0.48168945388088702</v>
      </c>
      <c r="J4" s="25">
        <v>0.247474409484925</v>
      </c>
      <c r="K4" s="25">
        <v>0.505714546761318</v>
      </c>
      <c r="L4" s="25">
        <v>0</v>
      </c>
      <c r="M4" s="25">
        <v>4.0241448100482198E-2</v>
      </c>
      <c r="N4" s="25">
        <v>9.4069628397216007</v>
      </c>
      <c r="O4" s="25">
        <v>1.84446877875001</v>
      </c>
      <c r="P4" s="25">
        <v>1501.0796875000001</v>
      </c>
      <c r="Q4" s="25">
        <v>2.2379296594951601</v>
      </c>
      <c r="R4" s="25">
        <v>17.295362121997801</v>
      </c>
      <c r="T4" s="83">
        <v>1143.953125</v>
      </c>
      <c r="U4" s="83">
        <v>1140.5597915727501</v>
      </c>
      <c r="V4" s="83">
        <v>10.5882339641191</v>
      </c>
      <c r="W4" s="83">
        <v>6.29650704342043</v>
      </c>
      <c r="X4" s="83">
        <v>96.249841659474697</v>
      </c>
      <c r="Y4" s="83">
        <v>3.7501583405252599</v>
      </c>
      <c r="Z4" s="83">
        <v>1.0285434317984E-3</v>
      </c>
      <c r="AA4" s="84">
        <v>4.00748786995178E-5</v>
      </c>
      <c r="AB4" s="83">
        <v>3.84694685812208E-2</v>
      </c>
      <c r="AC4" s="83">
        <v>0.52591732518441203</v>
      </c>
      <c r="AD4" s="83">
        <v>91.306604652507104</v>
      </c>
      <c r="AE4" s="83">
        <v>96.249841659474697</v>
      </c>
      <c r="AF4" s="83">
        <v>95.061380191856301</v>
      </c>
      <c r="AG4" s="83">
        <v>2.70669324157475</v>
      </c>
      <c r="AH4" s="83">
        <v>8.0149757399035591E-3</v>
      </c>
      <c r="AI4" s="83">
        <v>45.302830298923602</v>
      </c>
      <c r="AJ4" s="12">
        <v>98.829716755857504</v>
      </c>
      <c r="AK4" s="2">
        <v>104.605991600892</v>
      </c>
    </row>
    <row r="5" spans="1:38" x14ac:dyDescent="0.3">
      <c r="A5" s="25">
        <v>51.234019007544603</v>
      </c>
      <c r="B5" s="25">
        <v>2.5904363419878398</v>
      </c>
      <c r="C5" s="25">
        <v>13.4707143313593</v>
      </c>
      <c r="D5" s="25">
        <v>11.066623350047101</v>
      </c>
      <c r="E5" s="25">
        <v>0.18502393752798499</v>
      </c>
      <c r="F5" s="25">
        <v>6.6695663782654098</v>
      </c>
      <c r="G5" s="25">
        <v>10.9272424899256</v>
      </c>
      <c r="H5" s="25">
        <v>2.3965053440099302</v>
      </c>
      <c r="I5" s="25">
        <v>0.48168978046810801</v>
      </c>
      <c r="J5" s="25">
        <v>0.24747457727348399</v>
      </c>
      <c r="K5" s="25">
        <v>0.50571252746856099</v>
      </c>
      <c r="L5" s="25">
        <v>0</v>
      </c>
      <c r="M5" s="25">
        <v>4.0176037185648598E-2</v>
      </c>
      <c r="N5" s="25">
        <v>9.4069692176770108</v>
      </c>
      <c r="O5" s="25">
        <v>1.8444700293066201</v>
      </c>
      <c r="P5" s="25">
        <v>1497.0796875000001</v>
      </c>
      <c r="Q5" s="25">
        <v>2.2552446997977098</v>
      </c>
      <c r="R5" s="25">
        <v>17.9988476034118</v>
      </c>
      <c r="T5" s="83">
        <v>1139.953125</v>
      </c>
      <c r="U5" s="83">
        <v>1137.5839479798501</v>
      </c>
      <c r="V5" s="83">
        <v>10.3968040684589</v>
      </c>
      <c r="W5" s="83">
        <v>6.1484551233757303</v>
      </c>
      <c r="X5" s="83">
        <v>96.065871691381602</v>
      </c>
      <c r="Y5" s="83">
        <v>3.9341283086183698</v>
      </c>
      <c r="Z5" s="83">
        <v>1.94598882839311E-3</v>
      </c>
      <c r="AA5" s="84">
        <v>7.7646472469573104E-5</v>
      </c>
      <c r="AB5" s="83">
        <v>3.8437572816246303E-2</v>
      </c>
      <c r="AC5" s="83">
        <v>0.53893547810730102</v>
      </c>
      <c r="AD5" s="83">
        <v>90.903055803230302</v>
      </c>
      <c r="AE5" s="83">
        <v>96.065871691381602</v>
      </c>
      <c r="AF5" s="83">
        <v>92.758036884884902</v>
      </c>
      <c r="AG5" s="83">
        <v>5.1210232326134602</v>
      </c>
      <c r="AH5" s="83">
        <v>1.5529294493914599E-2</v>
      </c>
      <c r="AI5" s="83">
        <v>48.431699854856497</v>
      </c>
      <c r="AJ5" s="12">
        <v>107.827506626207</v>
      </c>
      <c r="AK5" s="2">
        <v>112.21779104145701</v>
      </c>
    </row>
    <row r="6" spans="1:38" x14ac:dyDescent="0.3">
      <c r="A6" s="25">
        <v>51.234053900702101</v>
      </c>
      <c r="B6" s="25">
        <v>2.5904381062160802</v>
      </c>
      <c r="C6" s="25">
        <v>13.470723505649399</v>
      </c>
      <c r="D6" s="25">
        <v>11.0666308870204</v>
      </c>
      <c r="E6" s="25">
        <v>0.18502406353936399</v>
      </c>
      <c r="F6" s="25">
        <v>6.6695709206033902</v>
      </c>
      <c r="G6" s="25">
        <v>10.9272499319729</v>
      </c>
      <c r="H6" s="25">
        <v>2.3965069761605999</v>
      </c>
      <c r="I6" s="25">
        <v>0.48169010852508498</v>
      </c>
      <c r="J6" s="25">
        <v>0.24747474581715101</v>
      </c>
      <c r="K6" s="25">
        <v>0.50571049933274603</v>
      </c>
      <c r="L6" s="25">
        <v>0</v>
      </c>
      <c r="M6" s="25">
        <v>4.0110331654505303E-2</v>
      </c>
      <c r="N6" s="25">
        <v>9.4069756243354199</v>
      </c>
      <c r="O6" s="25">
        <v>1.84447128549118</v>
      </c>
      <c r="P6" s="25">
        <v>1493.0796875000001</v>
      </c>
      <c r="Q6" s="25">
        <v>2.2726525970800799</v>
      </c>
      <c r="R6" s="25">
        <v>18.734952532147801</v>
      </c>
      <c r="T6" s="83">
        <v>1135.953125</v>
      </c>
      <c r="U6" s="83">
        <v>1135.4370902073199</v>
      </c>
      <c r="V6" s="83">
        <v>10.1788907269218</v>
      </c>
      <c r="W6" s="83">
        <v>6.0416462789709797</v>
      </c>
      <c r="X6" s="83">
        <v>95.811514566996806</v>
      </c>
      <c r="Y6" s="83">
        <v>4.1884854330031702</v>
      </c>
      <c r="Z6" s="83">
        <v>2.8592357013889798E-3</v>
      </c>
      <c r="AA6" s="83">
        <v>1.1756987041987E-4</v>
      </c>
      <c r="AB6" s="83">
        <v>3.8648244093795497E-2</v>
      </c>
      <c r="AC6" s="83">
        <v>0.55604965913456195</v>
      </c>
      <c r="AD6" s="83">
        <v>90.348437931548304</v>
      </c>
      <c r="AE6" s="83">
        <v>95.811514566996806</v>
      </c>
      <c r="AF6" s="83">
        <v>89.895756438623295</v>
      </c>
      <c r="AG6" s="83">
        <v>7.5243044773394496</v>
      </c>
      <c r="AH6" s="83">
        <v>2.3513974083974098E-2</v>
      </c>
      <c r="AI6" s="83">
        <v>50.630162788104101</v>
      </c>
      <c r="AJ6" s="12">
        <v>117.374091101014</v>
      </c>
      <c r="AK6" s="2">
        <v>118.403258891313</v>
      </c>
    </row>
    <row r="7" spans="1:38" x14ac:dyDescent="0.3">
      <c r="A7" s="25">
        <v>51.234088950906902</v>
      </c>
      <c r="B7" s="25">
        <v>2.5904398783847702</v>
      </c>
      <c r="C7" s="25">
        <v>13.4707327212313</v>
      </c>
      <c r="D7" s="25">
        <v>11.066638457916101</v>
      </c>
      <c r="E7" s="25">
        <v>0.185024190117896</v>
      </c>
      <c r="F7" s="25">
        <v>6.6695754833855299</v>
      </c>
      <c r="G7" s="25">
        <v>10.9272574075154</v>
      </c>
      <c r="H7" s="25">
        <v>2.3965086156572601</v>
      </c>
      <c r="I7" s="25">
        <v>0.48169043805858203</v>
      </c>
      <c r="J7" s="25">
        <v>0.24747491511939901</v>
      </c>
      <c r="K7" s="25">
        <v>0.50570846231341804</v>
      </c>
      <c r="L7" s="25">
        <v>0</v>
      </c>
      <c r="M7" s="25">
        <v>4.00443301511351E-2</v>
      </c>
      <c r="N7" s="25">
        <v>9.4069820598289304</v>
      </c>
      <c r="O7" s="25">
        <v>1.84447254732957</v>
      </c>
      <c r="P7" s="25">
        <v>1489.0796875000001</v>
      </c>
      <c r="Q7" s="25">
        <v>2.29015410007037</v>
      </c>
      <c r="R7" s="25">
        <v>19.5053658300153</v>
      </c>
      <c r="T7" s="83">
        <v>1131.953125</v>
      </c>
      <c r="U7" s="83">
        <v>1133.26979878363</v>
      </c>
      <c r="V7" s="83">
        <v>9.9676207022714305</v>
      </c>
      <c r="W7" s="83">
        <v>5.9338208350063697</v>
      </c>
      <c r="X7" s="83">
        <v>95.546458576912897</v>
      </c>
      <c r="Y7" s="83">
        <v>4.4535414230870796</v>
      </c>
      <c r="Z7" s="83">
        <v>3.7423864608117701E-3</v>
      </c>
      <c r="AA7" s="83">
        <v>1.58734645634999E-4</v>
      </c>
      <c r="AB7" s="83">
        <v>3.8840806305544998E-2</v>
      </c>
      <c r="AC7" s="83">
        <v>0.57330437000309398</v>
      </c>
      <c r="AD7" s="83">
        <v>89.774563429080999</v>
      </c>
      <c r="AE7" s="83">
        <v>95.546458576912897</v>
      </c>
      <c r="AF7" s="83">
        <v>87.182808125458394</v>
      </c>
      <c r="AG7" s="83">
        <v>9.8483854231888905</v>
      </c>
      <c r="AH7" s="83">
        <v>3.1746929126999703E-2</v>
      </c>
      <c r="AI7" s="83">
        <v>52.913694979683598</v>
      </c>
      <c r="AJ7" s="12">
        <v>127.788284412964</v>
      </c>
      <c r="AK7" s="2">
        <v>124.96111715658699</v>
      </c>
    </row>
    <row r="8" spans="1:38" x14ac:dyDescent="0.3">
      <c r="A8" s="25">
        <v>51.234124158911001</v>
      </c>
      <c r="B8" s="25">
        <v>2.5904416585319301</v>
      </c>
      <c r="C8" s="25">
        <v>13.470741978302501</v>
      </c>
      <c r="D8" s="25">
        <v>11.0666460628967</v>
      </c>
      <c r="E8" s="25">
        <v>0.18502431726629601</v>
      </c>
      <c r="F8" s="25">
        <v>6.6695800667097602</v>
      </c>
      <c r="G8" s="25">
        <v>10.927264916713501</v>
      </c>
      <c r="H8" s="25">
        <v>2.3965102625350898</v>
      </c>
      <c r="I8" s="25">
        <v>0.48169076907566999</v>
      </c>
      <c r="J8" s="25">
        <v>0.24747508518386199</v>
      </c>
      <c r="K8" s="25">
        <v>0.50570641636861002</v>
      </c>
      <c r="L8" s="25">
        <v>0</v>
      </c>
      <c r="M8" s="25">
        <v>3.9978031257238901E-2</v>
      </c>
      <c r="N8" s="25">
        <v>9.4069885242956506</v>
      </c>
      <c r="O8" s="25">
        <v>1.84447381484888</v>
      </c>
      <c r="P8" s="25">
        <v>1485.0796875000001</v>
      </c>
      <c r="Q8" s="25">
        <v>2.3077499655771598</v>
      </c>
      <c r="R8" s="25">
        <v>20.311872678670401</v>
      </c>
      <c r="T8" s="83">
        <v>1127.953125</v>
      </c>
      <c r="U8" s="83">
        <v>1131.07016448274</v>
      </c>
      <c r="V8" s="83">
        <v>9.7633780013999907</v>
      </c>
      <c r="W8" s="83">
        <v>5.8243862926737799</v>
      </c>
      <c r="X8" s="83">
        <v>95.269605826194095</v>
      </c>
      <c r="Y8" s="83">
        <v>4.7303941738059301</v>
      </c>
      <c r="Z8" s="83">
        <v>4.6013039496346003E-3</v>
      </c>
      <c r="AA8" s="83">
        <v>2.0138222719757901E-4</v>
      </c>
      <c r="AB8" s="83">
        <v>3.9014071480296397E-2</v>
      </c>
      <c r="AC8" s="83">
        <v>0.59075007121404899</v>
      </c>
      <c r="AD8" s="83">
        <v>89.179537279388299</v>
      </c>
      <c r="AE8" s="83">
        <v>95.269605826194095</v>
      </c>
      <c r="AF8" s="83">
        <v>84.600773481526602</v>
      </c>
      <c r="AG8" s="83">
        <v>12.108694604301601</v>
      </c>
      <c r="AH8" s="83">
        <v>4.02764454395158E-2</v>
      </c>
      <c r="AI8" s="83">
        <v>55.2838961716905</v>
      </c>
      <c r="AJ8" s="12">
        <v>139.17382738406201</v>
      </c>
      <c r="AK8" s="2">
        <v>131.963454782394</v>
      </c>
    </row>
    <row r="9" spans="1:38" x14ac:dyDescent="0.3">
      <c r="A9" s="25">
        <v>51.2341595255022</v>
      </c>
      <c r="B9" s="25">
        <v>2.5904434466973898</v>
      </c>
      <c r="C9" s="25">
        <v>13.4707512770704</v>
      </c>
      <c r="D9" s="25">
        <v>11.066653702132299</v>
      </c>
      <c r="E9" s="25">
        <v>0.18502444498741</v>
      </c>
      <c r="F9" s="25">
        <v>6.6695846706786197</v>
      </c>
      <c r="G9" s="25">
        <v>10.9272724597352</v>
      </c>
      <c r="H9" s="25">
        <v>2.3965119168309301</v>
      </c>
      <c r="I9" s="25">
        <v>0.481691101583755</v>
      </c>
      <c r="J9" s="25">
        <v>0.247475256014345</v>
      </c>
      <c r="K9" s="25">
        <v>0.50570436145423003</v>
      </c>
      <c r="L9" s="25">
        <v>0</v>
      </c>
      <c r="M9" s="25">
        <v>3.9911433487788597E-2</v>
      </c>
      <c r="N9" s="25">
        <v>9.4069950178802202</v>
      </c>
      <c r="O9" s="25">
        <v>1.8444750880774601</v>
      </c>
      <c r="P9" s="25">
        <v>1481.0796875000001</v>
      </c>
      <c r="Q9" s="25">
        <v>2.3254409585996698</v>
      </c>
      <c r="R9" s="25">
        <v>21.156360495210102</v>
      </c>
      <c r="T9" s="83">
        <v>1123.953125</v>
      </c>
      <c r="U9" s="83">
        <v>1127.9105849003899</v>
      </c>
      <c r="V9" s="83">
        <v>9.6307818252718498</v>
      </c>
      <c r="W9" s="83">
        <v>5.6671932786265398</v>
      </c>
      <c r="X9" s="83">
        <v>94.932079868663806</v>
      </c>
      <c r="Y9" s="83">
        <v>5.0679201313361997</v>
      </c>
      <c r="Z9" s="83">
        <v>5.6717032119669398E-3</v>
      </c>
      <c r="AA9" s="83">
        <v>2.5852516536607197E-4</v>
      </c>
      <c r="AB9" s="83">
        <v>3.9084289098252803E-2</v>
      </c>
      <c r="AC9" s="83">
        <v>0.61151710413462201</v>
      </c>
      <c r="AD9" s="83">
        <v>88.4601046470207</v>
      </c>
      <c r="AE9" s="83">
        <v>94.932079868663806</v>
      </c>
      <c r="AF9" s="83">
        <v>81.718187029539706</v>
      </c>
      <c r="AG9" s="83">
        <v>14.925534768334099</v>
      </c>
      <c r="AH9" s="83">
        <v>5.1705033073214397E-2</v>
      </c>
      <c r="AI9" s="83">
        <v>57.586538030573998</v>
      </c>
      <c r="AJ9" s="12">
        <v>153.12463935639099</v>
      </c>
      <c r="AK9" s="2">
        <v>143.06684666510799</v>
      </c>
    </row>
    <row r="10" spans="1:38" x14ac:dyDescent="0.3">
      <c r="A10" s="25">
        <v>51.234195051506397</v>
      </c>
      <c r="B10" s="25">
        <v>2.5904452429229101</v>
      </c>
      <c r="C10" s="25">
        <v>13.4707606177519</v>
      </c>
      <c r="D10" s="25">
        <v>11.066661375801401</v>
      </c>
      <c r="E10" s="25">
        <v>0.18502457328421901</v>
      </c>
      <c r="F10" s="25">
        <v>6.6695892953996099</v>
      </c>
      <c r="G10" s="25">
        <v>10.9272800367567</v>
      </c>
      <c r="H10" s="25">
        <v>2.3965135785834302</v>
      </c>
      <c r="I10" s="25">
        <v>0.48169143559060301</v>
      </c>
      <c r="J10" s="25">
        <v>0.24747542761483701</v>
      </c>
      <c r="K10" s="25">
        <v>0.50570229752398899</v>
      </c>
      <c r="L10" s="25">
        <v>0</v>
      </c>
      <c r="M10" s="25">
        <v>3.9844535286047297E-2</v>
      </c>
      <c r="N10" s="25">
        <v>9.4070015407342709</v>
      </c>
      <c r="O10" s="25">
        <v>1.8444763670450599</v>
      </c>
      <c r="P10" s="25">
        <v>1477.0796875000001</v>
      </c>
      <c r="Q10" s="25">
        <v>2.34322785243983</v>
      </c>
      <c r="R10" s="25">
        <v>22.0408253084893</v>
      </c>
      <c r="T10" s="83">
        <v>1119.953125</v>
      </c>
      <c r="U10" s="83">
        <v>1124.60701475158</v>
      </c>
      <c r="V10" s="83">
        <v>9.5158503718779901</v>
      </c>
      <c r="W10" s="83">
        <v>5.5028365548047802</v>
      </c>
      <c r="X10" s="83">
        <v>94.570051058200903</v>
      </c>
      <c r="Y10" s="83">
        <v>5.4299489417990898</v>
      </c>
      <c r="Z10" s="83">
        <v>6.7359982455277301E-3</v>
      </c>
      <c r="AA10" s="83">
        <v>3.19634021992245E-4</v>
      </c>
      <c r="AB10" s="83">
        <v>3.9120226466829403E-2</v>
      </c>
      <c r="AC10" s="83">
        <v>0.63303051456072701</v>
      </c>
      <c r="AD10" s="83">
        <v>87.695671036146393</v>
      </c>
      <c r="AE10" s="83">
        <v>94.570051058200903</v>
      </c>
      <c r="AF10" s="83">
        <v>78.9311405516561</v>
      </c>
      <c r="AG10" s="83">
        <v>17.726311172441399</v>
      </c>
      <c r="AH10" s="83">
        <v>6.3926804398449E-2</v>
      </c>
      <c r="AI10" s="83">
        <v>59.922289075994698</v>
      </c>
      <c r="AJ10" s="12">
        <v>168.82157292103801</v>
      </c>
      <c r="AK10" s="2">
        <v>155.781484691879</v>
      </c>
    </row>
    <row r="11" spans="1:38" x14ac:dyDescent="0.3">
      <c r="A11" s="25">
        <v>51.234230737763397</v>
      </c>
      <c r="B11" s="25">
        <v>2.59044704725095</v>
      </c>
      <c r="C11" s="25">
        <v>13.470770000567899</v>
      </c>
      <c r="D11" s="25">
        <v>11.0666690840853</v>
      </c>
      <c r="E11" s="25">
        <v>0.185024702159758</v>
      </c>
      <c r="F11" s="25">
        <v>6.6695939409820602</v>
      </c>
      <c r="G11" s="25">
        <v>10.927287647957099</v>
      </c>
      <c r="H11" s="25">
        <v>2.3965152478318501</v>
      </c>
      <c r="I11" s="25">
        <v>0.48169177110410799</v>
      </c>
      <c r="J11" s="25">
        <v>0.247475599989395</v>
      </c>
      <c r="K11" s="25">
        <v>0.50570022453080499</v>
      </c>
      <c r="L11" s="25">
        <v>0</v>
      </c>
      <c r="M11" s="25">
        <v>3.9777335068855398E-2</v>
      </c>
      <c r="N11" s="25">
        <v>9.4070080930119797</v>
      </c>
      <c r="O11" s="25">
        <v>1.8444776517818899</v>
      </c>
      <c r="P11" s="25">
        <v>1473.0796875000001</v>
      </c>
      <c r="Q11" s="25">
        <v>2.36111142880541</v>
      </c>
      <c r="R11" s="25">
        <v>22.967378564434899</v>
      </c>
      <c r="T11" s="83">
        <v>1115.953125</v>
      </c>
      <c r="U11" s="83">
        <v>1121.3808397821399</v>
      </c>
      <c r="V11" s="83">
        <v>9.4028439720586405</v>
      </c>
      <c r="W11" s="83">
        <v>5.3423303374198703</v>
      </c>
      <c r="X11" s="83">
        <v>94.194604441814505</v>
      </c>
      <c r="Y11" s="83">
        <v>5.8053955581854604</v>
      </c>
      <c r="Z11" s="83">
        <v>7.7419039046968301E-3</v>
      </c>
      <c r="AA11" s="83">
        <v>3.8162993227074902E-4</v>
      </c>
      <c r="AB11" s="83">
        <v>3.9141594929227398E-2</v>
      </c>
      <c r="AC11" s="83">
        <v>0.65454565544551702</v>
      </c>
      <c r="AD11" s="83">
        <v>86.910692886308695</v>
      </c>
      <c r="AE11" s="83">
        <v>94.194604441814505</v>
      </c>
      <c r="AF11" s="83">
        <v>76.326959207755607</v>
      </c>
      <c r="AG11" s="83">
        <v>20.3734313281496</v>
      </c>
      <c r="AH11" s="83">
        <v>7.6325986454149897E-2</v>
      </c>
      <c r="AI11" s="83">
        <v>62.3330773738058</v>
      </c>
      <c r="AJ11" s="12">
        <v>186.08608669780801</v>
      </c>
      <c r="AK11" s="2">
        <v>169.33586005372899</v>
      </c>
    </row>
    <row r="12" spans="1:38" x14ac:dyDescent="0.3">
      <c r="A12" s="25">
        <v>51.234266585100897</v>
      </c>
      <c r="B12" s="25">
        <v>2.5904488597233502</v>
      </c>
      <c r="C12" s="25">
        <v>13.470779425736</v>
      </c>
      <c r="D12" s="25">
        <v>11.066676827162899</v>
      </c>
      <c r="E12" s="25">
        <v>0.185024831617014</v>
      </c>
      <c r="F12" s="25">
        <v>6.6695986075337297</v>
      </c>
      <c r="G12" s="25">
        <v>10.927295293512801</v>
      </c>
      <c r="H12" s="25">
        <v>2.39651692461493</v>
      </c>
      <c r="I12" s="25">
        <v>0.48169210813205199</v>
      </c>
      <c r="J12" s="25">
        <v>0.24747577314201599</v>
      </c>
      <c r="K12" s="25">
        <v>0.50569814242887401</v>
      </c>
      <c r="L12" s="25">
        <v>0</v>
      </c>
      <c r="M12" s="25">
        <v>3.97098312751588E-2</v>
      </c>
      <c r="N12" s="25">
        <v>9.4070146748653407</v>
      </c>
      <c r="O12" s="25">
        <v>1.8444789423177701</v>
      </c>
      <c r="P12" s="25">
        <v>1469.0796875000001</v>
      </c>
      <c r="Q12" s="25">
        <v>2.3790924779140799</v>
      </c>
      <c r="R12" s="25">
        <v>23.938254391770698</v>
      </c>
      <c r="T12" s="83">
        <v>1111.953125</v>
      </c>
      <c r="U12" s="83">
        <v>1118.22860853575</v>
      </c>
      <c r="V12" s="83">
        <v>9.2916252264365191</v>
      </c>
      <c r="W12" s="83">
        <v>5.1855029122263199</v>
      </c>
      <c r="X12" s="83">
        <v>93.805501436352401</v>
      </c>
      <c r="Y12" s="83">
        <v>6.1944985636476302</v>
      </c>
      <c r="Z12" s="83">
        <v>8.69536249343935E-3</v>
      </c>
      <c r="AA12" s="83">
        <v>4.4459210152550702E-4</v>
      </c>
      <c r="AB12" s="83">
        <v>3.9148165350031301E-2</v>
      </c>
      <c r="AC12" s="83">
        <v>0.67606715361650105</v>
      </c>
      <c r="AD12" s="83">
        <v>86.105404329482198</v>
      </c>
      <c r="AE12" s="83">
        <v>93.805501436352401</v>
      </c>
      <c r="AF12" s="83">
        <v>73.887687066852294</v>
      </c>
      <c r="AG12" s="83">
        <v>22.882532877471998</v>
      </c>
      <c r="AH12" s="83">
        <v>8.89184203051014E-2</v>
      </c>
      <c r="AI12" s="83">
        <v>64.823262468440504</v>
      </c>
      <c r="AJ12" s="12">
        <v>205.076688140117</v>
      </c>
      <c r="AK12" s="2">
        <v>183.76708591614701</v>
      </c>
    </row>
    <row r="13" spans="1:38" x14ac:dyDescent="0.3">
      <c r="A13" s="25">
        <v>51.234302594390599</v>
      </c>
      <c r="B13" s="25">
        <v>2.5904506803841998</v>
      </c>
      <c r="C13" s="25">
        <v>13.4707888934854</v>
      </c>
      <c r="D13" s="25">
        <v>11.066684605222299</v>
      </c>
      <c r="E13" s="25">
        <v>0.18502496165913601</v>
      </c>
      <c r="F13" s="25">
        <v>6.6696032951680904</v>
      </c>
      <c r="G13" s="25">
        <v>10.927302973609899</v>
      </c>
      <c r="H13" s="25">
        <v>2.3965186089734201</v>
      </c>
      <c r="I13" s="25">
        <v>0.481692446682632</v>
      </c>
      <c r="J13" s="25">
        <v>0.24747594707691201</v>
      </c>
      <c r="K13" s="25">
        <v>0.50569605116961602</v>
      </c>
      <c r="L13" s="25">
        <v>0</v>
      </c>
      <c r="M13" s="25">
        <v>3.9642022261589499E-2</v>
      </c>
      <c r="N13" s="25">
        <v>9.4070212864544001</v>
      </c>
      <c r="O13" s="25">
        <v>1.84448023868407</v>
      </c>
      <c r="P13" s="25">
        <v>1465.0796875000001</v>
      </c>
      <c r="Q13" s="25">
        <v>2.39717179863201</v>
      </c>
      <c r="R13" s="25">
        <v>24.955817363506601</v>
      </c>
      <c r="T13" s="83">
        <v>1107.953125</v>
      </c>
      <c r="U13" s="83">
        <v>1115.1469660231901</v>
      </c>
      <c r="V13" s="83">
        <v>9.1820495119793399</v>
      </c>
      <c r="W13" s="83">
        <v>5.0321873643377204</v>
      </c>
      <c r="X13" s="83">
        <v>93.402486211673093</v>
      </c>
      <c r="Y13" s="83">
        <v>6.5975137883268999</v>
      </c>
      <c r="Z13" s="83">
        <v>9.60159431748734E-3</v>
      </c>
      <c r="AA13" s="83">
        <v>5.0860406948348696E-4</v>
      </c>
      <c r="AB13" s="83">
        <v>3.9139680501696597E-2</v>
      </c>
      <c r="AC13" s="83">
        <v>0.69759999031408604</v>
      </c>
      <c r="AD13" s="83">
        <v>85.280031581001296</v>
      </c>
      <c r="AE13" s="83">
        <v>93.402486211673093</v>
      </c>
      <c r="AF13" s="83">
        <v>71.597604813443297</v>
      </c>
      <c r="AG13" s="83">
        <v>25.267353467071999</v>
      </c>
      <c r="AH13" s="83">
        <v>0.101720813896697</v>
      </c>
      <c r="AI13" s="83">
        <v>67.397998149491698</v>
      </c>
      <c r="AJ13" s="12">
        <v>225.96876288887799</v>
      </c>
      <c r="AK13" s="2">
        <v>199.11389565801801</v>
      </c>
    </row>
    <row r="14" spans="1:38" x14ac:dyDescent="0.3">
      <c r="A14" s="25">
        <v>51.234338766512401</v>
      </c>
      <c r="B14" s="25">
        <v>2.59045250927799</v>
      </c>
      <c r="C14" s="25">
        <v>13.470798404047599</v>
      </c>
      <c r="D14" s="25">
        <v>11.066692418453799</v>
      </c>
      <c r="E14" s="25">
        <v>0.185025092289302</v>
      </c>
      <c r="F14" s="25">
        <v>6.6696080039996897</v>
      </c>
      <c r="G14" s="25">
        <v>10.927310688436</v>
      </c>
      <c r="H14" s="25">
        <v>2.3965203009485001</v>
      </c>
      <c r="I14" s="25">
        <v>0.48169278676411997</v>
      </c>
      <c r="J14" s="25">
        <v>0.247476121798332</v>
      </c>
      <c r="K14" s="25">
        <v>0.50569395070421697</v>
      </c>
      <c r="L14" s="25">
        <v>0</v>
      </c>
      <c r="M14" s="25">
        <v>3.9573906368662398E-2</v>
      </c>
      <c r="N14" s="25">
        <v>9.4070279279407298</v>
      </c>
      <c r="O14" s="25">
        <v>1.84448154091247</v>
      </c>
      <c r="P14" s="25">
        <v>1461.0796875000001</v>
      </c>
      <c r="Q14" s="25">
        <v>2.4153501985779999</v>
      </c>
      <c r="R14" s="25">
        <v>26.022570786614502</v>
      </c>
      <c r="T14" s="83">
        <v>1103.953125</v>
      </c>
      <c r="U14" s="83">
        <v>1112.1326078209599</v>
      </c>
      <c r="V14" s="83">
        <v>9.0739608690611799</v>
      </c>
      <c r="W14" s="83">
        <v>4.8822192945752203</v>
      </c>
      <c r="X14" s="83">
        <v>92.985286743625295</v>
      </c>
      <c r="Y14" s="83">
        <v>7.0147132563747201</v>
      </c>
      <c r="Z14" s="83">
        <v>1.04652126203059E-2</v>
      </c>
      <c r="AA14" s="83">
        <v>5.7375453542689899E-4</v>
      </c>
      <c r="AB14" s="83">
        <v>3.91158507388066E-2</v>
      </c>
      <c r="AC14" s="83">
        <v>0.71914959147563295</v>
      </c>
      <c r="AD14" s="83">
        <v>84.434796441899707</v>
      </c>
      <c r="AE14" s="83">
        <v>92.985286743625295</v>
      </c>
      <c r="AF14" s="83">
        <v>69.442883274992894</v>
      </c>
      <c r="AG14" s="83">
        <v>27.540033211331298</v>
      </c>
      <c r="AH14" s="83">
        <v>0.11475090708537999</v>
      </c>
      <c r="AI14" s="83">
        <v>70.063469916356198</v>
      </c>
      <c r="AJ14" s="12">
        <v>248.95656073769001</v>
      </c>
      <c r="AK14" s="2">
        <v>215.417098162146</v>
      </c>
    </row>
    <row r="15" spans="1:38" x14ac:dyDescent="0.3">
      <c r="A15" s="25">
        <v>51.2343751023609</v>
      </c>
      <c r="B15" s="25">
        <v>2.5904543464499401</v>
      </c>
      <c r="C15" s="25">
        <v>13.470807957657501</v>
      </c>
      <c r="D15" s="25">
        <v>11.0667002670504</v>
      </c>
      <c r="E15" s="25">
        <v>0.18502522351074299</v>
      </c>
      <c r="F15" s="25">
        <v>6.6696127341449696</v>
      </c>
      <c r="G15" s="25">
        <v>10.927318438181899</v>
      </c>
      <c r="H15" s="25">
        <v>2.3965220005819998</v>
      </c>
      <c r="I15" s="25">
        <v>0.48169312838492701</v>
      </c>
      <c r="J15" s="25">
        <v>0.247476297310597</v>
      </c>
      <c r="K15" s="25">
        <v>0.50569184098312803</v>
      </c>
      <c r="L15" s="25">
        <v>0</v>
      </c>
      <c r="M15" s="25">
        <v>3.9505481909663902E-2</v>
      </c>
      <c r="N15" s="25">
        <v>9.4070345994885507</v>
      </c>
      <c r="O15" s="25">
        <v>1.8444828490351699</v>
      </c>
      <c r="P15" s="25">
        <v>1457.0796875000001</v>
      </c>
      <c r="Q15" s="25">
        <v>2.4336284942461202</v>
      </c>
      <c r="R15" s="25">
        <v>27.141165561443302</v>
      </c>
      <c r="T15" s="83">
        <v>1099.953125</v>
      </c>
      <c r="U15" s="83">
        <v>1109.16361330518</v>
      </c>
      <c r="V15" s="83">
        <v>8.9670968914687705</v>
      </c>
      <c r="W15" s="83">
        <v>4.7345081246359504</v>
      </c>
      <c r="X15" s="83">
        <v>92.552690298224604</v>
      </c>
      <c r="Y15" s="83">
        <v>7.4473097017754304</v>
      </c>
      <c r="Z15" s="83">
        <v>1.12993248377623E-2</v>
      </c>
      <c r="AA15" s="83">
        <v>6.4087189300361105E-4</v>
      </c>
      <c r="AB15" s="83">
        <v>3.9070853732719103E-2</v>
      </c>
      <c r="AC15" s="83">
        <v>0.74086974531683403</v>
      </c>
      <c r="AD15" s="83">
        <v>83.568075713787195</v>
      </c>
      <c r="AE15" s="83">
        <v>92.552690298224604</v>
      </c>
      <c r="AF15" s="83">
        <v>67.397749209814904</v>
      </c>
      <c r="AG15" s="83">
        <v>29.735065362532399</v>
      </c>
      <c r="AH15" s="83">
        <v>0.12817437860072201</v>
      </c>
      <c r="AI15" s="83">
        <v>72.929420152102097</v>
      </c>
      <c r="AJ15" s="12">
        <v>274.444686606039</v>
      </c>
      <c r="AK15" s="2">
        <v>232.95800068858699</v>
      </c>
    </row>
    <row r="16" spans="1:38" x14ac:dyDescent="0.3">
      <c r="A16" s="25">
        <v>51.234411602840801</v>
      </c>
      <c r="B16" s="25">
        <v>2.59045619194579</v>
      </c>
      <c r="C16" s="25">
        <v>13.4708175545533</v>
      </c>
      <c r="D16" s="25">
        <v>11.066708151207701</v>
      </c>
      <c r="E16" s="25">
        <v>0.18502535532672401</v>
      </c>
      <c r="F16" s="25">
        <v>6.6696174857217203</v>
      </c>
      <c r="G16" s="25">
        <v>10.927326223040501</v>
      </c>
      <c r="H16" s="25">
        <v>2.3965237079162498</v>
      </c>
      <c r="I16" s="25">
        <v>0.48169347155355702</v>
      </c>
      <c r="J16" s="25">
        <v>0.24747647361807801</v>
      </c>
      <c r="K16" s="25">
        <v>0.505689721956463</v>
      </c>
      <c r="L16" s="25">
        <v>0</v>
      </c>
      <c r="M16" s="25">
        <v>3.94367471780806E-2</v>
      </c>
      <c r="N16" s="25">
        <v>9.4070413012640106</v>
      </c>
      <c r="O16" s="25">
        <v>1.8444841630847599</v>
      </c>
      <c r="P16" s="25">
        <v>1453.0796875000001</v>
      </c>
      <c r="Q16" s="25">
        <v>2.4520075111262001</v>
      </c>
      <c r="R16" s="25">
        <v>28.314409651678599</v>
      </c>
      <c r="T16" s="83">
        <v>1095.953125</v>
      </c>
      <c r="U16" s="83">
        <v>1102.7636840118601</v>
      </c>
      <c r="V16" s="83">
        <v>8.8402074384041995</v>
      </c>
      <c r="W16" s="83">
        <v>4.4161036821821398</v>
      </c>
      <c r="X16" s="83">
        <v>91.902372126600099</v>
      </c>
      <c r="Y16" s="83">
        <v>8.0976278733999205</v>
      </c>
      <c r="Z16" s="83">
        <v>1.37690414359083E-2</v>
      </c>
      <c r="AA16" s="83">
        <v>8.5848157490600802E-4</v>
      </c>
      <c r="AB16" s="83">
        <v>3.7934424937466897E-2</v>
      </c>
      <c r="AC16" s="83">
        <v>0.79322908134058701</v>
      </c>
      <c r="AD16" s="83">
        <v>82.283379922180103</v>
      </c>
      <c r="AE16" s="83">
        <v>91.902372126600099</v>
      </c>
      <c r="AF16" s="83">
        <v>62.921244445093201</v>
      </c>
      <c r="AG16" s="83">
        <v>36.2343195681797</v>
      </c>
      <c r="AH16" s="83">
        <v>0.171696314981202</v>
      </c>
      <c r="AI16" s="83">
        <v>100.05991141257</v>
      </c>
      <c r="AJ16" s="12">
        <v>346.20861362239401</v>
      </c>
      <c r="AK16" s="2">
        <v>306.516850524174</v>
      </c>
    </row>
    <row r="17" spans="1:37" x14ac:dyDescent="0.3">
      <c r="A17" s="25">
        <v>51.234448268878097</v>
      </c>
      <c r="B17" s="25">
        <v>2.5904580458123698</v>
      </c>
      <c r="C17" s="25">
        <v>13.470827194978201</v>
      </c>
      <c r="D17" s="25">
        <v>11.066716071125599</v>
      </c>
      <c r="E17" s="25">
        <v>0.18502548774059099</v>
      </c>
      <c r="F17" s="25">
        <v>6.6696222588504703</v>
      </c>
      <c r="G17" s="25">
        <v>10.927334043209401</v>
      </c>
      <c r="H17" s="25">
        <v>2.3965254229945501</v>
      </c>
      <c r="I17" s="25">
        <v>0.48169381627871799</v>
      </c>
      <c r="J17" s="25">
        <v>0.24747665072524699</v>
      </c>
      <c r="K17" s="25">
        <v>0.50568759357314597</v>
      </c>
      <c r="L17" s="25">
        <v>0</v>
      </c>
      <c r="M17" s="25">
        <v>3.9367700427659101E-2</v>
      </c>
      <c r="N17" s="25">
        <v>9.4070480334370892</v>
      </c>
      <c r="O17" s="25">
        <v>1.8444854830945501</v>
      </c>
      <c r="P17" s="25">
        <v>1449.0796875000001</v>
      </c>
      <c r="Q17" s="25">
        <v>2.4704880838324201</v>
      </c>
      <c r="R17" s="25">
        <v>29.545278210628801</v>
      </c>
      <c r="T17" s="83">
        <v>1091.953125</v>
      </c>
      <c r="U17" s="83">
        <v>1097.2571671941901</v>
      </c>
      <c r="V17" s="83">
        <v>8.7169980614181206</v>
      </c>
      <c r="W17" s="83">
        <v>4.1421476216013398</v>
      </c>
      <c r="X17" s="83">
        <v>91.254502263356898</v>
      </c>
      <c r="Y17" s="83">
        <v>8.7454977366430793</v>
      </c>
      <c r="Z17" s="83">
        <v>1.5728292378735801E-2</v>
      </c>
      <c r="AA17" s="83">
        <v>1.0462490193720801E-3</v>
      </c>
      <c r="AB17" s="83">
        <v>3.6990124898385802E-2</v>
      </c>
      <c r="AC17" s="83">
        <v>0.84211790421672605</v>
      </c>
      <c r="AD17" s="83">
        <v>81.024817968005095</v>
      </c>
      <c r="AE17" s="83">
        <v>91.254502263356898</v>
      </c>
      <c r="AF17" s="83">
        <v>59.245810169043096</v>
      </c>
      <c r="AG17" s="83">
        <v>41.390243101936399</v>
      </c>
      <c r="AH17" s="83">
        <v>0.209249803874416</v>
      </c>
      <c r="AI17" s="83">
        <v>131.12699413871599</v>
      </c>
      <c r="AJ17" s="12">
        <v>426.81891242869801</v>
      </c>
      <c r="AK17" s="2">
        <v>388.04768880792199</v>
      </c>
    </row>
    <row r="18" spans="1:37" x14ac:dyDescent="0.3">
      <c r="A18" s="25">
        <v>51.234485101398697</v>
      </c>
      <c r="B18" s="25">
        <v>2.5904599080964901</v>
      </c>
      <c r="C18" s="25">
        <v>13.470836879175801</v>
      </c>
      <c r="D18" s="25">
        <v>11.066724027004099</v>
      </c>
      <c r="E18" s="25">
        <v>0.18502562075568799</v>
      </c>
      <c r="F18" s="25">
        <v>6.6696270536517801</v>
      </c>
      <c r="G18" s="25">
        <v>10.927341898886</v>
      </c>
      <c r="H18" s="25">
        <v>2.3965271458602202</v>
      </c>
      <c r="I18" s="25">
        <v>0.48169416256911501</v>
      </c>
      <c r="J18" s="25">
        <v>0.24747682863657799</v>
      </c>
      <c r="K18" s="25">
        <v>0.505685455782239</v>
      </c>
      <c r="L18" s="25">
        <v>0</v>
      </c>
      <c r="M18" s="25">
        <v>3.9298339911744702E-2</v>
      </c>
      <c r="N18" s="25">
        <v>9.4070547961778299</v>
      </c>
      <c r="O18" s="25">
        <v>1.8444868090978901</v>
      </c>
      <c r="P18" s="25">
        <v>1445.0796875000001</v>
      </c>
      <c r="Q18" s="25">
        <v>2.4890710562210301</v>
      </c>
      <c r="R18" s="25">
        <v>30.836924411345301</v>
      </c>
      <c r="T18" s="83">
        <v>1087.953125</v>
      </c>
      <c r="U18" s="83">
        <v>1092.36900358138</v>
      </c>
      <c r="V18" s="83">
        <v>8.59719870112405</v>
      </c>
      <c r="W18" s="83">
        <v>3.89895540205872</v>
      </c>
      <c r="X18" s="83">
        <v>90.6063053694931</v>
      </c>
      <c r="Y18" s="83">
        <v>9.3936946305068592</v>
      </c>
      <c r="Z18" s="83">
        <v>1.73536264577023E-2</v>
      </c>
      <c r="AA18" s="83">
        <v>1.21475707130185E-3</v>
      </c>
      <c r="AB18" s="83">
        <v>3.61626847972919E-2</v>
      </c>
      <c r="AC18" s="83">
        <v>0.88868717968547495</v>
      </c>
      <c r="AD18" s="83">
        <v>79.7863675154871</v>
      </c>
      <c r="AE18" s="83">
        <v>90.6063053694931</v>
      </c>
      <c r="AF18" s="83">
        <v>56.121979430482497</v>
      </c>
      <c r="AG18" s="83">
        <v>45.667438046585097</v>
      </c>
      <c r="AH18" s="83">
        <v>0.24295141426037101</v>
      </c>
      <c r="AI18" s="83">
        <v>166.78721108511499</v>
      </c>
      <c r="AJ18" s="12">
        <v>517.80886177893501</v>
      </c>
      <c r="AK18" s="2">
        <v>478.198709613853</v>
      </c>
    </row>
    <row r="19" spans="1:37" x14ac:dyDescent="0.3">
      <c r="A19" s="25">
        <v>51.234522101346997</v>
      </c>
      <c r="B19" s="25">
        <v>2.5904617788459001</v>
      </c>
      <c r="C19" s="25">
        <v>13.4708466073943</v>
      </c>
      <c r="D19" s="25">
        <v>11.066732019047301</v>
      </c>
      <c r="E19" s="25">
        <v>0.18502575437542501</v>
      </c>
      <c r="F19" s="25">
        <v>6.66963187024857</v>
      </c>
      <c r="G19" s="25">
        <v>10.9273497902717</v>
      </c>
      <c r="H19" s="25">
        <v>2.3965288765574302</v>
      </c>
      <c r="I19" s="25">
        <v>0.48169451043362599</v>
      </c>
      <c r="J19" s="25">
        <v>0.24747700735663</v>
      </c>
      <c r="K19" s="25">
        <v>0.50568330853205001</v>
      </c>
      <c r="L19" s="25">
        <v>0</v>
      </c>
      <c r="M19" s="25">
        <v>3.9228663848885903E-2</v>
      </c>
      <c r="N19" s="25">
        <v>9.4070615896596195</v>
      </c>
      <c r="O19" s="25">
        <v>1.8444881411287799</v>
      </c>
      <c r="P19" s="25">
        <v>1441.0796875000001</v>
      </c>
      <c r="Q19" s="25">
        <v>2.5077572815260498</v>
      </c>
      <c r="R19" s="25">
        <v>32.192691035024602</v>
      </c>
      <c r="T19" s="83">
        <v>1083.953125</v>
      </c>
      <c r="U19" s="83">
        <v>1087.95139040908</v>
      </c>
      <c r="V19" s="83">
        <v>8.4806973612006793</v>
      </c>
      <c r="W19" s="83">
        <v>3.6791736521929899</v>
      </c>
      <c r="X19" s="83">
        <v>89.956412285513593</v>
      </c>
      <c r="Y19" s="83">
        <v>10.043587714486399</v>
      </c>
      <c r="Z19" s="83">
        <v>1.8739221390680801E-2</v>
      </c>
      <c r="AA19" s="83">
        <v>1.36945804138888E-3</v>
      </c>
      <c r="AB19" s="83">
        <v>3.5414889898841E-2</v>
      </c>
      <c r="AC19" s="83">
        <v>0.933522822915128</v>
      </c>
      <c r="AD19" s="83">
        <v>78.564998708961099</v>
      </c>
      <c r="AE19" s="83">
        <v>89.956412285513593</v>
      </c>
      <c r="AF19" s="83">
        <v>53.409721008590203</v>
      </c>
      <c r="AG19" s="83">
        <v>49.313740501791699</v>
      </c>
      <c r="AH19" s="83">
        <v>0.27389160827777698</v>
      </c>
      <c r="AI19" s="83">
        <v>207.60323344897699</v>
      </c>
      <c r="AJ19" s="12">
        <v>620.48013796825296</v>
      </c>
      <c r="AK19" s="2">
        <v>577.20688507944999</v>
      </c>
    </row>
    <row r="20" spans="1:37" x14ac:dyDescent="0.3">
      <c r="A20" s="25">
        <v>51.234559269676801</v>
      </c>
      <c r="B20" s="25">
        <v>2.5904636581088201</v>
      </c>
      <c r="C20" s="25">
        <v>13.4708563798846</v>
      </c>
      <c r="D20" s="25">
        <v>11.066740047461099</v>
      </c>
      <c r="E20" s="25">
        <v>0.18502588860324601</v>
      </c>
      <c r="F20" s="25">
        <v>6.6696367087649904</v>
      </c>
      <c r="G20" s="25">
        <v>10.927357717570001</v>
      </c>
      <c r="H20" s="25">
        <v>2.3965306151307999</v>
      </c>
      <c r="I20" s="25">
        <v>0.48169485988121902</v>
      </c>
      <c r="J20" s="25">
        <v>0.247477186890012</v>
      </c>
      <c r="K20" s="25">
        <v>0.50568115177040296</v>
      </c>
      <c r="L20" s="25">
        <v>0</v>
      </c>
      <c r="M20" s="25">
        <v>3.9158670440048803E-2</v>
      </c>
      <c r="N20" s="25">
        <v>9.4070684140575604</v>
      </c>
      <c r="O20" s="25">
        <v>1.8444894792215401</v>
      </c>
      <c r="P20" s="25">
        <v>1437.0796875000001</v>
      </c>
      <c r="Q20" s="25">
        <v>2.5265476224861501</v>
      </c>
      <c r="R20" s="25">
        <v>33.6161228727374</v>
      </c>
      <c r="T20" s="83">
        <v>1079.953125</v>
      </c>
      <c r="U20" s="83">
        <v>1083.86016811386</v>
      </c>
      <c r="V20" s="83">
        <v>8.3616298981747494</v>
      </c>
      <c r="W20" s="83">
        <v>3.4756302544208602</v>
      </c>
      <c r="X20" s="83">
        <v>89.296181311123803</v>
      </c>
      <c r="Y20" s="83">
        <v>10.703818688876201</v>
      </c>
      <c r="Z20" s="83">
        <v>1.9952796458843999E-2</v>
      </c>
      <c r="AA20" s="83">
        <v>1.5149277278215E-3</v>
      </c>
      <c r="AB20" s="83">
        <v>3.4717581059271599E-2</v>
      </c>
      <c r="AC20" s="83">
        <v>0.97729628160320403</v>
      </c>
      <c r="AD20" s="83">
        <v>77.344528337530704</v>
      </c>
      <c r="AE20" s="83">
        <v>89.296181311123803</v>
      </c>
      <c r="AF20" s="83">
        <v>51.002370174279697</v>
      </c>
      <c r="AG20" s="83">
        <v>52.507359102221102</v>
      </c>
      <c r="AH20" s="83">
        <v>0.30298554556430002</v>
      </c>
      <c r="AI20" s="83">
        <v>252.704562097028</v>
      </c>
      <c r="AJ20" s="12">
        <v>727.38918285623197</v>
      </c>
      <c r="AK20" s="2">
        <v>677.66751718530895</v>
      </c>
    </row>
    <row r="21" spans="1:37" x14ac:dyDescent="0.3">
      <c r="A21" s="25">
        <v>51.234596607336698</v>
      </c>
      <c r="B21" s="25">
        <v>2.5904655459332102</v>
      </c>
      <c r="C21" s="25">
        <v>13.470866196896001</v>
      </c>
      <c r="D21" s="25">
        <v>11.066748112450499</v>
      </c>
      <c r="E21" s="25">
        <v>0.18502602344257699</v>
      </c>
      <c r="F21" s="25">
        <v>6.6696415693245603</v>
      </c>
      <c r="G21" s="25">
        <v>10.9273656809832</v>
      </c>
      <c r="H21" s="25">
        <v>2.3965323616246899</v>
      </c>
      <c r="I21" s="25">
        <v>0.48169521092081202</v>
      </c>
      <c r="J21" s="25">
        <v>0.24747736724130501</v>
      </c>
      <c r="K21" s="25">
        <v>0.50567898544555201</v>
      </c>
      <c r="L21" s="25">
        <v>0</v>
      </c>
      <c r="M21" s="25">
        <v>3.9088357895154198E-2</v>
      </c>
      <c r="N21" s="25">
        <v>9.4070752695458495</v>
      </c>
      <c r="O21" s="25">
        <v>1.8444908234103501</v>
      </c>
      <c r="P21" s="25">
        <v>1433.0796875000001</v>
      </c>
      <c r="Q21" s="25">
        <v>2.54544295147147</v>
      </c>
      <c r="R21" s="25">
        <v>35.110980002261599</v>
      </c>
      <c r="T21" s="83">
        <v>1075.953125</v>
      </c>
      <c r="U21" s="83">
        <v>1080.01466638534</v>
      </c>
      <c r="V21" s="83">
        <v>8.2402625515331298</v>
      </c>
      <c r="W21" s="83">
        <v>3.2843117604644601</v>
      </c>
      <c r="X21" s="83">
        <v>88.624558966942502</v>
      </c>
      <c r="Y21" s="83">
        <v>11.3754410330575</v>
      </c>
      <c r="Z21" s="83">
        <v>2.1032423065192998E-2</v>
      </c>
      <c r="AA21" s="83">
        <v>1.65350363659217E-3</v>
      </c>
      <c r="AB21" s="83">
        <v>3.4055161507198499E-2</v>
      </c>
      <c r="AC21" s="83">
        <v>1.02027780685639</v>
      </c>
      <c r="AD21" s="83">
        <v>76.123504376742304</v>
      </c>
      <c r="AE21" s="83">
        <v>88.624558966942502</v>
      </c>
      <c r="AF21" s="83">
        <v>48.839981475338803</v>
      </c>
      <c r="AG21" s="83">
        <v>55.348481750508199</v>
      </c>
      <c r="AH21" s="83">
        <v>0.33070072731843397</v>
      </c>
      <c r="AI21" s="83">
        <v>301.74501368636498</v>
      </c>
      <c r="AJ21" s="12">
        <v>835.22361683512099</v>
      </c>
      <c r="AK21" s="2">
        <v>775.88016989595997</v>
      </c>
    </row>
    <row r="22" spans="1:37" x14ac:dyDescent="0.3">
      <c r="A22" s="25">
        <v>51.234634115351497</v>
      </c>
      <c r="B22" s="25">
        <v>2.59046744237091</v>
      </c>
      <c r="C22" s="25">
        <v>13.470876058698</v>
      </c>
      <c r="D22" s="25">
        <v>11.066756214236801</v>
      </c>
      <c r="E22" s="25">
        <v>0.18502615889711899</v>
      </c>
      <c r="F22" s="25">
        <v>6.6696464520606602</v>
      </c>
      <c r="G22" s="25">
        <v>10.9273736807299</v>
      </c>
      <c r="H22" s="25">
        <v>2.3965341160870501</v>
      </c>
      <c r="I22" s="25">
        <v>0.48169556356204102</v>
      </c>
      <c r="J22" s="25">
        <v>0.24747754841546099</v>
      </c>
      <c r="K22" s="25">
        <v>0.505676809501725</v>
      </c>
      <c r="L22" s="25">
        <v>0</v>
      </c>
      <c r="M22" s="25">
        <v>3.9017724280867798E-2</v>
      </c>
      <c r="N22" s="25">
        <v>9.4070821563126401</v>
      </c>
      <c r="O22" s="25">
        <v>1.8444921737320801</v>
      </c>
      <c r="P22" s="25">
        <v>1429.0796875000001</v>
      </c>
      <c r="Q22" s="25">
        <v>2.5644441506517199</v>
      </c>
      <c r="R22" s="25">
        <v>36.681252009687697</v>
      </c>
      <c r="T22" s="83">
        <v>1071.953125</v>
      </c>
      <c r="U22" s="83">
        <v>1076.4321098110299</v>
      </c>
      <c r="V22" s="83">
        <v>8.1238125001237993</v>
      </c>
      <c r="W22" s="83">
        <v>3.1060751149764498</v>
      </c>
      <c r="X22" s="83">
        <v>87.950830052581296</v>
      </c>
      <c r="Y22" s="83">
        <v>12.049169947418701</v>
      </c>
      <c r="Z22" s="83">
        <v>2.1992329475670501E-2</v>
      </c>
      <c r="AA22" s="83">
        <v>1.78500979141237E-3</v>
      </c>
      <c r="AB22" s="83">
        <v>3.3428943412828899E-2</v>
      </c>
      <c r="AC22" s="83">
        <v>1.0622163974416901</v>
      </c>
      <c r="AD22" s="83">
        <v>74.918914902003095</v>
      </c>
      <c r="AE22" s="83">
        <v>87.950830052581296</v>
      </c>
      <c r="AF22" s="83">
        <v>46.899088458862501</v>
      </c>
      <c r="AG22" s="83">
        <v>57.8745512517647</v>
      </c>
      <c r="AH22" s="83">
        <v>0.357001958282474</v>
      </c>
      <c r="AI22" s="83">
        <v>356.46406434571901</v>
      </c>
      <c r="AJ22" s="12">
        <v>953.86710524059299</v>
      </c>
      <c r="AK22" s="2">
        <v>879.32002559437001</v>
      </c>
    </row>
    <row r="23" spans="1:37" x14ac:dyDescent="0.3">
      <c r="A23" s="25">
        <v>51.234912927058602</v>
      </c>
      <c r="B23" s="25">
        <v>2.5914648486866798</v>
      </c>
      <c r="C23" s="25">
        <v>13.47585999216</v>
      </c>
      <c r="D23" s="25">
        <v>11.0685204343604</v>
      </c>
      <c r="E23" s="25">
        <v>0.18512621679949101</v>
      </c>
      <c r="F23" s="25">
        <v>6.6644082198051597</v>
      </c>
      <c r="G23" s="25">
        <v>10.922697071587701</v>
      </c>
      <c r="H23" s="25">
        <v>2.3977306492352399</v>
      </c>
      <c r="I23" s="25">
        <v>0.48195605347306802</v>
      </c>
      <c r="J23" s="25">
        <v>0.247611378596691</v>
      </c>
      <c r="K23" s="25">
        <v>0.50594676504891001</v>
      </c>
      <c r="L23" s="25">
        <v>0</v>
      </c>
      <c r="M23" s="25">
        <v>3.8942158234484499E-2</v>
      </c>
      <c r="N23" s="25">
        <v>9.4087999573016496</v>
      </c>
      <c r="O23" s="25">
        <v>1.8445437620123499</v>
      </c>
      <c r="P23" s="25">
        <v>1425.0796875000001</v>
      </c>
      <c r="Q23" s="25">
        <v>2.5840156385873501</v>
      </c>
      <c r="R23" s="25">
        <v>38.372106272359602</v>
      </c>
      <c r="T23" s="83">
        <v>1067.953125</v>
      </c>
      <c r="U23" s="83">
        <v>1073.0811771845499</v>
      </c>
      <c r="V23" s="83">
        <v>8.0119844800934992</v>
      </c>
      <c r="W23" s="83">
        <v>2.93936204898234</v>
      </c>
      <c r="X23" s="83">
        <v>87.274822478704806</v>
      </c>
      <c r="Y23" s="83">
        <v>12.725177521295199</v>
      </c>
      <c r="Z23" s="83">
        <v>2.28533084949867E-2</v>
      </c>
      <c r="AA23" s="83">
        <v>1.91054554790826E-3</v>
      </c>
      <c r="AB23" s="83">
        <v>3.28328863541427E-2</v>
      </c>
      <c r="AC23" s="83">
        <v>1.10322227869761</v>
      </c>
      <c r="AD23" s="83">
        <v>73.730147514456405</v>
      </c>
      <c r="AE23" s="83">
        <v>87.274822478704806</v>
      </c>
      <c r="AF23" s="83">
        <v>45.144314901040197</v>
      </c>
      <c r="AG23" s="83">
        <v>60.140285513122997</v>
      </c>
      <c r="AH23" s="83">
        <v>0.38210910958165201</v>
      </c>
      <c r="AI23" s="83">
        <v>417.23062668693399</v>
      </c>
      <c r="AJ23" s="12">
        <v>1084.26601792874</v>
      </c>
      <c r="AK23" s="2">
        <v>987.70538875217596</v>
      </c>
    </row>
    <row r="24" spans="1:37" x14ac:dyDescent="0.3">
      <c r="A24" s="25">
        <v>51.246831399550103</v>
      </c>
      <c r="B24" s="25">
        <v>2.6264481334143901</v>
      </c>
      <c r="C24" s="25">
        <v>13.653051705218999</v>
      </c>
      <c r="D24" s="25">
        <v>11.128920875695</v>
      </c>
      <c r="E24" s="25">
        <v>0.18873482863650901</v>
      </c>
      <c r="F24" s="25">
        <v>6.4778831097060499</v>
      </c>
      <c r="G24" s="25">
        <v>10.754147676329501</v>
      </c>
      <c r="H24" s="25">
        <v>2.44077842592954</v>
      </c>
      <c r="I24" s="25">
        <v>0.49135068352359601</v>
      </c>
      <c r="J24" s="25">
        <v>0.252437995632526</v>
      </c>
      <c r="K24" s="25">
        <v>0.51577114108458599</v>
      </c>
      <c r="L24" s="25">
        <v>0</v>
      </c>
      <c r="M24" s="25">
        <v>3.8705957112906003E-2</v>
      </c>
      <c r="N24" s="25">
        <v>9.4681696408052805</v>
      </c>
      <c r="O24" s="25">
        <v>1.84568930305595</v>
      </c>
      <c r="P24" s="25">
        <v>1421.0796875000001</v>
      </c>
      <c r="Q24" s="25">
        <v>2.6201338561804399</v>
      </c>
      <c r="R24" s="25">
        <v>41.699788877240998</v>
      </c>
      <c r="T24" s="83">
        <v>1063.953125</v>
      </c>
      <c r="U24" s="83">
        <v>1069.9365579703101</v>
      </c>
      <c r="V24" s="83">
        <v>7.9045059798258102</v>
      </c>
      <c r="W24" s="83">
        <v>2.78291333185622</v>
      </c>
      <c r="X24" s="83">
        <v>86.596379130782907</v>
      </c>
      <c r="Y24" s="83">
        <v>13.4036208692171</v>
      </c>
      <c r="Z24" s="83">
        <v>2.36310758926161E-2</v>
      </c>
      <c r="AA24" s="83">
        <v>2.03093048116878E-3</v>
      </c>
      <c r="AB24" s="83">
        <v>3.22624029229341E-2</v>
      </c>
      <c r="AC24" s="83">
        <v>1.14338551559738</v>
      </c>
      <c r="AD24" s="83">
        <v>72.556642850823806</v>
      </c>
      <c r="AE24" s="83">
        <v>86.596379130782907</v>
      </c>
      <c r="AF24" s="83">
        <v>43.547835268411099</v>
      </c>
      <c r="AG24" s="83">
        <v>62.187041822674097</v>
      </c>
      <c r="AH24" s="83">
        <v>0.40618609623375601</v>
      </c>
      <c r="AI24" s="83">
        <v>484.412192946495</v>
      </c>
      <c r="AJ24" s="12">
        <v>1227.41887075213</v>
      </c>
      <c r="AK24" s="2">
        <v>1100.7194770183701</v>
      </c>
    </row>
    <row r="25" spans="1:37" x14ac:dyDescent="0.3">
      <c r="A25" s="25">
        <v>51.2619317809677</v>
      </c>
      <c r="B25" s="25">
        <v>2.6603485631917101</v>
      </c>
      <c r="C25" s="25">
        <v>13.827427470018799</v>
      </c>
      <c r="D25" s="25">
        <v>11.1862107070002</v>
      </c>
      <c r="E25" s="25">
        <v>0.19233593022565901</v>
      </c>
      <c r="F25" s="25">
        <v>6.29456838579853</v>
      </c>
      <c r="G25" s="25">
        <v>10.586531292673101</v>
      </c>
      <c r="H25" s="25">
        <v>2.4836358962240301</v>
      </c>
      <c r="I25" s="25">
        <v>0.50072576145727599</v>
      </c>
      <c r="J25" s="25">
        <v>0.25725456750641501</v>
      </c>
      <c r="K25" s="25">
        <v>0.52557365851654902</v>
      </c>
      <c r="L25" s="25">
        <v>0</v>
      </c>
      <c r="M25" s="25">
        <v>3.8470341223194197E-2</v>
      </c>
      <c r="N25" s="25">
        <v>9.5250322284762703</v>
      </c>
      <c r="O25" s="25">
        <v>1.8461641237208</v>
      </c>
      <c r="P25" s="25">
        <v>1417.0796875000001</v>
      </c>
      <c r="Q25" s="25">
        <v>2.6565855605660098</v>
      </c>
      <c r="R25" s="25">
        <v>45.350863493413897</v>
      </c>
      <c r="T25" s="83">
        <v>1059.953125</v>
      </c>
      <c r="U25" s="83">
        <v>1066.97734228226</v>
      </c>
      <c r="V25" s="83">
        <v>7.8011261361064097</v>
      </c>
      <c r="W25" s="83">
        <v>2.63568867075925</v>
      </c>
      <c r="X25" s="83">
        <v>85.915354019229895</v>
      </c>
      <c r="Y25" s="83">
        <v>14.0846459807701</v>
      </c>
      <c r="Z25" s="83">
        <v>2.4338200332457101E-2</v>
      </c>
      <c r="AA25" s="83">
        <v>2.1468538514814099E-3</v>
      </c>
      <c r="AB25" s="83">
        <v>3.1713914553281097E-2</v>
      </c>
      <c r="AC25" s="83">
        <v>1.1827815012501099</v>
      </c>
      <c r="AD25" s="83">
        <v>71.397884732195607</v>
      </c>
      <c r="AE25" s="83">
        <v>85.915354019229895</v>
      </c>
      <c r="AF25" s="83">
        <v>42.087370292981902</v>
      </c>
      <c r="AG25" s="83">
        <v>64.047895611729402</v>
      </c>
      <c r="AH25" s="83">
        <v>0.42937077029628101</v>
      </c>
      <c r="AI25" s="83">
        <v>558.37550725824201</v>
      </c>
      <c r="AJ25" s="12">
        <v>1384.38846786111</v>
      </c>
      <c r="AK25" s="2">
        <v>1218.0214717932899</v>
      </c>
    </row>
    <row r="26" spans="1:37" x14ac:dyDescent="0.3">
      <c r="A26" s="25">
        <v>51.286129390759399</v>
      </c>
      <c r="B26" s="25">
        <v>2.7099810323274802</v>
      </c>
      <c r="C26" s="25">
        <v>13.894257119775901</v>
      </c>
      <c r="D26" s="25">
        <v>11.3077915115874</v>
      </c>
      <c r="E26" s="25">
        <v>0.19714576564342901</v>
      </c>
      <c r="F26" s="25">
        <v>6.14745701366604</v>
      </c>
      <c r="G26" s="25">
        <v>10.394399328007401</v>
      </c>
      <c r="H26" s="25">
        <v>2.5229654898592</v>
      </c>
      <c r="I26" s="25">
        <v>0.51294064546197005</v>
      </c>
      <c r="J26" s="25">
        <v>0.26368785393773497</v>
      </c>
      <c r="K26" s="25">
        <v>0.53867564112829802</v>
      </c>
      <c r="L26" s="25">
        <v>0</v>
      </c>
      <c r="M26" s="25">
        <v>3.8444514459806803E-2</v>
      </c>
      <c r="N26" s="25">
        <v>9.6363843348538296</v>
      </c>
      <c r="O26" s="25">
        <v>1.85753187011952</v>
      </c>
      <c r="P26" s="25">
        <v>1413.0796875000001</v>
      </c>
      <c r="Q26" s="25">
        <v>2.6853714597980201</v>
      </c>
      <c r="R26" s="25">
        <v>48.458666597838203</v>
      </c>
      <c r="T26" s="83">
        <v>1055.953125</v>
      </c>
      <c r="U26" s="83">
        <v>1064.18596657748</v>
      </c>
      <c r="V26" s="83">
        <v>7.7016154694612</v>
      </c>
      <c r="W26" s="83">
        <v>2.4968142575862098</v>
      </c>
      <c r="X26" s="83">
        <v>85.231609746554497</v>
      </c>
      <c r="Y26" s="83">
        <v>14.768390253445499</v>
      </c>
      <c r="Z26" s="83">
        <v>2.4984695010196002E-2</v>
      </c>
      <c r="AA26" s="83">
        <v>2.25887432986982E-3</v>
      </c>
      <c r="AB26" s="83">
        <v>3.1184567193829602E-2</v>
      </c>
      <c r="AC26" s="83">
        <v>1.2214745530521001</v>
      </c>
      <c r="AD26" s="83">
        <v>70.253393331708196</v>
      </c>
      <c r="AE26" s="83">
        <v>85.231609746554497</v>
      </c>
      <c r="AF26" s="83">
        <v>40.744815100216698</v>
      </c>
      <c r="AG26" s="83">
        <v>65.749197395252907</v>
      </c>
      <c r="AH26" s="83">
        <v>0.45177486597396299</v>
      </c>
      <c r="AI26" s="83">
        <v>639.48577502152204</v>
      </c>
      <c r="AJ26" s="12">
        <v>1556.3118133846499</v>
      </c>
      <c r="AK26" s="2">
        <v>1339.2543227137101</v>
      </c>
    </row>
    <row r="27" spans="1:37" x14ac:dyDescent="0.3">
      <c r="A27" s="25">
        <v>51.316771228026603</v>
      </c>
      <c r="B27" s="25">
        <v>2.7792135034137102</v>
      </c>
      <c r="C27" s="25">
        <v>13.8361859939978</v>
      </c>
      <c r="D27" s="25">
        <v>11.506350022866</v>
      </c>
      <c r="E27" s="25">
        <v>0.20342257598883201</v>
      </c>
      <c r="F27" s="25">
        <v>6.0406206360599404</v>
      </c>
      <c r="G27" s="25">
        <v>10.1765448176047</v>
      </c>
      <c r="H27" s="25">
        <v>2.5571581808395001</v>
      </c>
      <c r="I27" s="25">
        <v>0.52857680823916497</v>
      </c>
      <c r="J27" s="25">
        <v>0.27208325945989797</v>
      </c>
      <c r="K27" s="25">
        <v>0.55578074621334494</v>
      </c>
      <c r="L27" s="25">
        <v>0</v>
      </c>
      <c r="M27" s="25">
        <v>3.8655388135021403E-2</v>
      </c>
      <c r="N27" s="25">
        <v>9.8123836768363599</v>
      </c>
      <c r="O27" s="25">
        <v>1.8826031851851399</v>
      </c>
      <c r="P27" s="25">
        <v>1409.0796875000001</v>
      </c>
      <c r="Q27" s="25">
        <v>2.7046506690973402</v>
      </c>
      <c r="R27" s="25">
        <v>50.6583067103182</v>
      </c>
      <c r="T27" s="83">
        <v>1051.953125</v>
      </c>
      <c r="U27" s="83">
        <v>1061.54747387206</v>
      </c>
      <c r="V27" s="83">
        <v>7.6057641202559099</v>
      </c>
      <c r="W27" s="83">
        <v>2.3655459637838501</v>
      </c>
      <c r="X27" s="83">
        <v>84.545015745917198</v>
      </c>
      <c r="Y27" s="83">
        <v>15.454984254082801</v>
      </c>
      <c r="Z27" s="83">
        <v>2.5578691787729799E-2</v>
      </c>
      <c r="AA27" s="83">
        <v>2.3674580324425298E-3</v>
      </c>
      <c r="AB27" s="83">
        <v>3.06720418015307E-2</v>
      </c>
      <c r="AC27" s="83">
        <v>1.2595203789545399</v>
      </c>
      <c r="AD27" s="83">
        <v>69.122720163069005</v>
      </c>
      <c r="AE27" s="83">
        <v>84.545015745917198</v>
      </c>
      <c r="AF27" s="83">
        <v>39.505270105479497</v>
      </c>
      <c r="AG27" s="83">
        <v>67.312346809815395</v>
      </c>
      <c r="AH27" s="83">
        <v>0.47349160648850702</v>
      </c>
      <c r="AI27" s="83">
        <v>728.10610722048</v>
      </c>
      <c r="AJ27" s="12">
        <v>1744.4097778456701</v>
      </c>
      <c r="AK27" s="2">
        <v>1464.0515035307601</v>
      </c>
    </row>
    <row r="28" spans="1:37" x14ac:dyDescent="0.3">
      <c r="A28" s="25">
        <v>51.345293756984297</v>
      </c>
      <c r="B28" s="25">
        <v>2.8488762061697801</v>
      </c>
      <c r="C28" s="25">
        <v>13.777760049396001</v>
      </c>
      <c r="D28" s="25">
        <v>11.7019853992494</v>
      </c>
      <c r="E28" s="25">
        <v>0.209752606772246</v>
      </c>
      <c r="F28" s="25">
        <v>5.93276008092674</v>
      </c>
      <c r="G28" s="25">
        <v>9.9653405359891902</v>
      </c>
      <c r="H28" s="25">
        <v>2.5902702517098999</v>
      </c>
      <c r="I28" s="25">
        <v>0.54431227119947301</v>
      </c>
      <c r="J28" s="25">
        <v>0.28054984877360101</v>
      </c>
      <c r="K28" s="25">
        <v>0.57302697431272598</v>
      </c>
      <c r="L28" s="25">
        <v>0</v>
      </c>
      <c r="M28" s="25">
        <v>3.8848151098444202E-2</v>
      </c>
      <c r="N28" s="25">
        <v>9.9847874361458597</v>
      </c>
      <c r="O28" s="25">
        <v>1.9084218305218299</v>
      </c>
      <c r="P28" s="25">
        <v>1405.0796875000001</v>
      </c>
      <c r="Q28" s="25">
        <v>2.7238087749052902</v>
      </c>
      <c r="R28" s="25">
        <v>52.943027803018197</v>
      </c>
      <c r="T28" s="83">
        <v>1047.953125</v>
      </c>
      <c r="U28" s="83">
        <v>1059.0489830596</v>
      </c>
      <c r="V28" s="83">
        <v>7.5133800559374997</v>
      </c>
      <c r="W28" s="83">
        <v>2.2412429382886199</v>
      </c>
      <c r="X28" s="83">
        <v>83.855446980936605</v>
      </c>
      <c r="Y28" s="83">
        <v>16.144553019063402</v>
      </c>
      <c r="Z28" s="83">
        <v>2.6126877181191902E-2</v>
      </c>
      <c r="AA28" s="83">
        <v>2.4729992759474099E-3</v>
      </c>
      <c r="AB28" s="83">
        <v>3.0174423742345899E-2</v>
      </c>
      <c r="AC28" s="83">
        <v>1.2969678340073201</v>
      </c>
      <c r="AD28" s="83">
        <v>68.0054442099959</v>
      </c>
      <c r="AE28" s="83">
        <v>83.855446980936605</v>
      </c>
      <c r="AF28" s="83">
        <v>38.356338598092599</v>
      </c>
      <c r="AG28" s="83">
        <v>68.754939950505204</v>
      </c>
      <c r="AH28" s="83">
        <v>0.49459985518948202</v>
      </c>
      <c r="AI28" s="83">
        <v>824.596813604565</v>
      </c>
      <c r="AJ28" s="12">
        <v>1949.99670290478</v>
      </c>
      <c r="AK28" s="2">
        <v>1592.04258585825</v>
      </c>
    </row>
    <row r="29" spans="1:37" x14ac:dyDescent="0.3">
      <c r="A29" s="25">
        <v>51.371575053713897</v>
      </c>
      <c r="B29" s="25">
        <v>2.9193135277489399</v>
      </c>
      <c r="C29" s="25">
        <v>13.718669193189299</v>
      </c>
      <c r="D29" s="25">
        <v>11.894764562740701</v>
      </c>
      <c r="E29" s="25">
        <v>0.21615459650597599</v>
      </c>
      <c r="F29" s="25">
        <v>5.8232791030061399</v>
      </c>
      <c r="G29" s="25">
        <v>9.7611746619915607</v>
      </c>
      <c r="H29" s="25">
        <v>2.62237876617449</v>
      </c>
      <c r="I29" s="25">
        <v>0.560192295765087</v>
      </c>
      <c r="J29" s="25">
        <v>0.289112685151589</v>
      </c>
      <c r="K29" s="25">
        <v>0.59046505305408703</v>
      </c>
      <c r="L29" s="25">
        <v>0</v>
      </c>
      <c r="M29" s="25">
        <v>3.9021608241549099E-2</v>
      </c>
      <c r="N29" s="25">
        <v>10.1535447656698</v>
      </c>
      <c r="O29" s="25">
        <v>1.9351186897875701</v>
      </c>
      <c r="P29" s="25">
        <v>1401.0796875000001</v>
      </c>
      <c r="Q29" s="25">
        <v>2.7428383083924599</v>
      </c>
      <c r="R29" s="25">
        <v>55.314413051034002</v>
      </c>
      <c r="T29" s="83">
        <v>1043.953125</v>
      </c>
      <c r="U29" s="83">
        <v>1056.6792964470601</v>
      </c>
      <c r="V29" s="83">
        <v>7.4242872884517803</v>
      </c>
      <c r="W29" s="83">
        <v>2.1233480819431998</v>
      </c>
      <c r="X29" s="83">
        <v>83.162782926055499</v>
      </c>
      <c r="Y29" s="83">
        <v>16.837217073944501</v>
      </c>
      <c r="Z29" s="83">
        <v>2.6634809222075902E-2</v>
      </c>
      <c r="AA29" s="83">
        <v>2.5758356858205599E-3</v>
      </c>
      <c r="AB29" s="83">
        <v>2.9690110216760501E-2</v>
      </c>
      <c r="AC29" s="83">
        <v>1.3338602118088001</v>
      </c>
      <c r="AD29" s="83">
        <v>66.9011687999038</v>
      </c>
      <c r="AE29" s="83">
        <v>83.162782926055499</v>
      </c>
      <c r="AF29" s="83">
        <v>37.2876065974881</v>
      </c>
      <c r="AG29" s="83">
        <v>70.091603215989494</v>
      </c>
      <c r="AH29" s="83">
        <v>0.515167137164113</v>
      </c>
      <c r="AI29" s="83">
        <v>929.31468711918797</v>
      </c>
      <c r="AJ29" s="12">
        <v>2174.4903297174501</v>
      </c>
      <c r="AK29" s="2">
        <v>1722.85791725331</v>
      </c>
    </row>
    <row r="30" spans="1:37" x14ac:dyDescent="0.3">
      <c r="A30" s="25">
        <v>51.385616135941397</v>
      </c>
      <c r="B30" s="25">
        <v>3.0092969863592902</v>
      </c>
      <c r="C30" s="25">
        <v>13.619216662856999</v>
      </c>
      <c r="D30" s="25">
        <v>12.084939751561601</v>
      </c>
      <c r="E30" s="25">
        <v>0.22379739791433501</v>
      </c>
      <c r="F30" s="25">
        <v>5.6653366686954296</v>
      </c>
      <c r="G30" s="25">
        <v>9.6296781933309408</v>
      </c>
      <c r="H30" s="25">
        <v>2.65558375319329</v>
      </c>
      <c r="I30" s="25">
        <v>0.57902115513216501</v>
      </c>
      <c r="J30" s="25">
        <v>0.29933514108345699</v>
      </c>
      <c r="K30" s="25">
        <v>0.611271030757498</v>
      </c>
      <c r="L30" s="25">
        <v>0</v>
      </c>
      <c r="M30" s="25">
        <v>3.9090774841615598E-2</v>
      </c>
      <c r="N30" s="25">
        <v>10.3085410466801</v>
      </c>
      <c r="O30" s="25">
        <v>1.9742150532134699</v>
      </c>
      <c r="P30" s="25">
        <v>1397.0796875000001</v>
      </c>
      <c r="Q30" s="25">
        <v>2.7605390438817898</v>
      </c>
      <c r="R30" s="25">
        <v>57.6154613603101</v>
      </c>
      <c r="T30" s="83">
        <v>1039.953125</v>
      </c>
      <c r="U30" s="83">
        <v>1054.4286025456099</v>
      </c>
      <c r="V30" s="83">
        <v>7.33832418766149</v>
      </c>
      <c r="W30" s="83">
        <v>2.0113732609753998</v>
      </c>
      <c r="X30" s="83">
        <v>82.466906720651707</v>
      </c>
      <c r="Y30" s="83">
        <v>17.5330932793484</v>
      </c>
      <c r="Z30" s="83">
        <v>2.71071524136219E-2</v>
      </c>
      <c r="AA30" s="83">
        <v>2.6762594505349898E-3</v>
      </c>
      <c r="AB30" s="83">
        <v>2.92177430395264E-2</v>
      </c>
      <c r="AC30" s="83">
        <v>1.3702362197610001</v>
      </c>
      <c r="AD30" s="83">
        <v>65.809518985464905</v>
      </c>
      <c r="AE30" s="83">
        <v>82.466906720651593</v>
      </c>
      <c r="AF30" s="83">
        <v>36.290250612507997</v>
      </c>
      <c r="AG30" s="83">
        <v>71.334611614794696</v>
      </c>
      <c r="AH30" s="83">
        <v>0.53525189010699803</v>
      </c>
      <c r="AI30" s="83">
        <v>1042.61232796134</v>
      </c>
      <c r="AJ30" s="12">
        <v>2419.42228337708</v>
      </c>
      <c r="AK30" s="2">
        <v>1856.13253935733</v>
      </c>
    </row>
    <row r="31" spans="1:37" x14ac:dyDescent="0.3">
      <c r="A31" s="25">
        <v>51.396742003153001</v>
      </c>
      <c r="B31" s="25">
        <v>3.1028157087719999</v>
      </c>
      <c r="C31" s="25">
        <v>13.5119795379098</v>
      </c>
      <c r="D31" s="25">
        <v>12.270918541234501</v>
      </c>
      <c r="E31" s="25">
        <v>0.231697933150038</v>
      </c>
      <c r="F31" s="25">
        <v>5.50100833338605</v>
      </c>
      <c r="G31" s="25">
        <v>9.5147692262625103</v>
      </c>
      <c r="H31" s="25">
        <v>2.6878836038240901</v>
      </c>
      <c r="I31" s="25">
        <v>0.59842499523335702</v>
      </c>
      <c r="J31" s="25">
        <v>0.30990232305899701</v>
      </c>
      <c r="K31" s="25">
        <v>0.63277115008305496</v>
      </c>
      <c r="L31" s="25">
        <v>0</v>
      </c>
      <c r="M31" s="25">
        <v>3.9127062120013302E-2</v>
      </c>
      <c r="N31" s="25">
        <v>10.457313434298101</v>
      </c>
      <c r="O31" s="25">
        <v>2.01556468874898</v>
      </c>
      <c r="P31" s="25">
        <v>1393.0796875000001</v>
      </c>
      <c r="Q31" s="25">
        <v>2.77780510571331</v>
      </c>
      <c r="R31" s="25">
        <v>59.95219739905</v>
      </c>
      <c r="T31" s="83">
        <v>1035.953125</v>
      </c>
      <c r="U31" s="83">
        <v>1052.28824642225</v>
      </c>
      <c r="V31" s="83">
        <v>7.2553419245890902</v>
      </c>
      <c r="W31" s="83">
        <v>1.90488788170375</v>
      </c>
      <c r="X31" s="83">
        <v>81.767704429619499</v>
      </c>
      <c r="Y31" s="83">
        <v>18.232295570380501</v>
      </c>
      <c r="Z31" s="83">
        <v>2.7547855001165598E-2</v>
      </c>
      <c r="AA31" s="83">
        <v>2.7745258735778901E-3</v>
      </c>
      <c r="AB31" s="83">
        <v>2.8756158802739899E-2</v>
      </c>
      <c r="AC31" s="83">
        <v>1.4061307325780299</v>
      </c>
      <c r="AD31" s="83">
        <v>64.730139284913605</v>
      </c>
      <c r="AE31" s="83">
        <v>81.767704429619499</v>
      </c>
      <c r="AF31" s="83">
        <v>35.356737168390701</v>
      </c>
      <c r="AG31" s="83">
        <v>72.494355266225497</v>
      </c>
      <c r="AH31" s="83">
        <v>0.55490517471557799</v>
      </c>
      <c r="AI31" s="83">
        <v>1164.83754296913</v>
      </c>
      <c r="AJ31" s="12">
        <v>2686.4492920408202</v>
      </c>
      <c r="AK31" s="2">
        <v>1991.5094411930199</v>
      </c>
    </row>
    <row r="32" spans="1:37" x14ac:dyDescent="0.3">
      <c r="A32" s="25">
        <v>51.407560892340001</v>
      </c>
      <c r="B32" s="25">
        <v>3.1956323290570499</v>
      </c>
      <c r="C32" s="25">
        <v>13.405570205902199</v>
      </c>
      <c r="D32" s="25">
        <v>12.452654123200199</v>
      </c>
      <c r="E32" s="25">
        <v>0.239601530271777</v>
      </c>
      <c r="F32" s="25">
        <v>5.3405303168405203</v>
      </c>
      <c r="G32" s="25">
        <v>9.4017854952360196</v>
      </c>
      <c r="H32" s="25">
        <v>2.7189133539229502</v>
      </c>
      <c r="I32" s="25">
        <v>0.617793484801062</v>
      </c>
      <c r="J32" s="25">
        <v>0.32047360039086298</v>
      </c>
      <c r="K32" s="25">
        <v>0.65427302863995596</v>
      </c>
      <c r="L32" s="25">
        <v>0</v>
      </c>
      <c r="M32" s="25">
        <v>3.9148793099136603E-2</v>
      </c>
      <c r="N32" s="25">
        <v>10.6022015373791</v>
      </c>
      <c r="O32" s="25">
        <v>2.0565154321193901</v>
      </c>
      <c r="P32" s="25">
        <v>1389.0796875000001</v>
      </c>
      <c r="Q32" s="25">
        <v>2.7949338132728299</v>
      </c>
      <c r="R32" s="25">
        <v>62.363978518018001</v>
      </c>
      <c r="T32" s="83">
        <v>1031.953125</v>
      </c>
      <c r="U32" s="83">
        <v>1050.2505491678301</v>
      </c>
      <c r="V32" s="83">
        <v>7.1752030517115504</v>
      </c>
      <c r="W32" s="83">
        <v>1.8035099088473401</v>
      </c>
      <c r="X32" s="83">
        <v>81.065064374389195</v>
      </c>
      <c r="Y32" s="83">
        <v>18.934935625610802</v>
      </c>
      <c r="Z32" s="83">
        <v>2.7960284762123099E-2</v>
      </c>
      <c r="AA32" s="83">
        <v>2.8708599853692401E-3</v>
      </c>
      <c r="AB32" s="83">
        <v>2.83043512485622E-2</v>
      </c>
      <c r="AC32" s="83">
        <v>1.4415753857281</v>
      </c>
      <c r="AD32" s="83">
        <v>63.662691695712397</v>
      </c>
      <c r="AE32" s="83">
        <v>81.065064374389195</v>
      </c>
      <c r="AF32" s="83">
        <v>34.480589451148703</v>
      </c>
      <c r="AG32" s="83">
        <v>73.579696742429306</v>
      </c>
      <c r="AH32" s="83">
        <v>0.57417199707384903</v>
      </c>
      <c r="AI32" s="83">
        <v>1296.3328487863701</v>
      </c>
      <c r="AJ32" s="12">
        <v>2977.3652920051099</v>
      </c>
      <c r="AK32" s="2">
        <v>2128.6422211331301</v>
      </c>
    </row>
    <row r="33" spans="1:38" x14ac:dyDescent="0.3">
      <c r="A33" s="25">
        <v>51.418181152185703</v>
      </c>
      <c r="B33" s="25">
        <v>3.2877308403116299</v>
      </c>
      <c r="C33" s="25">
        <v>13.3000163440273</v>
      </c>
      <c r="D33" s="25">
        <v>12.630261801034401</v>
      </c>
      <c r="E33" s="25">
        <v>0.24750996784252</v>
      </c>
      <c r="F33" s="25">
        <v>5.1837308902611898</v>
      </c>
      <c r="G33" s="25">
        <v>9.2905895712119495</v>
      </c>
      <c r="H33" s="25">
        <v>2.7487335009157499</v>
      </c>
      <c r="I33" s="25">
        <v>0.63713199690642897</v>
      </c>
      <c r="J33" s="25">
        <v>0.33105135195566598</v>
      </c>
      <c r="K33" s="25">
        <v>0.67578129316997104</v>
      </c>
      <c r="L33" s="25">
        <v>0</v>
      </c>
      <c r="M33" s="25">
        <v>3.9155738306688399E-2</v>
      </c>
      <c r="N33" s="25">
        <v>10.743325956989301</v>
      </c>
      <c r="O33" s="25">
        <v>2.0970613959158699</v>
      </c>
      <c r="P33" s="25">
        <v>1385.0796875000001</v>
      </c>
      <c r="Q33" s="25">
        <v>2.81194457402971</v>
      </c>
      <c r="R33" s="25">
        <v>64.855165814966</v>
      </c>
      <c r="T33" s="83">
        <v>1027.953125</v>
      </c>
      <c r="U33" s="83">
        <v>1048.3086638573</v>
      </c>
      <c r="V33" s="83">
        <v>7.0977802147078402</v>
      </c>
      <c r="W33" s="83">
        <v>1.7068986993681401</v>
      </c>
      <c r="X33" s="83">
        <v>80.358876508462998</v>
      </c>
      <c r="Y33" s="83">
        <v>19.641123491537002</v>
      </c>
      <c r="Z33" s="83">
        <v>2.8347334421738601E-2</v>
      </c>
      <c r="AA33" s="83">
        <v>2.96546173308115E-3</v>
      </c>
      <c r="AB33" s="83">
        <v>2.78614424040434E-2</v>
      </c>
      <c r="AC33" s="83">
        <v>1.4765990505911799</v>
      </c>
      <c r="AD33" s="83">
        <v>62.606853920466797</v>
      </c>
      <c r="AE33" s="83">
        <v>80.358876508462998</v>
      </c>
      <c r="AF33" s="83">
        <v>33.656203860396701</v>
      </c>
      <c r="AG33" s="83">
        <v>74.598248478259606</v>
      </c>
      <c r="AH33" s="83">
        <v>0.59309234661623</v>
      </c>
      <c r="AI33" s="83">
        <v>1437.43510301127</v>
      </c>
      <c r="AJ33" s="12">
        <v>3294.1145567862</v>
      </c>
      <c r="AK33" s="2">
        <v>2267.1972180181501</v>
      </c>
    </row>
    <row r="34" spans="1:38" x14ac:dyDescent="0.3">
      <c r="A34" s="25">
        <v>51.428727026990302</v>
      </c>
      <c r="B34" s="25">
        <v>3.3790862056878201</v>
      </c>
      <c r="C34" s="25">
        <v>13.195358405388401</v>
      </c>
      <c r="D34" s="25">
        <v>12.803838614969701</v>
      </c>
      <c r="E34" s="25">
        <v>0.25542516236349</v>
      </c>
      <c r="F34" s="25">
        <v>5.0304431198960904</v>
      </c>
      <c r="G34" s="25">
        <v>9.1810367907955506</v>
      </c>
      <c r="H34" s="25">
        <v>2.7774050750043302</v>
      </c>
      <c r="I34" s="25">
        <v>0.65644624813720198</v>
      </c>
      <c r="J34" s="25">
        <v>0.34163814112622498</v>
      </c>
      <c r="K34" s="25">
        <v>0.69730092466058702</v>
      </c>
      <c r="L34" s="25">
        <v>0</v>
      </c>
      <c r="M34" s="25">
        <v>3.9147640145028001E-2</v>
      </c>
      <c r="N34" s="25">
        <v>10.8807931955804</v>
      </c>
      <c r="O34" s="25">
        <v>2.1371920642246098</v>
      </c>
      <c r="P34" s="25">
        <v>1381.0796875000001</v>
      </c>
      <c r="Q34" s="25">
        <v>2.8288590564468099</v>
      </c>
      <c r="R34" s="25">
        <v>67.430915558287595</v>
      </c>
      <c r="T34" s="83">
        <v>1023.953125</v>
      </c>
      <c r="U34" s="83">
        <v>1046.45645912278</v>
      </c>
      <c r="V34" s="83">
        <v>7.02295498398896</v>
      </c>
      <c r="W34" s="83">
        <v>1.61474921008841</v>
      </c>
      <c r="X34" s="83">
        <v>79.649031828607605</v>
      </c>
      <c r="Y34" s="83">
        <v>20.350968171392498</v>
      </c>
      <c r="Z34" s="83">
        <v>2.8711504469686101E-2</v>
      </c>
      <c r="AA34" s="83">
        <v>3.0585101089948799E-3</v>
      </c>
      <c r="AB34" s="83">
        <v>2.7426660125091502E-2</v>
      </c>
      <c r="AC34" s="83">
        <v>1.51122821994718</v>
      </c>
      <c r="AD34" s="83">
        <v>61.562317775449202</v>
      </c>
      <c r="AE34" s="83">
        <v>79.649031828607605</v>
      </c>
      <c r="AF34" s="83">
        <v>32.878704229708802</v>
      </c>
      <c r="AG34" s="83">
        <v>75.556590709700302</v>
      </c>
      <c r="AH34" s="83">
        <v>0.61170202179897704</v>
      </c>
      <c r="AI34" s="83">
        <v>1588.4752838926599</v>
      </c>
      <c r="AJ34" s="12">
        <v>3638.80598376029</v>
      </c>
      <c r="AK34" s="2">
        <v>2406.8551647801301</v>
      </c>
    </row>
    <row r="35" spans="1:38" x14ac:dyDescent="0.3">
      <c r="A35" s="25">
        <v>51.439344300073998</v>
      </c>
      <c r="B35" s="25">
        <v>3.4696616911769098</v>
      </c>
      <c r="C35" s="25">
        <v>13.091652056909799</v>
      </c>
      <c r="D35" s="25">
        <v>12.9734628493831</v>
      </c>
      <c r="E35" s="25">
        <v>0.26334920227923903</v>
      </c>
      <c r="F35" s="25">
        <v>4.8805025823254402</v>
      </c>
      <c r="G35" s="25">
        <v>9.07297113918181</v>
      </c>
      <c r="H35" s="25">
        <v>2.8049909458881599</v>
      </c>
      <c r="I35" s="25">
        <v>0.67574241185075601</v>
      </c>
      <c r="J35" s="25">
        <v>0.35223676125423298</v>
      </c>
      <c r="K35" s="25">
        <v>0.71883734866777904</v>
      </c>
      <c r="L35" s="25">
        <v>0</v>
      </c>
      <c r="M35" s="25">
        <v>3.9124208556658199E-2</v>
      </c>
      <c r="N35" s="25">
        <v>11.014696109797701</v>
      </c>
      <c r="O35" s="25">
        <v>2.1768912420376001</v>
      </c>
      <c r="P35" s="25">
        <v>1377.0796875000001</v>
      </c>
      <c r="Q35" s="25">
        <v>2.8457020151500201</v>
      </c>
      <c r="R35" s="25">
        <v>70.097417013511503</v>
      </c>
      <c r="T35" s="83">
        <v>1019.953125</v>
      </c>
      <c r="U35" s="83">
        <v>1044.6884239737401</v>
      </c>
      <c r="V35" s="83">
        <v>6.9506167922985398</v>
      </c>
      <c r="W35" s="83">
        <v>1.5267872623752099</v>
      </c>
      <c r="X35" s="83">
        <v>78.935421807799798</v>
      </c>
      <c r="Y35" s="83">
        <v>21.064578192200202</v>
      </c>
      <c r="Z35" s="83">
        <v>2.9054968921629901E-2</v>
      </c>
      <c r="AA35" s="83">
        <v>3.1501664736346699E-3</v>
      </c>
      <c r="AB35" s="83">
        <v>2.69993204092824E-2</v>
      </c>
      <c r="AC35" s="83">
        <v>1.54548732440008</v>
      </c>
      <c r="AD35" s="83">
        <v>60.5287877477367</v>
      </c>
      <c r="AE35" s="83">
        <v>78.935421807799798</v>
      </c>
      <c r="AF35" s="83">
        <v>32.143824841534098</v>
      </c>
      <c r="AG35" s="83">
        <v>76.460444530605102</v>
      </c>
      <c r="AH35" s="83">
        <v>0.63003329472693503</v>
      </c>
      <c r="AI35" s="83">
        <v>1749.77843743312</v>
      </c>
      <c r="AJ35" s="12">
        <v>4013.7286729160701</v>
      </c>
      <c r="AK35" s="2">
        <v>2547.31241257376</v>
      </c>
    </row>
    <row r="36" spans="1:38" x14ac:dyDescent="0.3">
      <c r="A36" s="25">
        <v>51.463940438176699</v>
      </c>
      <c r="B36" s="25">
        <v>3.55499390813717</v>
      </c>
      <c r="C36" s="25">
        <v>12.991527524609101</v>
      </c>
      <c r="D36" s="25">
        <v>13.128271824580899</v>
      </c>
      <c r="E36" s="25">
        <v>0.27143446932023102</v>
      </c>
      <c r="F36" s="25">
        <v>4.7311976826711897</v>
      </c>
      <c r="G36" s="25">
        <v>8.9659725512588206</v>
      </c>
      <c r="H36" s="25">
        <v>2.8327704137982601</v>
      </c>
      <c r="I36" s="25">
        <v>0.69540608527127001</v>
      </c>
      <c r="J36" s="25">
        <v>0.363051027072195</v>
      </c>
      <c r="K36" s="25">
        <v>0.74080314011423498</v>
      </c>
      <c r="L36" s="25">
        <v>0</v>
      </c>
      <c r="M36" s="25">
        <v>3.9069995224459003E-2</v>
      </c>
      <c r="N36" s="25">
        <v>11.1386457407388</v>
      </c>
      <c r="O36" s="25">
        <v>2.21118702360751</v>
      </c>
      <c r="P36" s="25">
        <v>1373.0796875000001</v>
      </c>
      <c r="Q36" s="25">
        <v>2.8641783934181602</v>
      </c>
      <c r="R36" s="25">
        <v>73.143947226924396</v>
      </c>
      <c r="T36" s="83">
        <v>1015.953125</v>
      </c>
      <c r="U36" s="83">
        <v>1042.99958848243</v>
      </c>
      <c r="V36" s="83">
        <v>6.8806625246695203</v>
      </c>
      <c r="W36" s="83">
        <v>1.44276559614092</v>
      </c>
      <c r="X36" s="83">
        <v>78.217927738834902</v>
      </c>
      <c r="Y36" s="83">
        <v>21.782072261165101</v>
      </c>
      <c r="Z36" s="83">
        <v>2.93796309150634E-2</v>
      </c>
      <c r="AA36" s="83">
        <v>3.2405781120641102E-3</v>
      </c>
      <c r="AB36" s="83">
        <v>2.6578811698846801E-2</v>
      </c>
      <c r="AC36" s="83">
        <v>1.5793994261783899</v>
      </c>
      <c r="AD36" s="83">
        <v>59.5059653899038</v>
      </c>
      <c r="AE36" s="83">
        <v>78.217927738834902</v>
      </c>
      <c r="AF36" s="83">
        <v>31.447807065496999</v>
      </c>
      <c r="AG36" s="83">
        <v>77.314818197535502</v>
      </c>
      <c r="AH36" s="83">
        <v>0.64811562241282195</v>
      </c>
      <c r="AI36" s="83">
        <v>1921.6623519483601</v>
      </c>
      <c r="AJ36" s="12">
        <v>4421.3687790794502</v>
      </c>
      <c r="AK36" s="2">
        <v>2688.2817799568602</v>
      </c>
    </row>
    <row r="37" spans="1:38" s="4" customFormat="1" x14ac:dyDescent="0.3">
      <c r="A37" s="25">
        <v>52.471998213872503</v>
      </c>
      <c r="B37" s="25">
        <v>3.3221192302353599</v>
      </c>
      <c r="C37" s="25">
        <v>13.058842605718301</v>
      </c>
      <c r="D37" s="25">
        <v>12.5044967050986</v>
      </c>
      <c r="E37" s="25">
        <v>0.29072695811959798</v>
      </c>
      <c r="F37" s="25">
        <v>4.4131528573872796</v>
      </c>
      <c r="G37" s="25">
        <v>8.8390900449262695</v>
      </c>
      <c r="H37" s="25">
        <v>2.9453270650904502</v>
      </c>
      <c r="I37" s="25">
        <v>0.74321762573600403</v>
      </c>
      <c r="J37" s="25">
        <v>0.388855258535238</v>
      </c>
      <c r="K37" s="25">
        <v>0.79310762435197402</v>
      </c>
      <c r="L37" s="25">
        <v>0</v>
      </c>
      <c r="M37" s="25">
        <v>3.79354834585875E-2</v>
      </c>
      <c r="N37" s="25">
        <v>10.7881387344655</v>
      </c>
      <c r="O37" s="25">
        <v>1.9074882981029899</v>
      </c>
      <c r="P37" s="25">
        <v>1369.0796875000001</v>
      </c>
      <c r="Q37" s="25">
        <v>3.0014026113952701</v>
      </c>
      <c r="R37" s="25">
        <v>100.323485297072</v>
      </c>
      <c r="S37" s="19"/>
      <c r="T37" s="83">
        <v>1011.953125</v>
      </c>
      <c r="U37" s="83">
        <v>1041.38545763099</v>
      </c>
      <c r="V37" s="83">
        <v>6.8129964763170099</v>
      </c>
      <c r="W37" s="83">
        <v>1.36246057865606</v>
      </c>
      <c r="X37" s="83">
        <v>77.496404418954299</v>
      </c>
      <c r="Y37" s="83">
        <v>22.503595581045701</v>
      </c>
      <c r="Z37" s="83">
        <v>2.9687168878015601E-2</v>
      </c>
      <c r="AA37" s="83">
        <v>3.3298817384192201E-3</v>
      </c>
      <c r="AB37" s="83">
        <v>2.61645805138832E-2</v>
      </c>
      <c r="AC37" s="83">
        <v>1.6129870724457001</v>
      </c>
      <c r="AD37" s="83">
        <v>58.493527277816199</v>
      </c>
      <c r="AE37" s="83">
        <v>77.496404418954299</v>
      </c>
      <c r="AF37" s="83">
        <v>30.787311650774299</v>
      </c>
      <c r="AG37" s="83">
        <v>78.124128626357006</v>
      </c>
      <c r="AH37" s="83">
        <v>0.66597634768384395</v>
      </c>
      <c r="AI37" s="83">
        <v>2104.4345882675202</v>
      </c>
      <c r="AJ37" s="12">
        <v>4864.42758051295</v>
      </c>
      <c r="AK37" s="2">
        <v>2829.4929730714798</v>
      </c>
      <c r="AL37" s="12"/>
    </row>
    <row r="38" spans="1:38" s="4" customFormat="1" x14ac:dyDescent="0.3">
      <c r="A38" s="25">
        <v>53.330349363846999</v>
      </c>
      <c r="B38" s="25">
        <v>3.1366605101220602</v>
      </c>
      <c r="C38" s="25">
        <v>13.0749574966484</v>
      </c>
      <c r="D38" s="25">
        <v>12.005572225013401</v>
      </c>
      <c r="E38" s="25">
        <v>0.30874932283526602</v>
      </c>
      <c r="F38" s="25">
        <v>4.1394405392389499</v>
      </c>
      <c r="G38" s="25">
        <v>8.7158931038272307</v>
      </c>
      <c r="H38" s="25">
        <v>3.04146390438093</v>
      </c>
      <c r="I38" s="25">
        <v>0.78768104135833505</v>
      </c>
      <c r="J38" s="25">
        <v>0.41296066429553202</v>
      </c>
      <c r="K38" s="25">
        <v>0.84195267732627499</v>
      </c>
      <c r="L38" s="25">
        <v>0</v>
      </c>
      <c r="M38" s="25">
        <v>3.6992476153987403E-2</v>
      </c>
      <c r="N38" s="25">
        <v>10.502972004230401</v>
      </c>
      <c r="O38" s="25">
        <v>1.6699268957356701</v>
      </c>
      <c r="P38" s="25">
        <v>1365.0796875000001</v>
      </c>
      <c r="Q38" s="25">
        <v>3.1187589922810699</v>
      </c>
      <c r="R38" s="25">
        <v>131.44951627771599</v>
      </c>
      <c r="S38" s="19"/>
      <c r="T38" s="83">
        <v>1007.953125</v>
      </c>
      <c r="U38" s="83">
        <v>1039.8419601881301</v>
      </c>
      <c r="V38" s="83">
        <v>6.7475265654103502</v>
      </c>
      <c r="W38" s="83">
        <v>1.28566966110091</v>
      </c>
      <c r="X38" s="83">
        <v>76.7707340513048</v>
      </c>
      <c r="Y38" s="83">
        <v>23.2292659486952</v>
      </c>
      <c r="Z38" s="83">
        <v>2.99790557610073E-2</v>
      </c>
      <c r="AA38" s="83">
        <v>3.41820078493788E-3</v>
      </c>
      <c r="AB38" s="83">
        <v>2.5756130853236699E-2</v>
      </c>
      <c r="AC38" s="83">
        <v>1.6462701429608799</v>
      </c>
      <c r="AD38" s="83">
        <v>57.4912012844906</v>
      </c>
      <c r="AE38" s="83">
        <v>76.7707340513048</v>
      </c>
      <c r="AF38" s="83">
        <v>30.159402108536799</v>
      </c>
      <c r="AG38" s="83">
        <v>78.892252002650906</v>
      </c>
      <c r="AH38" s="83">
        <v>0.68364015698757696</v>
      </c>
      <c r="AI38" s="83">
        <v>2298.4003279885601</v>
      </c>
      <c r="AJ38" s="12">
        <v>5345.8424301356399</v>
      </c>
      <c r="AK38" s="2">
        <v>2970.6926555207701</v>
      </c>
      <c r="AL38" s="12"/>
    </row>
    <row r="39" spans="1:38" x14ac:dyDescent="0.3">
      <c r="A39" s="25">
        <v>54.092620228701598</v>
      </c>
      <c r="B39" s="25">
        <v>2.9803379359151099</v>
      </c>
      <c r="C39" s="25">
        <v>13.058738153240601</v>
      </c>
      <c r="D39" s="25">
        <v>11.585159007227601</v>
      </c>
      <c r="E39" s="25">
        <v>0.32592386778025201</v>
      </c>
      <c r="F39" s="25">
        <v>3.8964350880266299</v>
      </c>
      <c r="G39" s="25">
        <v>8.5961105383190102</v>
      </c>
      <c r="H39" s="25">
        <v>3.1263685844663902</v>
      </c>
      <c r="I39" s="25">
        <v>0.829895443077865</v>
      </c>
      <c r="J39" s="25">
        <v>0.43593208792270699</v>
      </c>
      <c r="K39" s="25">
        <v>0.88848352088428495</v>
      </c>
      <c r="L39" s="25">
        <v>0</v>
      </c>
      <c r="M39" s="25">
        <v>3.61660494338511E-2</v>
      </c>
      <c r="N39" s="25">
        <v>10.2576442407132</v>
      </c>
      <c r="O39" s="25">
        <v>1.4753442615185799</v>
      </c>
      <c r="P39" s="25">
        <v>1361.0796875000001</v>
      </c>
      <c r="Q39" s="25">
        <v>3.2231805080250502</v>
      </c>
      <c r="R39" s="25">
        <v>167.17853225672201</v>
      </c>
      <c r="T39" s="83">
        <v>1003.953125</v>
      </c>
      <c r="U39" s="83">
        <v>1038.3653996824701</v>
      </c>
      <c r="V39" s="83">
        <v>6.6841649595052601</v>
      </c>
      <c r="W39" s="83">
        <v>1.21220893942634</v>
      </c>
      <c r="X39" s="83">
        <v>76.0407999010163</v>
      </c>
      <c r="Y39" s="83">
        <v>23.9592000989837</v>
      </c>
      <c r="Z39" s="83">
        <v>3.02565959983381E-2</v>
      </c>
      <c r="AA39" s="83">
        <v>3.5056491296473701E-3</v>
      </c>
      <c r="AB39" s="83">
        <v>2.5353013257266899E-2</v>
      </c>
      <c r="AC39" s="83">
        <v>1.67926715194252</v>
      </c>
      <c r="AD39" s="83">
        <v>56.498727557327598</v>
      </c>
      <c r="AE39" s="83">
        <v>76.0407999010163</v>
      </c>
      <c r="AF39" s="83">
        <v>29.561466464788701</v>
      </c>
      <c r="AG39" s="83">
        <v>79.622621048258395</v>
      </c>
      <c r="AH39" s="83">
        <v>0.70112982592947404</v>
      </c>
      <c r="AI39" s="83">
        <v>2503.8602668834601</v>
      </c>
      <c r="AJ39" s="12">
        <v>5868.8088309654604</v>
      </c>
      <c r="AK39" s="2">
        <v>3111.6445407425299</v>
      </c>
    </row>
    <row r="40" spans="1:38" x14ac:dyDescent="0.3">
      <c r="A40" s="25">
        <v>54.786117000782497</v>
      </c>
      <c r="B40" s="25">
        <v>2.8440408298125601</v>
      </c>
      <c r="C40" s="25">
        <v>13.019947988099799</v>
      </c>
      <c r="D40" s="25">
        <v>11.2196577938112</v>
      </c>
      <c r="E40" s="25">
        <v>0.34246564855630601</v>
      </c>
      <c r="F40" s="25">
        <v>3.6768062990655999</v>
      </c>
      <c r="G40" s="25">
        <v>8.4796292378599905</v>
      </c>
      <c r="H40" s="25">
        <v>3.2027350305834599</v>
      </c>
      <c r="I40" s="25">
        <v>0.87042137084183702</v>
      </c>
      <c r="J40" s="25">
        <v>0.45805717216639402</v>
      </c>
      <c r="K40" s="25">
        <v>0.93328384206996196</v>
      </c>
      <c r="L40" s="25">
        <v>0</v>
      </c>
      <c r="M40" s="25">
        <v>3.54191168691282E-2</v>
      </c>
      <c r="N40" s="25">
        <v>10.0395128956148</v>
      </c>
      <c r="O40" s="25">
        <v>1.31156356767773</v>
      </c>
      <c r="P40" s="25">
        <v>1357.0796875000001</v>
      </c>
      <c r="Q40" s="25">
        <v>3.31821744484437</v>
      </c>
      <c r="R40" s="25">
        <v>208.07382212930099</v>
      </c>
      <c r="T40" s="83">
        <v>999.953125</v>
      </c>
      <c r="U40" s="83">
        <v>1036.9524145416599</v>
      </c>
      <c r="V40" s="83">
        <v>6.6228274960185196</v>
      </c>
      <c r="W40" s="83">
        <v>1.14191117122676</v>
      </c>
      <c r="X40" s="83">
        <v>75.306483311813906</v>
      </c>
      <c r="Y40" s="83">
        <v>24.693516688186101</v>
      </c>
      <c r="Z40" s="83">
        <v>3.0520949876405998E-2</v>
      </c>
      <c r="AA40" s="83">
        <v>3.5923325945042598E-3</v>
      </c>
      <c r="AB40" s="83">
        <v>2.49548183236094E-2</v>
      </c>
      <c r="AC40" s="83">
        <v>1.7119954882055299</v>
      </c>
      <c r="AD40" s="83">
        <v>55.515854017671202</v>
      </c>
      <c r="AE40" s="83">
        <v>75.306483311813906</v>
      </c>
      <c r="AF40" s="83">
        <v>28.991171140710499</v>
      </c>
      <c r="AG40" s="83">
        <v>80.318289148437003</v>
      </c>
      <c r="AH40" s="83">
        <v>0.718466518900852</v>
      </c>
      <c r="AI40" s="83">
        <v>2721.1112089292501</v>
      </c>
      <c r="AJ40" s="12">
        <v>6436.8046550620802</v>
      </c>
      <c r="AK40" s="2">
        <v>3252.1290853596902</v>
      </c>
    </row>
    <row r="41" spans="1:38" x14ac:dyDescent="0.3">
      <c r="A41" s="25">
        <v>55.4139778828335</v>
      </c>
      <c r="B41" s="25">
        <v>2.70588482173275</v>
      </c>
      <c r="C41" s="25">
        <v>12.958685618233501</v>
      </c>
      <c r="D41" s="25">
        <v>10.93782925675</v>
      </c>
      <c r="E41" s="25">
        <v>0.357425148239704</v>
      </c>
      <c r="F41" s="25">
        <v>3.4733333666284998</v>
      </c>
      <c r="G41" s="25">
        <v>8.3604566521785202</v>
      </c>
      <c r="H41" s="25">
        <v>3.2721703318515898</v>
      </c>
      <c r="I41" s="25">
        <v>0.909875967869201</v>
      </c>
      <c r="J41" s="25">
        <v>0.479670268710014</v>
      </c>
      <c r="K41" s="25">
        <v>0.97703099051004105</v>
      </c>
      <c r="L41" s="25">
        <v>0</v>
      </c>
      <c r="M41" s="25">
        <v>3.4722404371404399E-2</v>
      </c>
      <c r="N41" s="25">
        <v>9.8697676437344501</v>
      </c>
      <c r="O41" s="25">
        <v>1.18699890310684</v>
      </c>
      <c r="P41" s="25">
        <v>1353.0796875000001</v>
      </c>
      <c r="Q41" s="25">
        <v>3.4035184082644201</v>
      </c>
      <c r="R41" s="25">
        <v>253.23189693852399</v>
      </c>
      <c r="T41" s="83">
        <v>995.953125</v>
      </c>
      <c r="U41" s="83">
        <v>1035.59994407108</v>
      </c>
      <c r="V41" s="83">
        <v>6.5634330046289397</v>
      </c>
      <c r="W41" s="83">
        <v>1.0746240831384199</v>
      </c>
      <c r="X41" s="83">
        <v>74.567663405506295</v>
      </c>
      <c r="Y41" s="83">
        <v>25.432336594493702</v>
      </c>
      <c r="Z41" s="83">
        <v>3.0773153144449901E-2</v>
      </c>
      <c r="AA41" s="83">
        <v>3.6783500196211601E-3</v>
      </c>
      <c r="AB41" s="83">
        <v>2.45611717152199E-2</v>
      </c>
      <c r="AC41" s="83">
        <v>1.7444715190673099</v>
      </c>
      <c r="AD41" s="83">
        <v>54.542335762194497</v>
      </c>
      <c r="AE41" s="83">
        <v>74.567663405506295</v>
      </c>
      <c r="AF41" s="83">
        <v>28.446424335217898</v>
      </c>
      <c r="AG41" s="83">
        <v>80.981981959078993</v>
      </c>
      <c r="AH41" s="83">
        <v>0.73567000392423298</v>
      </c>
      <c r="AI41" s="83">
        <v>2950.4472342163799</v>
      </c>
      <c r="AJ41" s="12">
        <v>7053.6166239873601</v>
      </c>
      <c r="AK41" s="2">
        <v>3391.9429589247502</v>
      </c>
    </row>
    <row r="42" spans="1:38" x14ac:dyDescent="0.3">
      <c r="A42" s="25">
        <v>55.987220027426801</v>
      </c>
      <c r="B42" s="25">
        <v>2.5624364778605599</v>
      </c>
      <c r="C42" s="25">
        <v>12.8795763901378</v>
      </c>
      <c r="D42" s="25">
        <v>10.7295672711924</v>
      </c>
      <c r="E42" s="25">
        <v>0.37074857440191999</v>
      </c>
      <c r="F42" s="25">
        <v>3.28212447092212</v>
      </c>
      <c r="G42" s="25">
        <v>8.2391318479841296</v>
      </c>
      <c r="H42" s="25">
        <v>3.33601019819119</v>
      </c>
      <c r="I42" s="25">
        <v>0.94850248840667095</v>
      </c>
      <c r="J42" s="25">
        <v>0.50089710405417298</v>
      </c>
      <c r="K42" s="25">
        <v>1.01997969259801</v>
      </c>
      <c r="L42" s="25">
        <v>0</v>
      </c>
      <c r="M42" s="25">
        <v>3.4060709344295399E-2</v>
      </c>
      <c r="N42" s="25">
        <v>9.7440550577951601</v>
      </c>
      <c r="O42" s="25">
        <v>1.0952569608771301</v>
      </c>
      <c r="P42" s="25">
        <v>1349.0796875000001</v>
      </c>
      <c r="Q42" s="25">
        <v>3.48052928914796</v>
      </c>
      <c r="R42" s="25">
        <v>302.36344798290003</v>
      </c>
      <c r="T42" s="83">
        <v>991.953125</v>
      </c>
      <c r="U42" s="83">
        <v>1034.30519905046</v>
      </c>
      <c r="V42" s="83">
        <v>6.5059026668401101</v>
      </c>
      <c r="W42" s="83">
        <v>1.0102089079830501</v>
      </c>
      <c r="X42" s="83">
        <v>73.824216875596406</v>
      </c>
      <c r="Y42" s="83">
        <v>26.175783124403601</v>
      </c>
      <c r="Z42" s="83">
        <v>3.1014133415187099E-2</v>
      </c>
      <c r="AA42" s="83">
        <v>3.7637941675043199E-3</v>
      </c>
      <c r="AB42" s="83">
        <v>2.4171730074969901E-2</v>
      </c>
      <c r="AC42" s="83">
        <v>1.7767106746665999</v>
      </c>
      <c r="AD42" s="83">
        <v>53.577934629589798</v>
      </c>
      <c r="AE42" s="83">
        <v>73.824216875596406</v>
      </c>
      <c r="AF42" s="83">
        <v>27.925345206785401</v>
      </c>
      <c r="AG42" s="83">
        <v>81.616140566282198</v>
      </c>
      <c r="AH42" s="83">
        <v>0.75275883350086503</v>
      </c>
      <c r="AI42" s="83">
        <v>3192.1611037354801</v>
      </c>
      <c r="AJ42" s="12">
        <v>7723.3692180461203</v>
      </c>
      <c r="AK42" s="2">
        <v>3530.8983305890702</v>
      </c>
    </row>
    <row r="43" spans="1:38" x14ac:dyDescent="0.3">
      <c r="A43" s="25">
        <v>56.526753235421403</v>
      </c>
      <c r="B43" s="25">
        <v>2.4310804054468198</v>
      </c>
      <c r="C43" s="25">
        <v>12.7919825855883</v>
      </c>
      <c r="D43" s="25">
        <v>10.539992099719401</v>
      </c>
      <c r="E43" s="25">
        <v>0.38368626103433401</v>
      </c>
      <c r="F43" s="25">
        <v>3.1039869774244</v>
      </c>
      <c r="G43" s="25">
        <v>8.1227229097996592</v>
      </c>
      <c r="H43" s="25">
        <v>3.39514038878192</v>
      </c>
      <c r="I43" s="25">
        <v>0.986106232307152</v>
      </c>
      <c r="J43" s="25">
        <v>0.52161673525941799</v>
      </c>
      <c r="K43" s="25">
        <v>1.06188656311013</v>
      </c>
      <c r="L43" s="25">
        <v>0</v>
      </c>
      <c r="M43" s="25">
        <v>3.3435174010917897E-2</v>
      </c>
      <c r="N43" s="25">
        <v>9.6275263631901495</v>
      </c>
      <c r="O43" s="25">
        <v>1.01407616862549</v>
      </c>
      <c r="P43" s="25">
        <v>1345.0796875000001</v>
      </c>
      <c r="Q43" s="25">
        <v>3.5528925276873702</v>
      </c>
      <c r="R43" s="25">
        <v>357.18443687303602</v>
      </c>
      <c r="T43" s="83">
        <v>987.953125</v>
      </c>
      <c r="U43" s="83">
        <v>1033.0656361373899</v>
      </c>
      <c r="V43" s="83">
        <v>6.4501594093735903</v>
      </c>
      <c r="W43" s="83">
        <v>0.94853911131276303</v>
      </c>
      <c r="X43" s="83">
        <v>73.076017851602302</v>
      </c>
      <c r="Y43" s="83">
        <v>26.923982148397702</v>
      </c>
      <c r="Z43" s="83">
        <v>3.12447239499631E-2</v>
      </c>
      <c r="AA43" s="83">
        <v>3.8487524838496899E-3</v>
      </c>
      <c r="AB43" s="83">
        <v>2.3786177691239301E-2</v>
      </c>
      <c r="AC43" s="83">
        <v>1.80872751466679</v>
      </c>
      <c r="AD43" s="83">
        <v>52.622418887220903</v>
      </c>
      <c r="AE43" s="83">
        <v>73.076017851602302</v>
      </c>
      <c r="AF43" s="83">
        <v>27.4262378129465</v>
      </c>
      <c r="AG43" s="83">
        <v>82.222957763060904</v>
      </c>
      <c r="AH43" s="83">
        <v>0.76975049676993801</v>
      </c>
      <c r="AI43" s="83">
        <v>3446.54590080872</v>
      </c>
      <c r="AJ43" s="12">
        <v>8450.5562134265692</v>
      </c>
      <c r="AK43" s="2">
        <v>3668.8219984000302</v>
      </c>
    </row>
    <row r="44" spans="1:38" x14ac:dyDescent="0.3">
      <c r="A44" s="25">
        <v>57.037383053289098</v>
      </c>
      <c r="B44" s="25">
        <v>2.3101047310009601</v>
      </c>
      <c r="C44" s="25">
        <v>12.697581961107799</v>
      </c>
      <c r="D44" s="25">
        <v>10.365529242462699</v>
      </c>
      <c r="E44" s="25">
        <v>0.39629123820791901</v>
      </c>
      <c r="F44" s="25">
        <v>2.93736476676863</v>
      </c>
      <c r="G44" s="25">
        <v>8.0109350035104097</v>
      </c>
      <c r="H44" s="25">
        <v>3.4500832914720299</v>
      </c>
      <c r="I44" s="25">
        <v>1.0227936329149401</v>
      </c>
      <c r="J44" s="25">
        <v>0.54188311749468998</v>
      </c>
      <c r="K44" s="25">
        <v>1.1028616657038599</v>
      </c>
      <c r="L44" s="25">
        <v>0</v>
      </c>
      <c r="M44" s="25">
        <v>3.2839767169734503E-2</v>
      </c>
      <c r="N44" s="25">
        <v>9.5182756865579492</v>
      </c>
      <c r="O44" s="25">
        <v>0.94160208480190999</v>
      </c>
      <c r="P44" s="25">
        <v>1341.0796875000001</v>
      </c>
      <c r="Q44" s="25">
        <v>3.62124315122673</v>
      </c>
      <c r="R44" s="25">
        <v>418.06436550304602</v>
      </c>
      <c r="T44" s="83">
        <v>983.953125</v>
      </c>
      <c r="U44" s="83">
        <v>1031.8789354123901</v>
      </c>
      <c r="V44" s="83">
        <v>6.3961273323624797</v>
      </c>
      <c r="W44" s="83">
        <v>0.88949927424821496</v>
      </c>
      <c r="X44" s="83">
        <v>72.322937920628405</v>
      </c>
      <c r="Y44" s="83">
        <v>27.677062079371598</v>
      </c>
      <c r="Z44" s="83">
        <v>3.1465675300576097E-2</v>
      </c>
      <c r="AA44" s="83">
        <v>3.9333077359351301E-3</v>
      </c>
      <c r="AB44" s="83">
        <v>2.34042237961395E-2</v>
      </c>
      <c r="AC44" s="83">
        <v>1.8405357791152599</v>
      </c>
      <c r="AD44" s="83">
        <v>51.675563134284197</v>
      </c>
      <c r="AE44" s="83">
        <v>72.322937920628405</v>
      </c>
      <c r="AF44" s="83">
        <v>26.947568973037999</v>
      </c>
      <c r="AG44" s="83">
        <v>82.804408685726798</v>
      </c>
      <c r="AH44" s="83">
        <v>0.78666154718702697</v>
      </c>
      <c r="AI44" s="83">
        <v>3713.8969016659398</v>
      </c>
      <c r="AJ44" s="12">
        <v>9240.0750558506206</v>
      </c>
      <c r="AK44" s="2">
        <v>3805.5543855017099</v>
      </c>
    </row>
    <row r="45" spans="1:38" x14ac:dyDescent="0.3">
      <c r="A45" s="25">
        <v>57.522838752145397</v>
      </c>
      <c r="B45" s="25">
        <v>2.1981540698217401</v>
      </c>
      <c r="C45" s="25">
        <v>12.597656433482401</v>
      </c>
      <c r="D45" s="25">
        <v>10.2035162549272</v>
      </c>
      <c r="E45" s="25">
        <v>0.40860490553725698</v>
      </c>
      <c r="F45" s="25">
        <v>2.78099975966389</v>
      </c>
      <c r="G45" s="25">
        <v>7.9034951827776903</v>
      </c>
      <c r="H45" s="25">
        <v>3.5012592856318001</v>
      </c>
      <c r="I45" s="25">
        <v>1.05865157455841</v>
      </c>
      <c r="J45" s="25">
        <v>0.56174032592176404</v>
      </c>
      <c r="K45" s="25">
        <v>1.14299494448808</v>
      </c>
      <c r="L45" s="25">
        <v>0</v>
      </c>
      <c r="M45" s="25">
        <v>3.2269907739269701E-2</v>
      </c>
      <c r="N45" s="25">
        <v>9.4149016915150892</v>
      </c>
      <c r="O45" s="25">
        <v>0.87643316671715799</v>
      </c>
      <c r="P45" s="25">
        <v>1337.0796875000001</v>
      </c>
      <c r="Q45" s="25">
        <v>3.6860745171128202</v>
      </c>
      <c r="R45" s="25">
        <v>485.37177407417897</v>
      </c>
      <c r="T45" s="83">
        <v>979.953125</v>
      </c>
      <c r="U45" s="83">
        <v>1030.74298050057</v>
      </c>
      <c r="V45" s="83">
        <v>6.3437311737985196</v>
      </c>
      <c r="W45" s="83">
        <v>0.83298410450577198</v>
      </c>
      <c r="X45" s="83">
        <v>71.564846231629801</v>
      </c>
      <c r="Y45" s="83">
        <v>28.435153768370199</v>
      </c>
      <c r="Z45" s="83">
        <v>3.1677665186513597E-2</v>
      </c>
      <c r="AA45" s="83">
        <v>4.0175385464711003E-3</v>
      </c>
      <c r="AB45" s="83">
        <v>2.3025600399420001E-2</v>
      </c>
      <c r="AC45" s="83">
        <v>1.87214842473885</v>
      </c>
      <c r="AD45" s="83">
        <v>50.737148307561498</v>
      </c>
      <c r="AE45" s="83">
        <v>71.564846231629801</v>
      </c>
      <c r="AF45" s="83">
        <v>26.487949386174499</v>
      </c>
      <c r="AG45" s="83">
        <v>83.362276806614901</v>
      </c>
      <c r="AH45" s="83">
        <v>0.803507709294219</v>
      </c>
      <c r="AI45" s="83">
        <v>3994.5136618070201</v>
      </c>
      <c r="AJ45" s="12">
        <v>10097.2642956048</v>
      </c>
      <c r="AK45" s="2">
        <v>3940.9484300353702</v>
      </c>
    </row>
    <row r="46" spans="1:38" x14ac:dyDescent="0.3">
      <c r="A46" s="25">
        <v>57.986090534402699</v>
      </c>
      <c r="B46" s="25">
        <v>2.0941324238033401</v>
      </c>
      <c r="C46" s="25">
        <v>12.4932093426986</v>
      </c>
      <c r="D46" s="25">
        <v>10.0519130438182</v>
      </c>
      <c r="E46" s="25">
        <v>0.42066042423170302</v>
      </c>
      <c r="F46" s="25">
        <v>2.6338527931211302</v>
      </c>
      <c r="G46" s="25">
        <v>7.8001527799906203</v>
      </c>
      <c r="H46" s="25">
        <v>3.5490152322502801</v>
      </c>
      <c r="I46" s="25">
        <v>1.09375271348249</v>
      </c>
      <c r="J46" s="25">
        <v>0.58122525058893004</v>
      </c>
      <c r="K46" s="25">
        <v>1.1823616983745899</v>
      </c>
      <c r="L46" s="25">
        <v>0</v>
      </c>
      <c r="M46" s="25">
        <v>3.1722021660717102E-2</v>
      </c>
      <c r="N46" s="25">
        <v>9.3163423345296295</v>
      </c>
      <c r="O46" s="25">
        <v>0.81748245086529503</v>
      </c>
      <c r="P46" s="25">
        <v>1333.0796875000001</v>
      </c>
      <c r="Q46" s="25">
        <v>3.7477800639417098</v>
      </c>
      <c r="R46" s="25">
        <v>559.47419998331998</v>
      </c>
      <c r="T46" s="83">
        <v>975.953125</v>
      </c>
      <c r="U46" s="83">
        <v>1029.63871071825</v>
      </c>
      <c r="V46" s="83">
        <v>6.2695508727245697</v>
      </c>
      <c r="W46" s="83">
        <v>0.77804530936587701</v>
      </c>
      <c r="X46" s="83">
        <v>70.794097264976102</v>
      </c>
      <c r="Y46" s="83">
        <v>29.205902735023901</v>
      </c>
      <c r="Z46" s="83">
        <v>3.1889133895929803E-2</v>
      </c>
      <c r="AA46" s="83">
        <v>4.1047793588737903E-3</v>
      </c>
      <c r="AB46" s="83">
        <v>2.2635494452931702E-2</v>
      </c>
      <c r="AC46" s="83">
        <v>1.9039986640820901</v>
      </c>
      <c r="AD46" s="83">
        <v>49.797877759009303</v>
      </c>
      <c r="AE46" s="83">
        <v>70.794097264976102</v>
      </c>
      <c r="AF46" s="83">
        <v>26.028476589589701</v>
      </c>
      <c r="AG46" s="83">
        <v>83.918773410341899</v>
      </c>
      <c r="AH46" s="83">
        <v>0.82095587177475704</v>
      </c>
      <c r="AI46" s="83">
        <v>4334.7763241314196</v>
      </c>
      <c r="AJ46" s="12">
        <v>11079.134632028001</v>
      </c>
      <c r="AK46" s="2">
        <v>4094.9749721181702</v>
      </c>
    </row>
    <row r="47" spans="1:38" x14ac:dyDescent="0.3">
      <c r="A47" s="25">
        <v>58.429554655264702</v>
      </c>
      <c r="B47" s="25">
        <v>1.9971383002246801</v>
      </c>
      <c r="C47" s="25">
        <v>12.3850415541547</v>
      </c>
      <c r="D47" s="25">
        <v>9.9091188069559202</v>
      </c>
      <c r="E47" s="25">
        <v>0.43248490788694899</v>
      </c>
      <c r="F47" s="25">
        <v>2.4950508754509602</v>
      </c>
      <c r="G47" s="25">
        <v>7.7006783686664901</v>
      </c>
      <c r="H47" s="25">
        <v>3.5936431053250599</v>
      </c>
      <c r="I47" s="25">
        <v>1.1281589669655101</v>
      </c>
      <c r="J47" s="25">
        <v>0.60036936136458297</v>
      </c>
      <c r="K47" s="25">
        <v>1.22102616896463</v>
      </c>
      <c r="L47" s="25">
        <v>0</v>
      </c>
      <c r="M47" s="25">
        <v>3.1193258192717101E-2</v>
      </c>
      <c r="N47" s="25">
        <v>9.2217715495639201</v>
      </c>
      <c r="O47" s="25">
        <v>0.76388892797510399</v>
      </c>
      <c r="P47" s="25">
        <v>1329.0796875000001</v>
      </c>
      <c r="Q47" s="25">
        <v>3.8066803070675199</v>
      </c>
      <c r="R47" s="25">
        <v>640.73774296023305</v>
      </c>
      <c r="T47" s="83">
        <v>971.953125</v>
      </c>
      <c r="U47" s="83">
        <v>1028.5769995374601</v>
      </c>
      <c r="V47" s="83">
        <v>6.1867535907861697</v>
      </c>
      <c r="W47" s="83">
        <v>0.72522385758499397</v>
      </c>
      <c r="X47" s="83">
        <v>70.014440048718399</v>
      </c>
      <c r="Y47" s="83">
        <v>29.985559951281601</v>
      </c>
      <c r="Z47" s="83">
        <v>3.2095409612285401E-2</v>
      </c>
      <c r="AA47" s="83">
        <v>4.19312246145335E-3</v>
      </c>
      <c r="AB47" s="83">
        <v>2.22424905899881E-2</v>
      </c>
      <c r="AC47" s="83">
        <v>1.93585351746694</v>
      </c>
      <c r="AD47" s="83">
        <v>48.862592623560502</v>
      </c>
      <c r="AE47" s="83">
        <v>70.014440048718399</v>
      </c>
      <c r="AF47" s="83">
        <v>25.579486354708699</v>
      </c>
      <c r="AG47" s="83">
        <v>84.461604242856595</v>
      </c>
      <c r="AH47" s="83">
        <v>0.83862449229067004</v>
      </c>
      <c r="AI47" s="83">
        <v>4717.6367473910204</v>
      </c>
      <c r="AJ47" s="12">
        <v>12173.666009943499</v>
      </c>
      <c r="AK47" s="2">
        <v>4257.23777871935</v>
      </c>
    </row>
    <row r="48" spans="1:38" x14ac:dyDescent="0.3">
      <c r="A48" s="25">
        <v>58.855231681471203</v>
      </c>
      <c r="B48" s="25">
        <v>1.90641964735269</v>
      </c>
      <c r="C48" s="25">
        <v>12.2738028758534</v>
      </c>
      <c r="D48" s="25">
        <v>9.7738515419645093</v>
      </c>
      <c r="E48" s="25">
        <v>0.44410090007723002</v>
      </c>
      <c r="F48" s="25">
        <v>2.3638505297145702</v>
      </c>
      <c r="G48" s="25">
        <v>7.6048621454203502</v>
      </c>
      <c r="H48" s="25">
        <v>3.63539271777758</v>
      </c>
      <c r="I48" s="25">
        <v>1.1619239076680099</v>
      </c>
      <c r="J48" s="25">
        <v>0.61919991772867899</v>
      </c>
      <c r="K48" s="25">
        <v>1.2590440016606901</v>
      </c>
      <c r="L48" s="25">
        <v>0</v>
      </c>
      <c r="M48" s="25">
        <v>3.0681300785795899E-2</v>
      </c>
      <c r="N48" s="25">
        <v>9.1305319660534892</v>
      </c>
      <c r="O48" s="25">
        <v>0.71495840843634395</v>
      </c>
      <c r="P48" s="25">
        <v>1325.0796875000001</v>
      </c>
      <c r="Q48" s="25">
        <v>3.8630410347867201</v>
      </c>
      <c r="R48" s="25">
        <v>729.52643709747394</v>
      </c>
      <c r="T48" s="83">
        <v>967.953125</v>
      </c>
      <c r="U48" s="83">
        <v>1027.56447631016</v>
      </c>
      <c r="V48" s="83">
        <v>6.1063812111831002</v>
      </c>
      <c r="W48" s="83">
        <v>0.67484956766988602</v>
      </c>
      <c r="X48" s="83">
        <v>69.229267558528903</v>
      </c>
      <c r="Y48" s="83">
        <v>30.7707324414711</v>
      </c>
      <c r="Z48" s="83">
        <v>3.2293225093538297E-2</v>
      </c>
      <c r="AA48" s="83">
        <v>4.2810466510494203E-3</v>
      </c>
      <c r="AB48" s="83">
        <v>2.1853377739913402E-2</v>
      </c>
      <c r="AC48" s="83">
        <v>1.9675219633199199</v>
      </c>
      <c r="AD48" s="83">
        <v>47.935424570243804</v>
      </c>
      <c r="AE48" s="83">
        <v>69.229267558528903</v>
      </c>
      <c r="AF48" s="83">
        <v>25.1484228928026</v>
      </c>
      <c r="AG48" s="83">
        <v>84.982171298785204</v>
      </c>
      <c r="AH48" s="83">
        <v>0.85620933020988299</v>
      </c>
      <c r="AI48" s="83">
        <v>5123.4123879799799</v>
      </c>
      <c r="AJ48" s="12">
        <v>13366.234514412599</v>
      </c>
      <c r="AK48" s="2">
        <v>4418.14894844029</v>
      </c>
    </row>
    <row r="49" spans="1:38" x14ac:dyDescent="0.3">
      <c r="A49" s="25">
        <v>59.2648029285494</v>
      </c>
      <c r="B49" s="25">
        <v>1.8213415534111099</v>
      </c>
      <c r="C49" s="25">
        <v>12.160027964761699</v>
      </c>
      <c r="D49" s="25">
        <v>9.6450660123232002</v>
      </c>
      <c r="E49" s="25">
        <v>0.45552740742954201</v>
      </c>
      <c r="F49" s="25">
        <v>2.2396114359138299</v>
      </c>
      <c r="G49" s="25">
        <v>7.51251213357002</v>
      </c>
      <c r="H49" s="25">
        <v>3.67448073176489</v>
      </c>
      <c r="I49" s="25">
        <v>1.19509446978569</v>
      </c>
      <c r="J49" s="25">
        <v>0.63774083000486703</v>
      </c>
      <c r="K49" s="25">
        <v>1.2964639988756399</v>
      </c>
      <c r="L49" s="25">
        <v>0</v>
      </c>
      <c r="M49" s="25">
        <v>3.01842367244292E-2</v>
      </c>
      <c r="N49" s="25">
        <v>9.0420895857982408</v>
      </c>
      <c r="O49" s="25">
        <v>0.670122723410711</v>
      </c>
      <c r="P49" s="25">
        <v>1321.0796875000001</v>
      </c>
      <c r="Q49" s="25">
        <v>3.91708600217639</v>
      </c>
      <c r="R49" s="25">
        <v>826.20154386378601</v>
      </c>
      <c r="T49" s="83">
        <v>963.953125</v>
      </c>
      <c r="U49" s="83">
        <v>1026.5992329959299</v>
      </c>
      <c r="V49" s="83">
        <v>6.0282996138013996</v>
      </c>
      <c r="W49" s="83">
        <v>0.62682751223533195</v>
      </c>
      <c r="X49" s="83">
        <v>68.438411086876101</v>
      </c>
      <c r="Y49" s="83">
        <v>31.561588913123899</v>
      </c>
      <c r="Z49" s="83">
        <v>3.24831725782345E-2</v>
      </c>
      <c r="AA49" s="83">
        <v>4.3686443075679404E-3</v>
      </c>
      <c r="AB49" s="83">
        <v>2.14678548908388E-2</v>
      </c>
      <c r="AC49" s="83">
        <v>1.9990161585198201</v>
      </c>
      <c r="AD49" s="83">
        <v>47.016141552659803</v>
      </c>
      <c r="AE49" s="83">
        <v>68.438411086876101</v>
      </c>
      <c r="AF49" s="83">
        <v>24.7340824766464</v>
      </c>
      <c r="AG49" s="83">
        <v>85.482033100617201</v>
      </c>
      <c r="AH49" s="83">
        <v>0.87372886151358897</v>
      </c>
      <c r="AI49" s="83">
        <v>5552.8652562608504</v>
      </c>
      <c r="AJ49" s="12">
        <v>14665.5291994119</v>
      </c>
      <c r="AK49" s="2">
        <v>4577.53206041875</v>
      </c>
    </row>
    <row r="50" spans="1:38" x14ac:dyDescent="0.3">
      <c r="A50" s="25">
        <v>59.659699686367503</v>
      </c>
      <c r="B50" s="25">
        <v>1.74136248297592</v>
      </c>
      <c r="C50" s="25">
        <v>12.0441621027687</v>
      </c>
      <c r="D50" s="25">
        <v>9.5218962871524297</v>
      </c>
      <c r="E50" s="25">
        <v>0.466780644087821</v>
      </c>
      <c r="F50" s="25">
        <v>2.1217769354585898</v>
      </c>
      <c r="G50" s="25">
        <v>7.4234523982486804</v>
      </c>
      <c r="H50" s="25">
        <v>3.7110972331126399</v>
      </c>
      <c r="I50" s="25">
        <v>1.2277122038180599</v>
      </c>
      <c r="J50" s="25">
        <v>0.65601329224360105</v>
      </c>
      <c r="K50" s="25">
        <v>1.3333294091876899</v>
      </c>
      <c r="L50" s="25">
        <v>0</v>
      </c>
      <c r="M50" s="25">
        <v>2.9700464711891101E-2</v>
      </c>
      <c r="N50" s="25">
        <v>8.9560023699089797</v>
      </c>
      <c r="O50" s="25">
        <v>0.62891077710985499</v>
      </c>
      <c r="P50" s="25">
        <v>1317.0796875000001</v>
      </c>
      <c r="Q50" s="25">
        <v>3.9690060453685501</v>
      </c>
      <c r="R50" s="25">
        <v>931.12083655685399</v>
      </c>
      <c r="T50" s="83">
        <v>959.953125</v>
      </c>
      <c r="U50" s="83">
        <v>1025.6795388257401</v>
      </c>
      <c r="V50" s="83">
        <v>5.9523792911347799</v>
      </c>
      <c r="W50" s="83">
        <v>0.58107158337036802</v>
      </c>
      <c r="X50" s="83">
        <v>67.641704000070106</v>
      </c>
      <c r="Y50" s="83">
        <v>32.358295999929901</v>
      </c>
      <c r="Z50" s="83">
        <v>3.2665785904354899E-2</v>
      </c>
      <c r="AA50" s="83">
        <v>4.4560024861870001E-3</v>
      </c>
      <c r="AB50" s="83">
        <v>2.10856699746261E-2</v>
      </c>
      <c r="AC50" s="83">
        <v>2.0303472648396101</v>
      </c>
      <c r="AD50" s="83">
        <v>46.104524561023602</v>
      </c>
      <c r="AE50" s="83">
        <v>67.641704000070106</v>
      </c>
      <c r="AF50" s="83">
        <v>24.3353753535565</v>
      </c>
      <c r="AG50" s="83">
        <v>85.962594485144606</v>
      </c>
      <c r="AH50" s="83">
        <v>0.89120049723739903</v>
      </c>
      <c r="AI50" s="83">
        <v>6006.7728988305098</v>
      </c>
      <c r="AJ50" s="12">
        <v>16081.031601675801</v>
      </c>
      <c r="AK50" s="2">
        <v>4735.2202554989199</v>
      </c>
    </row>
    <row r="51" spans="1:38" x14ac:dyDescent="0.3">
      <c r="A51" s="25">
        <v>60.041154113122197</v>
      </c>
      <c r="B51" s="25">
        <v>1.66601641294684</v>
      </c>
      <c r="C51" s="25">
        <v>11.9265801232514</v>
      </c>
      <c r="D51" s="25">
        <v>9.4036145100918294</v>
      </c>
      <c r="E51" s="25">
        <v>0.47787458191269599</v>
      </c>
      <c r="F51" s="25">
        <v>2.0098592718431298</v>
      </c>
      <c r="G51" s="25">
        <v>7.3375213755233899</v>
      </c>
      <c r="H51" s="25">
        <v>3.7454106476350102</v>
      </c>
      <c r="I51" s="25">
        <v>1.25981422325227</v>
      </c>
      <c r="J51" s="25">
        <v>0.67403625941925305</v>
      </c>
      <c r="K51" s="25">
        <v>1.3696789027554701</v>
      </c>
      <c r="L51" s="25">
        <v>0</v>
      </c>
      <c r="M51" s="25">
        <v>2.9228641171917601E-2</v>
      </c>
      <c r="N51" s="25">
        <v>8.87189793145218</v>
      </c>
      <c r="O51" s="25">
        <v>0.59092751571421998</v>
      </c>
      <c r="P51" s="25">
        <v>1313.0796875000001</v>
      </c>
      <c r="Q51" s="25">
        <v>4.01896577968441</v>
      </c>
      <c r="R51" s="25">
        <v>1044.6379035372099</v>
      </c>
      <c r="T51" s="83">
        <v>955.953125</v>
      </c>
      <c r="U51" s="83">
        <v>1024.80382198504</v>
      </c>
      <c r="V51" s="83">
        <v>5.8784946220058698</v>
      </c>
      <c r="W51" s="83">
        <v>0.53750358134528797</v>
      </c>
      <c r="X51" s="83">
        <v>66.838983251230601</v>
      </c>
      <c r="Y51" s="83">
        <v>33.161016748769498</v>
      </c>
      <c r="Z51" s="83">
        <v>3.2841547171069303E-2</v>
      </c>
      <c r="AA51" s="83">
        <v>4.5432034282987897E-3</v>
      </c>
      <c r="AB51" s="83">
        <v>2.0706568057578499E-2</v>
      </c>
      <c r="AC51" s="83">
        <v>2.06152544003427</v>
      </c>
      <c r="AD51" s="83">
        <v>45.200368713320003</v>
      </c>
      <c r="AE51" s="83">
        <v>66.838983251230502</v>
      </c>
      <c r="AF51" s="83">
        <v>23.951313065231499</v>
      </c>
      <c r="AG51" s="83">
        <v>86.425124134393002</v>
      </c>
      <c r="AH51" s="83">
        <v>0.90864068565975797</v>
      </c>
      <c r="AI51" s="83">
        <v>6485.9308168688303</v>
      </c>
      <c r="AJ51" s="12">
        <v>17623.087334239801</v>
      </c>
      <c r="AK51" s="2">
        <v>4891.0548336199899</v>
      </c>
    </row>
    <row r="52" spans="1:38" x14ac:dyDescent="0.3">
      <c r="A52" s="25">
        <v>60.410237639912701</v>
      </c>
      <c r="B52" s="25">
        <v>1.59489911468283</v>
      </c>
      <c r="C52" s="25">
        <v>11.8076006926761</v>
      </c>
      <c r="D52" s="25">
        <v>9.2896006350676803</v>
      </c>
      <c r="E52" s="25">
        <v>0.488821368933263</v>
      </c>
      <c r="F52" s="25">
        <v>1.90342814993149</v>
      </c>
      <c r="G52" s="25">
        <v>7.2545702318361496</v>
      </c>
      <c r="H52" s="25">
        <v>3.7775715287916798</v>
      </c>
      <c r="I52" s="25">
        <v>1.2914339424538599</v>
      </c>
      <c r="J52" s="25">
        <v>0.69182681927661105</v>
      </c>
      <c r="K52" s="25">
        <v>1.40554731509604</v>
      </c>
      <c r="L52" s="25">
        <v>0</v>
      </c>
      <c r="M52" s="25">
        <v>2.87675634168136E-2</v>
      </c>
      <c r="N52" s="25">
        <v>8.7894573303497108</v>
      </c>
      <c r="O52" s="25">
        <v>0.55583830264277101</v>
      </c>
      <c r="P52" s="25">
        <v>1309.0796875000001</v>
      </c>
      <c r="Q52" s="25">
        <v>4.0671086845661799</v>
      </c>
      <c r="R52" s="25">
        <v>1167.1016540810499</v>
      </c>
      <c r="T52" s="83">
        <v>951.953125</v>
      </c>
      <c r="U52" s="83">
        <v>1023.9706527560199</v>
      </c>
      <c r="V52" s="83">
        <v>5.80652333601319</v>
      </c>
      <c r="W52" s="83">
        <v>0.496052375921471</v>
      </c>
      <c r="X52" s="83">
        <v>66.030089874763902</v>
      </c>
      <c r="Y52" s="83">
        <v>33.969910125236098</v>
      </c>
      <c r="Z52" s="83">
        <v>3.3010892466842502E-2</v>
      </c>
      <c r="AA52" s="83">
        <v>4.6303249889154798E-3</v>
      </c>
      <c r="AB52" s="83">
        <v>2.0330339770430798E-2</v>
      </c>
      <c r="AC52" s="83">
        <v>2.0925598564633798</v>
      </c>
      <c r="AD52" s="83">
        <v>44.303483093912497</v>
      </c>
      <c r="AE52" s="83">
        <v>66.030089874763902</v>
      </c>
      <c r="AF52" s="83">
        <v>23.580997641524799</v>
      </c>
      <c r="AG52" s="83">
        <v>86.870769649585895</v>
      </c>
      <c r="AH52" s="83">
        <v>0.92606499778309503</v>
      </c>
      <c r="AI52" s="83">
        <v>6991.1548706079502</v>
      </c>
      <c r="AJ52" s="12">
        <v>19302.982949547801</v>
      </c>
      <c r="AK52" s="2">
        <v>5044.8837458531198</v>
      </c>
    </row>
    <row r="53" spans="1:38" x14ac:dyDescent="0.3">
      <c r="A53" s="25">
        <v>60.767889944860997</v>
      </c>
      <c r="B53" s="25">
        <v>1.5276575486913</v>
      </c>
      <c r="C53" s="25">
        <v>11.6874969980766</v>
      </c>
      <c r="D53" s="25">
        <v>9.1793199473886293</v>
      </c>
      <c r="E53" s="25">
        <v>0.49963164623098499</v>
      </c>
      <c r="F53" s="25">
        <v>1.80210182668722</v>
      </c>
      <c r="G53" s="25">
        <v>7.1744616098315497</v>
      </c>
      <c r="H53" s="25">
        <v>3.8077154464044201</v>
      </c>
      <c r="I53" s="25">
        <v>1.3226016421304201</v>
      </c>
      <c r="J53" s="25">
        <v>0.70940047703286302</v>
      </c>
      <c r="K53" s="25">
        <v>1.4409662569627799</v>
      </c>
      <c r="L53" s="25">
        <v>0</v>
      </c>
      <c r="M53" s="25">
        <v>2.83162662106189E-2</v>
      </c>
      <c r="N53" s="25">
        <v>8.7084031563254491</v>
      </c>
      <c r="O53" s="25">
        <v>0.52335718055475999</v>
      </c>
      <c r="P53" s="25">
        <v>1305.0796875000001</v>
      </c>
      <c r="Q53" s="25">
        <v>4.1135608747821601</v>
      </c>
      <c r="R53" s="25">
        <v>1298.8556108375601</v>
      </c>
      <c r="T53" s="83">
        <v>947.953125</v>
      </c>
      <c r="U53" s="83">
        <v>1023.17872781579</v>
      </c>
      <c r="V53" s="83">
        <v>5.7363461657800503</v>
      </c>
      <c r="W53" s="83">
        <v>0.45665312516345502</v>
      </c>
      <c r="X53" s="83">
        <v>65.214870586522494</v>
      </c>
      <c r="Y53" s="83">
        <v>34.785129413477499</v>
      </c>
      <c r="Z53" s="83">
        <v>3.3174216827999599E-2</v>
      </c>
      <c r="AA53" s="83">
        <v>4.7174409946381798E-3</v>
      </c>
      <c r="AB53" s="83">
        <v>1.9956795074211001E-2</v>
      </c>
      <c r="AC53" s="83">
        <v>2.1234586883022502</v>
      </c>
      <c r="AD53" s="83">
        <v>43.413691769487698</v>
      </c>
      <c r="AE53" s="83">
        <v>65.214870586522494</v>
      </c>
      <c r="AF53" s="83">
        <v>23.223612098780901</v>
      </c>
      <c r="AG53" s="83">
        <v>87.300570599999105</v>
      </c>
      <c r="AH53" s="83">
        <v>0.94348819892763602</v>
      </c>
      <c r="AI53" s="83">
        <v>7523.2835867931499</v>
      </c>
      <c r="AJ53" s="12">
        <v>21133.029706677899</v>
      </c>
      <c r="AK53" s="2">
        <v>5196.5603462155404</v>
      </c>
    </row>
    <row r="54" spans="1:38" x14ac:dyDescent="0.3">
      <c r="A54" s="25">
        <v>61.114942007457898</v>
      </c>
      <c r="B54" s="25">
        <v>1.46398139365077</v>
      </c>
      <c r="C54" s="25">
        <v>11.566505303436999</v>
      </c>
      <c r="D54" s="25">
        <v>9.0723058749236802</v>
      </c>
      <c r="E54" s="25">
        <v>0.510314803913545</v>
      </c>
      <c r="F54" s="25">
        <v>1.7055398918181099</v>
      </c>
      <c r="G54" s="25">
        <v>7.0970681741997703</v>
      </c>
      <c r="H54" s="25">
        <v>3.8359653577784498</v>
      </c>
      <c r="I54" s="25">
        <v>1.35334494247071</v>
      </c>
      <c r="J54" s="25">
        <v>0.72677139376775601</v>
      </c>
      <c r="K54" s="25">
        <v>1.4759645713404701</v>
      </c>
      <c r="L54" s="25">
        <v>0</v>
      </c>
      <c r="M54" s="25">
        <v>2.78738588095582E-2</v>
      </c>
      <c r="N54" s="25">
        <v>8.6284905126103499</v>
      </c>
      <c r="O54" s="25">
        <v>0.493237788745643</v>
      </c>
      <c r="P54" s="25">
        <v>1301.0796875000001</v>
      </c>
      <c r="Q54" s="25">
        <v>4.15843419122944</v>
      </c>
      <c r="R54" s="25">
        <v>1440.2377540601599</v>
      </c>
      <c r="T54" s="83">
        <v>943.953125</v>
      </c>
      <c r="U54" s="83">
        <v>1022.42685546488</v>
      </c>
      <c r="V54" s="83">
        <v>5.6678466848658298</v>
      </c>
      <c r="W54" s="83">
        <v>0.41924654054119298</v>
      </c>
      <c r="X54" s="83">
        <v>64.393179181003902</v>
      </c>
      <c r="Y54" s="83">
        <v>35.606820818996098</v>
      </c>
      <c r="Z54" s="83">
        <v>3.3331878558850801E-2</v>
      </c>
      <c r="AA54" s="83">
        <v>4.80462154810413E-3</v>
      </c>
      <c r="AB54" s="83">
        <v>1.9585767177329301E-2</v>
      </c>
      <c r="AC54" s="83">
        <v>2.1542291070844501</v>
      </c>
      <c r="AD54" s="83">
        <v>42.5308344574836</v>
      </c>
      <c r="AE54" s="83">
        <v>64.393179181003902</v>
      </c>
      <c r="AF54" s="83">
        <v>22.878412171789201</v>
      </c>
      <c r="AG54" s="83">
        <v>87.7154698917128</v>
      </c>
      <c r="AH54" s="83">
        <v>0.96092430962082598</v>
      </c>
      <c r="AI54" s="83">
        <v>8083.1802840755699</v>
      </c>
      <c r="AJ54" s="12">
        <v>23126.654170136699</v>
      </c>
      <c r="AK54" s="2">
        <v>5345.9422579230004</v>
      </c>
    </row>
    <row r="55" spans="1:38" s="36" customFormat="1" x14ac:dyDescent="0.3">
      <c r="A55" s="25">
        <v>61.4521339051065</v>
      </c>
      <c r="B55" s="25">
        <v>1.4035963444153701</v>
      </c>
      <c r="C55" s="25">
        <v>11.4448314790327</v>
      </c>
      <c r="D55" s="25">
        <v>8.9681468697967102</v>
      </c>
      <c r="E55" s="25">
        <v>0.52087917943765105</v>
      </c>
      <c r="F55" s="25">
        <v>1.6134375126954701</v>
      </c>
      <c r="G55" s="25">
        <v>7.0222715257593098</v>
      </c>
      <c r="H55" s="25">
        <v>3.8624334537819598</v>
      </c>
      <c r="I55" s="25">
        <v>1.3836891721933799</v>
      </c>
      <c r="J55" s="25">
        <v>0.74395257214529398</v>
      </c>
      <c r="K55" s="25">
        <v>1.5105687273347399</v>
      </c>
      <c r="L55" s="25">
        <v>0</v>
      </c>
      <c r="M55" s="25">
        <v>2.7439569599424399E-2</v>
      </c>
      <c r="N55" s="25">
        <v>8.5495002041911299</v>
      </c>
      <c r="O55" s="25">
        <v>0.46526635430715102</v>
      </c>
      <c r="P55" s="25">
        <v>1297.0796875000001</v>
      </c>
      <c r="Q55" s="25">
        <v>4.2018285268776996</v>
      </c>
      <c r="R55" s="25">
        <v>1591.58019705228</v>
      </c>
      <c r="S55" s="19"/>
      <c r="T55" s="83">
        <v>939.953125</v>
      </c>
      <c r="U55" s="83">
        <v>1021.713941592</v>
      </c>
      <c r="V55" s="83">
        <v>5.6009113231345804</v>
      </c>
      <c r="W55" s="83">
        <v>0.38377818865665703</v>
      </c>
      <c r="X55" s="83">
        <v>63.564878133251803</v>
      </c>
      <c r="Y55" s="83">
        <v>36.435121866748197</v>
      </c>
      <c r="Z55" s="83">
        <v>3.3484203022775098E-2</v>
      </c>
      <c r="AA55" s="83">
        <v>4.89193329272407E-3</v>
      </c>
      <c r="AB55" s="83">
        <v>1.9217111580809999E-2</v>
      </c>
      <c r="AC55" s="83">
        <v>2.1848772758548698</v>
      </c>
      <c r="AD55" s="83">
        <v>41.6547673055003</v>
      </c>
      <c r="AE55" s="83">
        <v>63.564878133251803</v>
      </c>
      <c r="AF55" s="83">
        <v>22.5447190245273</v>
      </c>
      <c r="AG55" s="83">
        <v>88.116323744145106</v>
      </c>
      <c r="AH55" s="83">
        <v>0.97838665854481399</v>
      </c>
      <c r="AI55" s="83">
        <v>8671.73493424771</v>
      </c>
      <c r="AJ55" s="12">
        <v>25298.496575605499</v>
      </c>
      <c r="AK55" s="2">
        <v>5492.8904648444604</v>
      </c>
      <c r="AL55" s="12"/>
    </row>
    <row r="56" spans="1:38" x14ac:dyDescent="0.3">
      <c r="A56" s="25">
        <v>61.780129169800503</v>
      </c>
      <c r="B56" s="25">
        <v>1.3462586674539401</v>
      </c>
      <c r="C56" s="25">
        <v>11.3226562746224</v>
      </c>
      <c r="D56" s="25">
        <v>8.8664761591140504</v>
      </c>
      <c r="E56" s="25">
        <v>0.53133221963756605</v>
      </c>
      <c r="F56" s="25">
        <v>1.5255206978875799</v>
      </c>
      <c r="G56" s="25">
        <v>6.9499611226224101</v>
      </c>
      <c r="H56" s="25">
        <v>3.8872226842706499</v>
      </c>
      <c r="I56" s="25">
        <v>1.4136576772776701</v>
      </c>
      <c r="J56" s="25">
        <v>0.76095601179080996</v>
      </c>
      <c r="K56" s="25">
        <v>1.54480313433304</v>
      </c>
      <c r="L56" s="25">
        <v>0</v>
      </c>
      <c r="M56" s="25">
        <v>2.7012715017877401E-2</v>
      </c>
      <c r="N56" s="25">
        <v>8.4712334758691306</v>
      </c>
      <c r="O56" s="25">
        <v>0.43925614941645402</v>
      </c>
      <c r="P56" s="25">
        <v>1293.0796875000001</v>
      </c>
      <c r="Q56" s="25">
        <v>4.2438337301927502</v>
      </c>
      <c r="R56" s="25">
        <v>1753.20915654649</v>
      </c>
      <c r="T56" s="83">
        <v>935.953125</v>
      </c>
      <c r="U56" s="83">
        <v>1021.0389762516</v>
      </c>
      <c r="V56" s="83">
        <v>5.5354295500847099</v>
      </c>
      <c r="W56" s="83">
        <v>0.350197823462645</v>
      </c>
      <c r="X56" s="83">
        <v>62.729840328607303</v>
      </c>
      <c r="Y56" s="83">
        <v>37.270159671392697</v>
      </c>
      <c r="Z56" s="83">
        <v>3.3631485989314903E-2</v>
      </c>
      <c r="AA56" s="83">
        <v>4.9794396477707299E-3</v>
      </c>
      <c r="AB56" s="83">
        <v>1.8850705193933101E-2</v>
      </c>
      <c r="AC56" s="83">
        <v>2.2154083456128002</v>
      </c>
      <c r="AD56" s="83">
        <v>40.785363684439297</v>
      </c>
      <c r="AE56" s="83">
        <v>62.729840328607303</v>
      </c>
      <c r="AF56" s="83">
        <v>22.221912791679902</v>
      </c>
      <c r="AG56" s="83">
        <v>88.5039104981973</v>
      </c>
      <c r="AH56" s="83">
        <v>0.99588792955414596</v>
      </c>
      <c r="AI56" s="83">
        <v>9289.8656941775407</v>
      </c>
      <c r="AJ56" s="12">
        <v>27664.517761352501</v>
      </c>
      <c r="AK56" s="2">
        <v>5637.2686576371498</v>
      </c>
    </row>
    <row r="57" spans="1:38" x14ac:dyDescent="0.3">
      <c r="A57" s="25">
        <v>62.099528987623003</v>
      </c>
      <c r="B57" s="25">
        <v>1.29175075927016</v>
      </c>
      <c r="C57" s="25">
        <v>11.200135194311301</v>
      </c>
      <c r="D57" s="25">
        <v>8.7669640488941205</v>
      </c>
      <c r="E57" s="25">
        <v>0.541680758920281</v>
      </c>
      <c r="F57" s="25">
        <v>1.44154235429293</v>
      </c>
      <c r="G57" s="25">
        <v>6.8800338801349499</v>
      </c>
      <c r="H57" s="25">
        <v>3.9104276773662998</v>
      </c>
      <c r="I57" s="25">
        <v>1.4432724406880899</v>
      </c>
      <c r="J57" s="25">
        <v>0.77779305533240395</v>
      </c>
      <c r="K57" s="25">
        <v>1.5786908430274</v>
      </c>
      <c r="L57" s="25">
        <v>0</v>
      </c>
      <c r="M57" s="25">
        <v>2.6592683852873999E-2</v>
      </c>
      <c r="N57" s="25">
        <v>8.3935082884716703</v>
      </c>
      <c r="O57" s="25">
        <v>0.41504307670865298</v>
      </c>
      <c r="P57" s="25">
        <v>1289.0796875000001</v>
      </c>
      <c r="Q57" s="25">
        <v>4.2845308019758299</v>
      </c>
      <c r="R57" s="25">
        <v>1925.4436007250799</v>
      </c>
      <c r="T57" s="83">
        <v>931.953125</v>
      </c>
      <c r="U57" s="83">
        <v>1020.40102074736</v>
      </c>
      <c r="V57" s="83">
        <v>5.4712942090473602</v>
      </c>
      <c r="W57" s="83">
        <v>0.31845874364979698</v>
      </c>
      <c r="X57" s="83">
        <v>61.887950882105599</v>
      </c>
      <c r="Y57" s="83">
        <v>38.112049117894401</v>
      </c>
      <c r="Z57" s="83">
        <v>3.3773996610206303E-2</v>
      </c>
      <c r="AA57" s="83">
        <v>5.06720102467561E-3</v>
      </c>
      <c r="AB57" s="83">
        <v>1.84864454772268E-2</v>
      </c>
      <c r="AC57" s="83">
        <v>2.24582645642097</v>
      </c>
      <c r="AD57" s="83">
        <v>39.922514948542599</v>
      </c>
      <c r="AE57" s="83">
        <v>61.887950882105599</v>
      </c>
      <c r="AF57" s="83">
        <v>21.909426816069701</v>
      </c>
      <c r="AG57" s="83">
        <v>88.878938447911494</v>
      </c>
      <c r="AH57" s="83">
        <v>1.0134402049351201</v>
      </c>
      <c r="AI57" s="83">
        <v>9938.5200489733106</v>
      </c>
      <c r="AJ57" s="12">
        <v>30242.1156481127</v>
      </c>
      <c r="AK57" s="2">
        <v>5778.9428709121603</v>
      </c>
    </row>
    <row r="58" spans="1:38" x14ac:dyDescent="0.3">
      <c r="A58" s="25">
        <v>62.410885072601303</v>
      </c>
      <c r="B58" s="25">
        <v>1.2398774995848301</v>
      </c>
      <c r="C58" s="25">
        <v>11.0773962349621</v>
      </c>
      <c r="D58" s="25">
        <v>8.6693119213887595</v>
      </c>
      <c r="E58" s="25">
        <v>0.55193133411349404</v>
      </c>
      <c r="F58" s="25">
        <v>1.3612790007072999</v>
      </c>
      <c r="G58" s="25">
        <v>6.8123941051275896</v>
      </c>
      <c r="H58" s="25">
        <v>3.9321352190569301</v>
      </c>
      <c r="I58" s="25">
        <v>1.4725548014204699</v>
      </c>
      <c r="J58" s="25">
        <v>0.79447480114889801</v>
      </c>
      <c r="K58" s="25">
        <v>1.6122543794449999</v>
      </c>
      <c r="L58" s="25">
        <v>0</v>
      </c>
      <c r="M58" s="25">
        <v>2.6178922964037999E-2</v>
      </c>
      <c r="N58" s="25">
        <v>8.3161565182966601</v>
      </c>
      <c r="O58" s="25">
        <v>0.39248211057135501</v>
      </c>
      <c r="P58" s="25">
        <v>1285.0796875000001</v>
      </c>
      <c r="Q58" s="25">
        <v>4.3239926224984204</v>
      </c>
      <c r="R58" s="25">
        <v>2108.5923302855099</v>
      </c>
      <c r="T58" s="83">
        <v>927.953125</v>
      </c>
      <c r="U58" s="83">
        <v>1019.79919517878</v>
      </c>
      <c r="V58" s="83">
        <v>5.4084019794318996</v>
      </c>
      <c r="W58" s="83">
        <v>0.288517173073642</v>
      </c>
      <c r="X58" s="83">
        <v>61.039109047031999</v>
      </c>
      <c r="Y58" s="83">
        <v>38.960890952968001</v>
      </c>
      <c r="Z58" s="83">
        <v>3.3911980077661302E-2</v>
      </c>
      <c r="AA58" s="83">
        <v>5.1552750302231798E-3</v>
      </c>
      <c r="AB58" s="83">
        <v>1.81242495848561E-2</v>
      </c>
      <c r="AC58" s="83">
        <v>2.27613474385711</v>
      </c>
      <c r="AD58" s="83">
        <v>39.066131158751901</v>
      </c>
      <c r="AE58" s="83">
        <v>61.039109047031999</v>
      </c>
      <c r="AF58" s="83">
        <v>21.606742485753099</v>
      </c>
      <c r="AG58" s="83">
        <v>89.242052835951</v>
      </c>
      <c r="AH58" s="83">
        <v>1.03105500604464</v>
      </c>
      <c r="AI58" s="83">
        <v>10618.6755505005</v>
      </c>
      <c r="AJ58" s="12">
        <v>33050.252408049899</v>
      </c>
      <c r="AK58" s="2">
        <v>5917.7814331521104</v>
      </c>
    </row>
    <row r="59" spans="1:38" x14ac:dyDescent="0.3">
      <c r="A59" s="25">
        <v>62.7146932358702</v>
      </c>
      <c r="B59" s="25">
        <v>1.1904632320714701</v>
      </c>
      <c r="C59" s="25">
        <v>10.9545659634062</v>
      </c>
      <c r="D59" s="25">
        <v>8.5732453379381806</v>
      </c>
      <c r="E59" s="25">
        <v>0.56208950149856995</v>
      </c>
      <c r="F59" s="25">
        <v>1.2845282261265001</v>
      </c>
      <c r="G59" s="25">
        <v>6.7469497201209796</v>
      </c>
      <c r="H59" s="25">
        <v>3.9524267714058401</v>
      </c>
      <c r="I59" s="25">
        <v>1.50152370004733</v>
      </c>
      <c r="J59" s="25">
        <v>0.811011040679955</v>
      </c>
      <c r="K59" s="25">
        <v>1.6455136036804301</v>
      </c>
      <c r="L59" s="25">
        <v>0</v>
      </c>
      <c r="M59" s="25">
        <v>2.5770936625708001E-2</v>
      </c>
      <c r="N59" s="25">
        <v>8.2390196520131909</v>
      </c>
      <c r="O59" s="25">
        <v>0.37144441645363802</v>
      </c>
      <c r="P59" s="25">
        <v>1281.0796875000001</v>
      </c>
      <c r="Q59" s="25">
        <v>4.3622867387502797</v>
      </c>
      <c r="R59" s="25">
        <v>2302.96182393973</v>
      </c>
      <c r="T59" s="83">
        <v>923.953125</v>
      </c>
      <c r="U59" s="83">
        <v>1019.23266641423</v>
      </c>
      <c r="V59" s="83">
        <v>5.3466539376065896</v>
      </c>
      <c r="W59" s="83">
        <v>0.26033166239972</v>
      </c>
      <c r="X59" s="83">
        <v>60.183230165829102</v>
      </c>
      <c r="Y59" s="83">
        <v>39.816769834170898</v>
      </c>
      <c r="Z59" s="83">
        <v>3.4045660013436001E-2</v>
      </c>
      <c r="AA59" s="83">
        <v>5.2437166645376296E-3</v>
      </c>
      <c r="AB59" s="83">
        <v>1.77640534794869E-2</v>
      </c>
      <c r="AC59" s="83">
        <v>2.3063353524583401</v>
      </c>
      <c r="AD59" s="83">
        <v>38.216141720613699</v>
      </c>
      <c r="AE59" s="83">
        <v>60.183230165829102</v>
      </c>
      <c r="AF59" s="83">
        <v>21.313384580388899</v>
      </c>
      <c r="AG59" s="83">
        <v>89.593842140621405</v>
      </c>
      <c r="AH59" s="83">
        <v>1.04874333290753</v>
      </c>
      <c r="AI59" s="83">
        <v>11331.3401445322</v>
      </c>
      <c r="AJ59" s="12">
        <v>36109.593649132497</v>
      </c>
      <c r="AK59" s="2">
        <v>6053.6552441631002</v>
      </c>
    </row>
    <row r="60" spans="1:38" x14ac:dyDescent="0.3">
      <c r="A60" s="25">
        <v>63.011407194714003</v>
      </c>
      <c r="B60" s="25">
        <v>1.1433491922544601</v>
      </c>
      <c r="C60" s="25">
        <v>10.8317598413061</v>
      </c>
      <c r="D60" s="25">
        <v>8.4785109475520208</v>
      </c>
      <c r="E60" s="25">
        <v>0.57216029419644898</v>
      </c>
      <c r="F60" s="25">
        <v>1.21110625226674</v>
      </c>
      <c r="G60" s="25">
        <v>6.6836128961791097</v>
      </c>
      <c r="H60" s="25">
        <v>3.97137853047755</v>
      </c>
      <c r="I60" s="25">
        <v>1.53019679265242</v>
      </c>
      <c r="J60" s="25">
        <v>0.82741090436351095</v>
      </c>
      <c r="K60" s="25">
        <v>1.6784870155676099</v>
      </c>
      <c r="L60" s="25">
        <v>0</v>
      </c>
      <c r="M60" s="25">
        <v>2.5368275597966498E-2</v>
      </c>
      <c r="N60" s="25">
        <v>8.1619478117005198</v>
      </c>
      <c r="O60" s="25">
        <v>0.351814998723604</v>
      </c>
      <c r="P60" s="25">
        <v>1277.0796875000001</v>
      </c>
      <c r="Q60" s="25">
        <v>4.3994754079968503</v>
      </c>
      <c r="R60" s="25">
        <v>2508.85411112781</v>
      </c>
      <c r="T60" s="83">
        <v>919.953125</v>
      </c>
      <c r="U60" s="83">
        <v>1018.70063651372</v>
      </c>
      <c r="V60" s="83">
        <v>5.28595618248064</v>
      </c>
      <c r="W60" s="83">
        <v>0.233862513120595</v>
      </c>
      <c r="X60" s="83">
        <v>59.320247639376397</v>
      </c>
      <c r="Y60" s="83">
        <v>40.679752360623603</v>
      </c>
      <c r="Z60" s="83">
        <v>3.41752406221131E-2</v>
      </c>
      <c r="AA60" s="83">
        <v>5.3325785166284598E-3</v>
      </c>
      <c r="AB60" s="83">
        <v>1.7405811005952E-2</v>
      </c>
      <c r="AC60" s="83">
        <v>2.3364294565892401</v>
      </c>
      <c r="AD60" s="83">
        <v>37.372495916282404</v>
      </c>
      <c r="AE60" s="83">
        <v>59.320247639376397</v>
      </c>
      <c r="AF60" s="83">
        <v>21.0289170618749</v>
      </c>
      <c r="AG60" s="83">
        <v>89.934843742403103</v>
      </c>
      <c r="AH60" s="83">
        <v>1.06651570332569</v>
      </c>
      <c r="AI60" s="83">
        <v>12077.5521358484</v>
      </c>
      <c r="AJ60" s="12">
        <v>39442.661103620703</v>
      </c>
      <c r="AK60" s="2">
        <v>6186.4383719960897</v>
      </c>
    </row>
    <row r="61" spans="1:38" x14ac:dyDescent="0.3">
      <c r="A61" s="25">
        <v>63.365962780165901</v>
      </c>
      <c r="B61" s="25">
        <v>1.10042788547665</v>
      </c>
      <c r="C61" s="25">
        <v>10.704633979265401</v>
      </c>
      <c r="D61" s="25">
        <v>8.3254276542125698</v>
      </c>
      <c r="E61" s="25">
        <v>0.57230576809914702</v>
      </c>
      <c r="F61" s="25">
        <v>1.14056121302445</v>
      </c>
      <c r="G61" s="25">
        <v>6.6265611982136399</v>
      </c>
      <c r="H61" s="25">
        <v>3.9885262857971102</v>
      </c>
      <c r="I61" s="25">
        <v>1.5597952669252499</v>
      </c>
      <c r="J61" s="25">
        <v>0.84439571239981004</v>
      </c>
      <c r="K61" s="25">
        <v>1.71261772249346</v>
      </c>
      <c r="L61" s="25">
        <v>0</v>
      </c>
      <c r="M61" s="25">
        <v>2.4933857101990701E-2</v>
      </c>
      <c r="N61" s="25">
        <v>8.02144722500298</v>
      </c>
      <c r="O61" s="25">
        <v>0.337831106034227</v>
      </c>
      <c r="P61" s="25">
        <v>1273.0796875000001</v>
      </c>
      <c r="Q61" s="25">
        <v>4.4444822709730696</v>
      </c>
      <c r="R61" s="25">
        <v>2782.8017703494202</v>
      </c>
      <c r="T61" s="83">
        <v>915.953125</v>
      </c>
      <c r="U61" s="83">
        <v>1018.20233163426</v>
      </c>
      <c r="V61" s="83">
        <v>5.2262204864667199</v>
      </c>
      <c r="W61" s="83">
        <v>0.20907122558525101</v>
      </c>
      <c r="X61" s="83">
        <v>58.450114884446698</v>
      </c>
      <c r="Y61" s="83">
        <v>41.549885115553302</v>
      </c>
      <c r="Z61" s="83">
        <v>3.4300908640303003E-2</v>
      </c>
      <c r="AA61" s="83">
        <v>5.4219109624039901E-3</v>
      </c>
      <c r="AB61" s="83">
        <v>1.70494929141667E-2</v>
      </c>
      <c r="AC61" s="83">
        <v>2.3664172887952302</v>
      </c>
      <c r="AD61" s="83">
        <v>36.535163307278303</v>
      </c>
      <c r="AE61" s="83">
        <v>58.450114884446698</v>
      </c>
      <c r="AF61" s="83">
        <v>20.752939256979701</v>
      </c>
      <c r="AG61" s="83">
        <v>90.265549053429098</v>
      </c>
      <c r="AH61" s="83">
        <v>1.0843821924807999</v>
      </c>
      <c r="AI61" s="83">
        <v>12858.3798710134</v>
      </c>
      <c r="AJ61" s="12">
        <v>43074.000561767498</v>
      </c>
      <c r="AK61" s="2">
        <v>6316.00895729683</v>
      </c>
    </row>
    <row r="62" spans="1:38" s="4" customFormat="1" x14ac:dyDescent="0.3">
      <c r="A62" s="25">
        <v>63.7272191769815</v>
      </c>
      <c r="B62" s="25">
        <v>1.06061311104461</v>
      </c>
      <c r="C62" s="25">
        <v>10.5731520516114</v>
      </c>
      <c r="D62" s="25">
        <v>8.1576168501726105</v>
      </c>
      <c r="E62" s="25">
        <v>0.57076898326245495</v>
      </c>
      <c r="F62" s="25">
        <v>1.07115919466313</v>
      </c>
      <c r="G62" s="25">
        <v>6.5789998768190001</v>
      </c>
      <c r="H62" s="25">
        <v>4.0043718785485201</v>
      </c>
      <c r="I62" s="25">
        <v>1.5898653418367401</v>
      </c>
      <c r="J62" s="25">
        <v>0.86169343916323105</v>
      </c>
      <c r="K62" s="25">
        <v>1.7473615690904001</v>
      </c>
      <c r="L62" s="25">
        <v>0</v>
      </c>
      <c r="M62" s="25">
        <v>2.4486691884367001E-2</v>
      </c>
      <c r="N62" s="25">
        <v>7.8640428675092702</v>
      </c>
      <c r="O62" s="25">
        <v>0.32626581758540102</v>
      </c>
      <c r="P62" s="25">
        <v>1269.0796875000001</v>
      </c>
      <c r="Q62" s="25">
        <v>4.4898374608777702</v>
      </c>
      <c r="R62" s="25">
        <v>3089.1390744538498</v>
      </c>
      <c r="S62" s="19"/>
      <c r="T62" s="83">
        <v>911.953125</v>
      </c>
      <c r="U62" s="83">
        <v>1017.7369914946401</v>
      </c>
      <c r="V62" s="83">
        <v>5.1673649321249702</v>
      </c>
      <c r="W62" s="83">
        <v>0.18591997485751099</v>
      </c>
      <c r="X62" s="83">
        <v>57.572807217679497</v>
      </c>
      <c r="Y62" s="83">
        <v>42.427192782320503</v>
      </c>
      <c r="Z62" s="83">
        <v>3.4422835105151997E-2</v>
      </c>
      <c r="AA62" s="83">
        <v>5.5117623675970404E-3</v>
      </c>
      <c r="AB62" s="83">
        <v>1.6695085819779101E-2</v>
      </c>
      <c r="AC62" s="83">
        <v>2.39629817615576</v>
      </c>
      <c r="AD62" s="83">
        <v>35.704133958714301</v>
      </c>
      <c r="AE62" s="83">
        <v>57.572807217679497</v>
      </c>
      <c r="AF62" s="83">
        <v>20.485082383143201</v>
      </c>
      <c r="AG62" s="83">
        <v>90.586408171452803</v>
      </c>
      <c r="AH62" s="83">
        <v>1.1023524735194099</v>
      </c>
      <c r="AI62" s="83">
        <v>13674.9212611115</v>
      </c>
      <c r="AJ62" s="12">
        <v>47030.366923948</v>
      </c>
      <c r="AK62" s="2">
        <v>6442.2503831782496</v>
      </c>
      <c r="AL62" s="12"/>
    </row>
    <row r="63" spans="1:38" x14ac:dyDescent="0.3">
      <c r="A63" s="25">
        <v>64.082867402018195</v>
      </c>
      <c r="B63" s="25">
        <v>1.0226001478476201</v>
      </c>
      <c r="C63" s="25">
        <v>10.4421521758418</v>
      </c>
      <c r="D63" s="25">
        <v>7.9899133212850604</v>
      </c>
      <c r="E63" s="25">
        <v>0.56888764108781797</v>
      </c>
      <c r="F63" s="25">
        <v>1.00533747327135</v>
      </c>
      <c r="G63" s="25">
        <v>6.5330629745936699</v>
      </c>
      <c r="H63" s="25">
        <v>4.0190808170110603</v>
      </c>
      <c r="I63" s="25">
        <v>1.6196846514268199</v>
      </c>
      <c r="J63" s="25">
        <v>0.87887730813116804</v>
      </c>
      <c r="K63" s="25">
        <v>1.7818633456697599</v>
      </c>
      <c r="L63" s="25">
        <v>0</v>
      </c>
      <c r="M63" s="25">
        <v>2.4044707557515099E-2</v>
      </c>
      <c r="N63" s="25">
        <v>7.7058923110501301</v>
      </c>
      <c r="O63" s="25">
        <v>0.31564904449314402</v>
      </c>
      <c r="P63" s="25">
        <v>1265.0796875000001</v>
      </c>
      <c r="Q63" s="25">
        <v>4.53428628072409</v>
      </c>
      <c r="R63" s="25">
        <v>3422.0494479715599</v>
      </c>
      <c r="T63" s="83">
        <v>907.953125</v>
      </c>
      <c r="U63" s="83">
        <v>1017.30385947987</v>
      </c>
      <c r="V63" s="83">
        <v>5.1093144984971604</v>
      </c>
      <c r="W63" s="83">
        <v>0.16437111840124699</v>
      </c>
      <c r="X63" s="83">
        <v>56.688323610621801</v>
      </c>
      <c r="Y63" s="83">
        <v>43.311676389378199</v>
      </c>
      <c r="Z63" s="83">
        <v>3.4541176969663398E-2</v>
      </c>
      <c r="AA63" s="83">
        <v>5.6021793037943201E-3</v>
      </c>
      <c r="AB63" s="83">
        <v>1.63425910958899E-2</v>
      </c>
      <c r="AC63" s="83">
        <v>2.4260705844922299</v>
      </c>
      <c r="AD63" s="83">
        <v>34.879418448572402</v>
      </c>
      <c r="AE63" s="83">
        <v>56.688323610621801</v>
      </c>
      <c r="AF63" s="83">
        <v>20.225006381009301</v>
      </c>
      <c r="AG63" s="83">
        <v>90.897834130693298</v>
      </c>
      <c r="AH63" s="83">
        <v>1.12043586075886</v>
      </c>
      <c r="AI63" s="83">
        <v>14528.303271414499</v>
      </c>
      <c r="AJ63" s="12">
        <v>51340.928630638198</v>
      </c>
      <c r="AK63" s="2">
        <v>6565.05268099964</v>
      </c>
    </row>
    <row r="64" spans="1:38" x14ac:dyDescent="0.3">
      <c r="A64" s="25">
        <v>64.432946725894894</v>
      </c>
      <c r="B64" s="25">
        <v>0.98627502225747798</v>
      </c>
      <c r="C64" s="25">
        <v>10.311756376087301</v>
      </c>
      <c r="D64" s="25">
        <v>7.8224939828058799</v>
      </c>
      <c r="E64" s="25">
        <v>0.56670258607757396</v>
      </c>
      <c r="F64" s="25">
        <v>0.94293776841824195</v>
      </c>
      <c r="G64" s="25">
        <v>6.4886236225485598</v>
      </c>
      <c r="H64" s="25">
        <v>4.0327003703978903</v>
      </c>
      <c r="I64" s="25">
        <v>1.64924763767584</v>
      </c>
      <c r="J64" s="25">
        <v>0.895943216185767</v>
      </c>
      <c r="K64" s="25">
        <v>1.81611489765516</v>
      </c>
      <c r="L64" s="25">
        <v>0</v>
      </c>
      <c r="M64" s="25">
        <v>2.3607925717489899E-2</v>
      </c>
      <c r="N64" s="25">
        <v>7.54725694212165</v>
      </c>
      <c r="O64" s="25">
        <v>0.30588690896224102</v>
      </c>
      <c r="P64" s="25">
        <v>1261.0796875000001</v>
      </c>
      <c r="Q64" s="25">
        <v>4.57784534894075</v>
      </c>
      <c r="R64" s="25">
        <v>3783.0784635476398</v>
      </c>
      <c r="T64" s="83">
        <v>903.953125</v>
      </c>
      <c r="U64" s="83">
        <v>1016.90290110783</v>
      </c>
      <c r="V64" s="83">
        <v>5.0521133286701501</v>
      </c>
      <c r="W64" s="83">
        <v>0.14442294068799599</v>
      </c>
      <c r="X64" s="83">
        <v>55.797072448894298</v>
      </c>
      <c r="Y64" s="83">
        <v>44.202927551105702</v>
      </c>
      <c r="Z64" s="83">
        <v>3.4656052892202097E-2</v>
      </c>
      <c r="AA64" s="83">
        <v>5.6931850117729601E-3</v>
      </c>
      <c r="AB64" s="83">
        <v>1.5992170730365199E-2</v>
      </c>
      <c r="AC64" s="83">
        <v>2.4557363864204</v>
      </c>
      <c r="AD64" s="83">
        <v>34.061397482180901</v>
      </c>
      <c r="AE64" s="83">
        <v>55.797072448894298</v>
      </c>
      <c r="AF64" s="83">
        <v>19.972364241877202</v>
      </c>
      <c r="AG64" s="83">
        <v>91.2001391900058</v>
      </c>
      <c r="AH64" s="83">
        <v>1.13863700235459</v>
      </c>
      <c r="AI64" s="83">
        <v>15420.912982985599</v>
      </c>
      <c r="AJ64" s="12">
        <v>56044.143625574703</v>
      </c>
      <c r="AK64" s="2">
        <v>6684.9755167351304</v>
      </c>
    </row>
    <row r="65" spans="1:37" x14ac:dyDescent="0.3">
      <c r="A65" s="25">
        <v>64.7774884093228</v>
      </c>
      <c r="B65" s="25">
        <v>0.951533782359131</v>
      </c>
      <c r="C65" s="25">
        <v>10.1820734137151</v>
      </c>
      <c r="D65" s="25">
        <v>7.6555366871516899</v>
      </c>
      <c r="E65" s="25">
        <v>0.56425206507611902</v>
      </c>
      <c r="F65" s="25">
        <v>0.88380623610775999</v>
      </c>
      <c r="G65" s="25">
        <v>6.4455664239468797</v>
      </c>
      <c r="H65" s="25">
        <v>4.0452744490255901</v>
      </c>
      <c r="I65" s="25">
        <v>1.6785484820024901</v>
      </c>
      <c r="J65" s="25">
        <v>0.91288694819585203</v>
      </c>
      <c r="K65" s="25">
        <v>1.8501078538875999</v>
      </c>
      <c r="L65" s="25">
        <v>0</v>
      </c>
      <c r="M65" s="25">
        <v>2.3176378613843501E-2</v>
      </c>
      <c r="N65" s="25">
        <v>7.3883906416280496</v>
      </c>
      <c r="O65" s="25">
        <v>0.29689491611873298</v>
      </c>
      <c r="P65" s="25">
        <v>1257.0796875000001</v>
      </c>
      <c r="Q65" s="25">
        <v>4.6205307608173403</v>
      </c>
      <c r="R65" s="25">
        <v>4173.7916013364102</v>
      </c>
      <c r="T65" s="83">
        <v>899.953125</v>
      </c>
      <c r="U65" s="83">
        <v>1016.53715676574</v>
      </c>
      <c r="V65" s="83">
        <v>4.9963898599252996</v>
      </c>
      <c r="W65" s="83">
        <v>0.126226704763089</v>
      </c>
      <c r="X65" s="83">
        <v>54.9017189799996</v>
      </c>
      <c r="Y65" s="83">
        <v>45.0982810200004</v>
      </c>
      <c r="Z65" s="83">
        <v>3.4767407183034803E-2</v>
      </c>
      <c r="AA65" s="83">
        <v>5.7846555011138098E-3</v>
      </c>
      <c r="AB65" s="83">
        <v>1.5644857762819899E-2</v>
      </c>
      <c r="AC65" s="83">
        <v>2.4853094012155799</v>
      </c>
      <c r="AD65" s="83">
        <v>33.252448900537701</v>
      </c>
      <c r="AE65" s="83">
        <v>54.9017189799996</v>
      </c>
      <c r="AF65" s="83">
        <v>19.726742499128399</v>
      </c>
      <c r="AG65" s="83">
        <v>91.493176797460194</v>
      </c>
      <c r="AH65" s="83">
        <v>1.15693110022276</v>
      </c>
      <c r="AI65" s="83">
        <v>16361.34671188</v>
      </c>
      <c r="AJ65" s="12">
        <v>61218.035739409199</v>
      </c>
      <c r="AK65" s="2">
        <v>6805.8214211244303</v>
      </c>
    </row>
    <row r="66" spans="1:37" x14ac:dyDescent="0.3">
      <c r="A66" s="25">
        <v>65.116518566498499</v>
      </c>
      <c r="B66" s="25">
        <v>0.918281347160534</v>
      </c>
      <c r="C66" s="25">
        <v>10.0532002980285</v>
      </c>
      <c r="D66" s="25">
        <v>7.4892170365619499</v>
      </c>
      <c r="E66" s="25">
        <v>0.56157170661806799</v>
      </c>
      <c r="F66" s="25">
        <v>0.82779360396378798</v>
      </c>
      <c r="G66" s="25">
        <v>6.4037863588503603</v>
      </c>
      <c r="H66" s="25">
        <v>4.0568441435593803</v>
      </c>
      <c r="I66" s="25">
        <v>1.7075812966922901</v>
      </c>
      <c r="J66" s="25">
        <v>0.92970428143915995</v>
      </c>
      <c r="K66" s="25">
        <v>1.8838338365466201</v>
      </c>
      <c r="L66" s="25">
        <v>0</v>
      </c>
      <c r="M66" s="25">
        <v>2.2750104544588801E-2</v>
      </c>
      <c r="N66" s="25">
        <v>7.2295374547379199</v>
      </c>
      <c r="O66" s="25">
        <v>0.288597001360339</v>
      </c>
      <c r="P66" s="25">
        <v>1253.0796875000001</v>
      </c>
      <c r="Q66" s="25">
        <v>4.6623583826379704</v>
      </c>
      <c r="R66" s="25">
        <v>4595.7710242302101</v>
      </c>
      <c r="T66" s="83">
        <v>895.953125</v>
      </c>
      <c r="U66" s="83">
        <v>1016.20130730029</v>
      </c>
      <c r="V66" s="83">
        <v>4.9414784337093902</v>
      </c>
      <c r="W66" s="83">
        <v>0.109517776133654</v>
      </c>
      <c r="X66" s="83">
        <v>54.0004615265496</v>
      </c>
      <c r="Y66" s="83">
        <v>45.9995384734504</v>
      </c>
      <c r="Z66" s="83">
        <v>3.4875484030986899E-2</v>
      </c>
      <c r="AA66" s="83">
        <v>5.8767192536248597E-3</v>
      </c>
      <c r="AB66" s="83">
        <v>1.52999579527491E-2</v>
      </c>
      <c r="AC66" s="83">
        <v>2.5147559339024199</v>
      </c>
      <c r="AD66" s="83">
        <v>32.450857727580299</v>
      </c>
      <c r="AE66" s="83">
        <v>54.0004615265496</v>
      </c>
      <c r="AF66" s="83">
        <v>19.488106489708901</v>
      </c>
      <c r="AG66" s="83">
        <v>91.7775895552289</v>
      </c>
      <c r="AH66" s="83">
        <v>1.1753438507249701</v>
      </c>
      <c r="AI66" s="83">
        <v>17344.120662956699</v>
      </c>
      <c r="AJ66" s="12">
        <v>66868.150316824103</v>
      </c>
      <c r="AK66" s="2">
        <v>6923.7853922267204</v>
      </c>
    </row>
    <row r="67" spans="1:37" x14ac:dyDescent="0.3">
      <c r="A67" s="25">
        <v>65.493955610400405</v>
      </c>
      <c r="B67" s="25">
        <v>0.885961034278962</v>
      </c>
      <c r="C67" s="25">
        <v>9.93100678575545</v>
      </c>
      <c r="D67" s="25">
        <v>7.3242266214616603</v>
      </c>
      <c r="E67" s="25">
        <v>0.55886906649121504</v>
      </c>
      <c r="F67" s="25">
        <v>0.77400507219661796</v>
      </c>
      <c r="G67" s="25">
        <v>6.3335799831133697</v>
      </c>
      <c r="H67" s="25">
        <v>4.0702962301482604</v>
      </c>
      <c r="I67" s="25">
        <v>1.73773003169383</v>
      </c>
      <c r="J67" s="25">
        <v>0.92213573322687803</v>
      </c>
      <c r="K67" s="25">
        <v>1.9177620109612701</v>
      </c>
      <c r="L67" s="25">
        <v>0</v>
      </c>
      <c r="M67" s="25">
        <v>2.23122639623391E-2</v>
      </c>
      <c r="N67" s="25">
        <v>7.07135268166616</v>
      </c>
      <c r="O67" s="25">
        <v>0.28103349610525002</v>
      </c>
      <c r="P67" s="25">
        <v>1249.0796875000001</v>
      </c>
      <c r="Q67" s="25">
        <v>4.7093717772155497</v>
      </c>
      <c r="R67" s="25">
        <v>5121.20047636035</v>
      </c>
      <c r="T67" s="83">
        <v>891.953125</v>
      </c>
      <c r="U67" s="83">
        <v>1015.89432491098</v>
      </c>
      <c r="V67" s="83">
        <v>4.8873380777333599</v>
      </c>
      <c r="W67" s="83">
        <v>9.4245020446550101E-2</v>
      </c>
      <c r="X67" s="83">
        <v>53.093524374252802</v>
      </c>
      <c r="Y67" s="83">
        <v>46.906475625747198</v>
      </c>
      <c r="Z67" s="83">
        <v>3.4980393104478903E-2</v>
      </c>
      <c r="AA67" s="83">
        <v>5.9694031535291996E-3</v>
      </c>
      <c r="AB67" s="83">
        <v>1.49575488136761E-2</v>
      </c>
      <c r="AC67" s="83">
        <v>2.5440691594189602</v>
      </c>
      <c r="AD67" s="83">
        <v>31.656769787378501</v>
      </c>
      <c r="AE67" s="83">
        <v>53.093524374252802</v>
      </c>
      <c r="AF67" s="83">
        <v>19.2562176731374</v>
      </c>
      <c r="AG67" s="83">
        <v>92.053666064418394</v>
      </c>
      <c r="AH67" s="83">
        <v>1.1938806307058401</v>
      </c>
      <c r="AI67" s="83">
        <v>18370.492540745599</v>
      </c>
      <c r="AJ67" s="12">
        <v>73038.495781207996</v>
      </c>
      <c r="AK67" s="2">
        <v>7038.7689240637001</v>
      </c>
    </row>
    <row r="68" spans="1:37" x14ac:dyDescent="0.3">
      <c r="A68" s="25">
        <v>65.873924518703205</v>
      </c>
      <c r="B68" s="25">
        <v>0.85493558584041296</v>
      </c>
      <c r="C68" s="25">
        <v>9.8106914717664608</v>
      </c>
      <c r="D68" s="25">
        <v>7.16038637249562</v>
      </c>
      <c r="E68" s="25">
        <v>0.55601757875961999</v>
      </c>
      <c r="F68" s="25">
        <v>0.72304415302046698</v>
      </c>
      <c r="G68" s="25">
        <v>6.2590929111850802</v>
      </c>
      <c r="H68" s="25">
        <v>4.0832833713530201</v>
      </c>
      <c r="I68" s="25">
        <v>1.7678507051249699</v>
      </c>
      <c r="J68" s="25">
        <v>0.90994447839785797</v>
      </c>
      <c r="K68" s="25">
        <v>1.9514925359767199</v>
      </c>
      <c r="L68" s="25">
        <v>0</v>
      </c>
      <c r="M68" s="25">
        <v>2.1877339848415198E-2</v>
      </c>
      <c r="N68" s="25">
        <v>6.9138036581253202</v>
      </c>
      <c r="O68" s="25">
        <v>0.27404169189853</v>
      </c>
      <c r="P68" s="25">
        <v>1245.0796875000001</v>
      </c>
      <c r="Q68" s="25">
        <v>4.75666176654582</v>
      </c>
      <c r="R68" s="25">
        <v>5710.3373591581703</v>
      </c>
      <c r="T68" s="83">
        <v>887.953125</v>
      </c>
      <c r="U68" s="83">
        <v>1015.6151649495901</v>
      </c>
      <c r="V68" s="83">
        <v>4.83393330451596</v>
      </c>
      <c r="W68" s="83">
        <v>8.0356465153780005E-2</v>
      </c>
      <c r="X68" s="83">
        <v>52.181151412059599</v>
      </c>
      <c r="Y68" s="83">
        <v>47.818848587940401</v>
      </c>
      <c r="Z68" s="83">
        <v>3.5082238176863199E-2</v>
      </c>
      <c r="AA68" s="83">
        <v>6.0627340587312197E-3</v>
      </c>
      <c r="AB68" s="83">
        <v>1.4617709894649E-2</v>
      </c>
      <c r="AC68" s="83">
        <v>2.5732419957896302</v>
      </c>
      <c r="AD68" s="83">
        <v>30.870334869360502</v>
      </c>
      <c r="AE68" s="83">
        <v>52.181151412059599</v>
      </c>
      <c r="AF68" s="83">
        <v>19.0308507300069</v>
      </c>
      <c r="AG68" s="83">
        <v>92.321679412798005</v>
      </c>
      <c r="AH68" s="83">
        <v>1.2125468117462399</v>
      </c>
      <c r="AI68" s="83">
        <v>19441.747430765001</v>
      </c>
      <c r="AJ68" s="12">
        <v>79777.1923094214</v>
      </c>
      <c r="AK68" s="2">
        <v>7150.6840403533197</v>
      </c>
    </row>
    <row r="69" spans="1:37" x14ac:dyDescent="0.3">
      <c r="A69" s="25">
        <v>66.246825073487202</v>
      </c>
      <c r="B69" s="25">
        <v>0.82523087718059096</v>
      </c>
      <c r="C69" s="25">
        <v>9.6910509095919792</v>
      </c>
      <c r="D69" s="25">
        <v>6.9977444182886801</v>
      </c>
      <c r="E69" s="25">
        <v>0.55300535627651903</v>
      </c>
      <c r="F69" s="25">
        <v>0.67492933016071999</v>
      </c>
      <c r="G69" s="25">
        <v>6.18674679091529</v>
      </c>
      <c r="H69" s="25">
        <v>4.0952146486460697</v>
      </c>
      <c r="I69" s="25">
        <v>1.7976334517221999</v>
      </c>
      <c r="J69" s="25">
        <v>0.89844861779541996</v>
      </c>
      <c r="K69" s="25">
        <v>1.9849139739983199</v>
      </c>
      <c r="L69" s="25">
        <v>0</v>
      </c>
      <c r="M69" s="25">
        <v>2.1449044983495199E-2</v>
      </c>
      <c r="N69" s="25">
        <v>6.7570119356864904</v>
      </c>
      <c r="O69" s="25">
        <v>0.26753998955567798</v>
      </c>
      <c r="P69" s="25">
        <v>1241.0796875000001</v>
      </c>
      <c r="Q69" s="25">
        <v>4.8029213677825204</v>
      </c>
      <c r="R69" s="25">
        <v>6352.1591091600403</v>
      </c>
      <c r="T69" s="83">
        <v>883.953125</v>
      </c>
      <c r="U69" s="83">
        <v>1015.36276583364</v>
      </c>
      <c r="V69" s="83">
        <v>4.7812336917613996</v>
      </c>
      <c r="W69" s="83">
        <v>6.7799295205887497E-2</v>
      </c>
      <c r="X69" s="83">
        <v>51.263602919911598</v>
      </c>
      <c r="Y69" s="83">
        <v>48.736397080088402</v>
      </c>
      <c r="Z69" s="83">
        <v>3.5181118047300397E-2</v>
      </c>
      <c r="AA69" s="83">
        <v>6.1567393247360797E-3</v>
      </c>
      <c r="AB69" s="83">
        <v>1.42805206797191E-2</v>
      </c>
      <c r="AC69" s="83">
        <v>2.6022672299457401</v>
      </c>
      <c r="AD69" s="83">
        <v>30.0917032978784</v>
      </c>
      <c r="AE69" s="83">
        <v>51.263602919911598</v>
      </c>
      <c r="AF69" s="83">
        <v>18.811791770097901</v>
      </c>
      <c r="AG69" s="83">
        <v>92.581889598158995</v>
      </c>
      <c r="AH69" s="83">
        <v>1.23134786494722</v>
      </c>
      <c r="AI69" s="83">
        <v>20559.205504504302</v>
      </c>
      <c r="AJ69" s="12">
        <v>87136.879185003505</v>
      </c>
      <c r="AK69" s="2">
        <v>7259.4547645745797</v>
      </c>
    </row>
    <row r="70" spans="1:37" x14ac:dyDescent="0.3">
      <c r="A70" s="25">
        <v>66.612778837988401</v>
      </c>
      <c r="B70" s="25">
        <v>0.79676915383284996</v>
      </c>
      <c r="C70" s="25">
        <v>9.5721712439646698</v>
      </c>
      <c r="D70" s="25">
        <v>6.8364341621852196</v>
      </c>
      <c r="E70" s="25">
        <v>0.54985946088634996</v>
      </c>
      <c r="F70" s="25">
        <v>0.62950996214620802</v>
      </c>
      <c r="G70" s="25">
        <v>6.1164101917715596</v>
      </c>
      <c r="H70" s="25">
        <v>4.1061354016949503</v>
      </c>
      <c r="I70" s="25">
        <v>1.8270770126859099</v>
      </c>
      <c r="J70" s="25">
        <v>0.88760567742837404</v>
      </c>
      <c r="K70" s="25">
        <v>2.01802140006457</v>
      </c>
      <c r="L70" s="25">
        <v>0</v>
      </c>
      <c r="M70" s="25">
        <v>2.1027287937107501E-2</v>
      </c>
      <c r="N70" s="25">
        <v>6.6011552536926299</v>
      </c>
      <c r="O70" s="25">
        <v>0.26147911590641498</v>
      </c>
      <c r="P70" s="25">
        <v>1237.0796875000001</v>
      </c>
      <c r="Q70" s="25">
        <v>4.8481779151396598</v>
      </c>
      <c r="R70" s="25">
        <v>7049.8181601664501</v>
      </c>
    </row>
    <row r="71" spans="1:37" x14ac:dyDescent="0.3">
      <c r="A71" s="25">
        <v>66.971899029129602</v>
      </c>
      <c r="B71" s="25">
        <v>0.769479037120119</v>
      </c>
      <c r="C71" s="25">
        <v>9.4541294828408198</v>
      </c>
      <c r="D71" s="25">
        <v>6.6765803903085397</v>
      </c>
      <c r="E71" s="25">
        <v>0.54660459328636801</v>
      </c>
      <c r="F71" s="25">
        <v>0.58664350251369302</v>
      </c>
      <c r="G71" s="25">
        <v>6.0479633639233503</v>
      </c>
      <c r="H71" s="25">
        <v>4.1160884745361797</v>
      </c>
      <c r="I71" s="25">
        <v>1.8561801449361399</v>
      </c>
      <c r="J71" s="25">
        <v>0.87737718855540403</v>
      </c>
      <c r="K71" s="25">
        <v>2.05081014591758</v>
      </c>
      <c r="L71" s="25">
        <v>0</v>
      </c>
      <c r="M71" s="25">
        <v>2.06119860244884E-2</v>
      </c>
      <c r="N71" s="25">
        <v>6.4463980720971303</v>
      </c>
      <c r="O71" s="25">
        <v>0.25581497911914503</v>
      </c>
      <c r="P71" s="25">
        <v>1233.0796875000001</v>
      </c>
      <c r="Q71" s="25">
        <v>4.8924578383773296</v>
      </c>
      <c r="R71" s="25">
        <v>7806.5265013472999</v>
      </c>
    </row>
    <row r="72" spans="1:37" x14ac:dyDescent="0.3">
      <c r="A72" s="25">
        <v>67.324292090260798</v>
      </c>
      <c r="B72" s="25">
        <v>0.74329483908616101</v>
      </c>
      <c r="C72" s="25">
        <v>9.3369945658041296</v>
      </c>
      <c r="D72" s="25">
        <v>6.5182988898955703</v>
      </c>
      <c r="E72" s="25">
        <v>0.54326325538623799</v>
      </c>
      <c r="F72" s="25">
        <v>0.54619514695923599</v>
      </c>
      <c r="G72" s="25">
        <v>5.9812969155387501</v>
      </c>
      <c r="H72" s="25">
        <v>4.1251145078474298</v>
      </c>
      <c r="I72" s="25">
        <v>1.8849416825195</v>
      </c>
      <c r="J72" s="25">
        <v>0.86772828613244402</v>
      </c>
      <c r="K72" s="25">
        <v>2.0832758457834499</v>
      </c>
      <c r="L72" s="25">
        <v>0</v>
      </c>
      <c r="M72" s="25">
        <v>2.0203063278915401E-2</v>
      </c>
      <c r="N72" s="25">
        <v>6.2928917025269397</v>
      </c>
      <c r="O72" s="25">
        <v>0.250508098876007</v>
      </c>
      <c r="P72" s="25">
        <v>1229.0796875000001</v>
      </c>
      <c r="Q72" s="25">
        <v>4.9357868424146298</v>
      </c>
      <c r="R72" s="25">
        <v>8625.5509019188394</v>
      </c>
    </row>
    <row r="73" spans="1:37" x14ac:dyDescent="0.3">
      <c r="A73" s="25">
        <v>67.670058937455806</v>
      </c>
      <c r="B73" s="25">
        <v>0.71815596887375299</v>
      </c>
      <c r="C73" s="25">
        <v>9.2208282848882597</v>
      </c>
      <c r="D73" s="25">
        <v>6.3616962963158796</v>
      </c>
      <c r="E73" s="25">
        <v>0.53985591247891196</v>
      </c>
      <c r="F73" s="25">
        <v>0.50803749148378397</v>
      </c>
      <c r="G73" s="25">
        <v>5.9163106592104402</v>
      </c>
      <c r="H73" s="25">
        <v>4.1332521807276796</v>
      </c>
      <c r="I73" s="25">
        <v>1.91336058117459</v>
      </c>
      <c r="J73" s="25">
        <v>0.85862735710860705</v>
      </c>
      <c r="K73" s="25">
        <v>2.1154144663327799</v>
      </c>
      <c r="L73" s="25">
        <v>0</v>
      </c>
      <c r="M73" s="25">
        <v>1.9800448876611899E-2</v>
      </c>
      <c r="N73" s="25">
        <v>6.1407746068681197</v>
      </c>
      <c r="O73" s="25">
        <v>0.245523104520737</v>
      </c>
      <c r="P73" s="25">
        <v>1225.0796875000001</v>
      </c>
      <c r="Q73" s="25">
        <v>4.9781900484632997</v>
      </c>
      <c r="R73" s="25">
        <v>9510.2087196813209</v>
      </c>
    </row>
    <row r="74" spans="1:37" x14ac:dyDescent="0.3">
      <c r="A74" s="25">
        <v>68.009295945490095</v>
      </c>
      <c r="B74" s="25">
        <v>0.694006416170316</v>
      </c>
      <c r="C74" s="25">
        <v>9.1056860784136404</v>
      </c>
      <c r="D74" s="25">
        <v>6.2068701154066801</v>
      </c>
      <c r="E74" s="25">
        <v>0.53640115220875895</v>
      </c>
      <c r="F74" s="25">
        <v>0.47205019822761501</v>
      </c>
      <c r="G74" s="25">
        <v>5.8529126075344902</v>
      </c>
      <c r="H74" s="25">
        <v>4.1405384108676504</v>
      </c>
      <c r="I74" s="25">
        <v>1.9414359495276099</v>
      </c>
      <c r="J74" s="25">
        <v>0.85004573108905401</v>
      </c>
      <c r="K74" s="25">
        <v>2.1472223242430402</v>
      </c>
      <c r="L74" s="25">
        <v>0</v>
      </c>
      <c r="M74" s="25">
        <v>1.9404075916443501E-2</v>
      </c>
      <c r="N74" s="25">
        <v>5.9901728178500502</v>
      </c>
      <c r="O74" s="25">
        <v>0.24082829246124901</v>
      </c>
      <c r="P74" s="25">
        <v>1221.0796875000001</v>
      </c>
      <c r="Q74" s="25">
        <v>5.01969210452609</v>
      </c>
      <c r="R74" s="25">
        <v>10463.8644356842</v>
      </c>
    </row>
    <row r="75" spans="1:37" x14ac:dyDescent="0.3">
      <c r="A75" s="25">
        <v>68.342095726661299</v>
      </c>
      <c r="B75" s="25">
        <v>0.67079429992483397</v>
      </c>
      <c r="C75" s="25">
        <v>8.9916177149974708</v>
      </c>
      <c r="D75" s="25">
        <v>6.0539088787797004</v>
      </c>
      <c r="E75" s="25">
        <v>0.53291583823104505</v>
      </c>
      <c r="F75" s="25">
        <v>0.43811966731864799</v>
      </c>
      <c r="G75" s="25">
        <v>5.7910180992078901</v>
      </c>
      <c r="H75" s="25">
        <v>4.1470085204185203</v>
      </c>
      <c r="I75" s="25">
        <v>1.96916706983655</v>
      </c>
      <c r="J75" s="25">
        <v>0.84195740732212399</v>
      </c>
      <c r="K75" s="25">
        <v>2.1786960942573499</v>
      </c>
      <c r="L75" s="25">
        <v>0</v>
      </c>
      <c r="M75" s="25">
        <v>1.90138804786486E-2</v>
      </c>
      <c r="N75" s="25">
        <v>5.8412004461564297</v>
      </c>
      <c r="O75" s="25">
        <v>0.23639523518922601</v>
      </c>
      <c r="P75" s="25">
        <v>1217.0796875000001</v>
      </c>
      <c r="Q75" s="25">
        <v>5.0603172713437301</v>
      </c>
      <c r="R75" s="25">
        <v>11489.9270499863</v>
      </c>
    </row>
    <row r="76" spans="1:37" x14ac:dyDescent="0.3">
      <c r="A76" s="25">
        <v>68.668547744494106</v>
      </c>
      <c r="B76" s="25">
        <v>0.64847147252413595</v>
      </c>
      <c r="C76" s="25">
        <v>8.8786678837888697</v>
      </c>
      <c r="D76" s="25">
        <v>5.9028923967508398</v>
      </c>
      <c r="E76" s="25">
        <v>0.52941525690796698</v>
      </c>
      <c r="F76" s="25">
        <v>0.40613871422724601</v>
      </c>
      <c r="G76" s="25">
        <v>5.7305490400821899</v>
      </c>
      <c r="H76" s="25">
        <v>4.1526963737023097</v>
      </c>
      <c r="I76" s="25">
        <v>1.99655341051055</v>
      </c>
      <c r="J76" s="25">
        <v>0.83433881296488199</v>
      </c>
      <c r="K76" s="25">
        <v>2.2098328099107598</v>
      </c>
      <c r="L76" s="25">
        <v>0</v>
      </c>
      <c r="M76" s="25">
        <v>1.8629800900295201E-2</v>
      </c>
      <c r="N76" s="25">
        <v>5.6939602444988999</v>
      </c>
      <c r="O76" s="25">
        <v>0.23219843548781899</v>
      </c>
      <c r="P76" s="25">
        <v>1213.0796875000001</v>
      </c>
      <c r="Q76" s="25">
        <v>5.1000894888933797</v>
      </c>
      <c r="R76" s="25">
        <v>12591.84847395</v>
      </c>
    </row>
    <row r="77" spans="1:37" x14ac:dyDescent="0.3">
      <c r="A77" s="25">
        <v>68.988738795909697</v>
      </c>
      <c r="B77" s="25">
        <v>0.62699317138793798</v>
      </c>
      <c r="C77" s="25">
        <v>8.7668767034046091</v>
      </c>
      <c r="D77" s="25">
        <v>5.7538920817621602</v>
      </c>
      <c r="E77" s="25">
        <v>0.525913255995066</v>
      </c>
      <c r="F77" s="25">
        <v>0.37600625297290802</v>
      </c>
      <c r="G77" s="25">
        <v>5.6714332452155798</v>
      </c>
      <c r="H77" s="25">
        <v>4.1576344916008496</v>
      </c>
      <c r="I77" s="25">
        <v>2.0235946322613998</v>
      </c>
      <c r="J77" s="25">
        <v>0.827168588489686</v>
      </c>
      <c r="K77" s="25">
        <v>2.2406298587518001</v>
      </c>
      <c r="L77" s="25">
        <v>0</v>
      </c>
      <c r="M77" s="25">
        <v>1.8251777221293199E-2</v>
      </c>
      <c r="N77" s="25">
        <v>5.5485442065597503</v>
      </c>
      <c r="O77" s="25">
        <v>0.22821502022939799</v>
      </c>
      <c r="P77" s="25">
        <v>1209.0796875000001</v>
      </c>
      <c r="Q77" s="25">
        <v>5.1390324272372201</v>
      </c>
      <c r="R77" s="25">
        <v>13773.1230410673</v>
      </c>
    </row>
    <row r="78" spans="1:37" x14ac:dyDescent="0.3">
      <c r="A78" s="25">
        <v>69.302753388637697</v>
      </c>
      <c r="B78" s="25">
        <v>0.60631771113562904</v>
      </c>
      <c r="C78" s="25">
        <v>8.6562801616567899</v>
      </c>
      <c r="D78" s="25">
        <v>5.6069713197907296</v>
      </c>
      <c r="E78" s="25">
        <v>0.52242237461989005</v>
      </c>
      <c r="F78" s="25">
        <v>0.34762698565462602</v>
      </c>
      <c r="G78" s="25">
        <v>5.6136038696756501</v>
      </c>
      <c r="H78" s="25">
        <v>4.1618541468441297</v>
      </c>
      <c r="I78" s="25">
        <v>2.0502905893063201</v>
      </c>
      <c r="J78" s="25">
        <v>0.820427396708301</v>
      </c>
      <c r="K78" s="25">
        <v>2.2710849734214098</v>
      </c>
      <c r="L78" s="25">
        <v>0</v>
      </c>
      <c r="M78" s="25">
        <v>1.7879750763770901E-2</v>
      </c>
      <c r="N78" s="25">
        <v>5.40503418266288</v>
      </c>
      <c r="O78" s="25">
        <v>0.224424468912925</v>
      </c>
      <c r="P78" s="25">
        <v>1205.0796875000001</v>
      </c>
      <c r="Q78" s="25">
        <v>5.1771695250179297</v>
      </c>
      <c r="R78" s="25">
        <v>15037.288257436299</v>
      </c>
    </row>
    <row r="79" spans="1:37" x14ac:dyDescent="0.3">
      <c r="A79" s="25">
        <v>69.610674035148904</v>
      </c>
      <c r="B79" s="25">
        <v>0.58640621073969601</v>
      </c>
      <c r="C79" s="25">
        <v>8.5469104951787802</v>
      </c>
      <c r="D79" s="25">
        <v>5.4621858729176802</v>
      </c>
      <c r="E79" s="25">
        <v>0.51895396420849704</v>
      </c>
      <c r="F79" s="25">
        <v>0.32091109912410098</v>
      </c>
      <c r="G79" s="25">
        <v>5.5569989174242798</v>
      </c>
      <c r="H79" s="25">
        <v>4.1653854434288498</v>
      </c>
      <c r="I79" s="25">
        <v>2.0766413268048201</v>
      </c>
      <c r="J79" s="25">
        <v>0.81409775251443295</v>
      </c>
      <c r="K79" s="25">
        <v>2.3011962197399001</v>
      </c>
      <c r="L79" s="25">
        <v>0</v>
      </c>
      <c r="M79" s="25">
        <v>1.7513663815670499E-2</v>
      </c>
      <c r="N79" s="25">
        <v>5.2635024990741099</v>
      </c>
      <c r="O79" s="25">
        <v>0.22080837279791801</v>
      </c>
      <c r="P79" s="25">
        <v>1201.0796875000001</v>
      </c>
      <c r="Q79" s="25">
        <v>5.2145240179860801</v>
      </c>
      <c r="R79" s="25">
        <v>16387.9268967916</v>
      </c>
    </row>
    <row r="80" spans="1:37" x14ac:dyDescent="0.3">
      <c r="A80" s="25">
        <v>69.912581480030596</v>
      </c>
      <c r="B80" s="25">
        <v>0.56722235079920602</v>
      </c>
      <c r="C80" s="25">
        <v>8.4387965183314098</v>
      </c>
      <c r="D80" s="25">
        <v>5.3195842994045401</v>
      </c>
      <c r="E80" s="25">
        <v>0.51551830032050505</v>
      </c>
      <c r="F80" s="25">
        <v>0.29577396937030698</v>
      </c>
      <c r="G80" s="25">
        <v>5.5015608182598204</v>
      </c>
      <c r="H80" s="25">
        <v>4.1682573831464698</v>
      </c>
      <c r="I80" s="25">
        <v>2.1026470754144002</v>
      </c>
      <c r="J80" s="25">
        <v>0.80816387077592899</v>
      </c>
      <c r="K80" s="25">
        <v>2.3309619826233501</v>
      </c>
      <c r="L80" s="25">
        <v>0</v>
      </c>
      <c r="M80" s="25">
        <v>1.7153459396194299E-2</v>
      </c>
      <c r="N80" s="25">
        <v>5.12401257069995</v>
      </c>
      <c r="O80" s="25">
        <v>0.21735022083195699</v>
      </c>
      <c r="P80" s="25">
        <v>1197.0796875000001</v>
      </c>
      <c r="Q80" s="25">
        <v>5.2511189597255896</v>
      </c>
      <c r="R80" s="25">
        <v>17828.670544050299</v>
      </c>
    </row>
    <row r="81" spans="1:18" x14ac:dyDescent="0.3">
      <c r="A81" s="25">
        <v>70.208554874595706</v>
      </c>
      <c r="B81" s="25">
        <v>0.54873215697636202</v>
      </c>
      <c r="C81" s="25">
        <v>8.3319639078025105</v>
      </c>
      <c r="D81" s="25">
        <v>5.1792083813261298</v>
      </c>
      <c r="E81" s="25">
        <v>0.51212468551818202</v>
      </c>
      <c r="F81" s="25">
        <v>0.272135874309267</v>
      </c>
      <c r="G81" s="25">
        <v>5.4472360642904896</v>
      </c>
      <c r="H81" s="25">
        <v>4.1704979213945101</v>
      </c>
      <c r="I81" s="25">
        <v>2.1283082437683198</v>
      </c>
      <c r="J81" s="25">
        <v>0.80261153035681598</v>
      </c>
      <c r="K81" s="25">
        <v>2.3603809506104301</v>
      </c>
      <c r="L81" s="25">
        <v>0</v>
      </c>
      <c r="M81" s="25">
        <v>1.6799081084881699E-2</v>
      </c>
      <c r="N81" s="25">
        <v>4.9866195000469604</v>
      </c>
      <c r="O81" s="25">
        <v>0.214035209245586</v>
      </c>
      <c r="P81" s="25">
        <v>1193.0796875000001</v>
      </c>
      <c r="Q81" s="25">
        <v>5.2869772360220502</v>
      </c>
      <c r="R81" s="25">
        <v>19363.204671201798</v>
      </c>
    </row>
    <row r="82" spans="1:18" x14ac:dyDescent="0.3">
      <c r="A82" s="25">
        <v>70.4986719080661</v>
      </c>
      <c r="B82" s="25">
        <v>0.53090380611808596</v>
      </c>
      <c r="C82" s="25">
        <v>8.2264354513034892</v>
      </c>
      <c r="D82" s="25">
        <v>5.04109355182712</v>
      </c>
      <c r="E82" s="25">
        <v>0.50878154354465199</v>
      </c>
      <c r="F82" s="25">
        <v>0.24992171549818001</v>
      </c>
      <c r="G82" s="25">
        <v>5.3939748982706801</v>
      </c>
      <c r="H82" s="25">
        <v>4.1721340144894201</v>
      </c>
      <c r="I82" s="25">
        <v>2.1536254092460099</v>
      </c>
      <c r="J82" s="25">
        <v>0.79742795225759999</v>
      </c>
      <c r="K82" s="25">
        <v>2.3894520992700801</v>
      </c>
      <c r="L82" s="25">
        <v>0</v>
      </c>
      <c r="M82" s="25">
        <v>1.6450472902555701E-2</v>
      </c>
      <c r="N82" s="25">
        <v>4.8513706571170898</v>
      </c>
      <c r="O82" s="25">
        <v>0.21085007191600899</v>
      </c>
      <c r="P82" s="25">
        <v>1189.0796875000001</v>
      </c>
      <c r="Q82" s="25">
        <v>5.3221215744838499</v>
      </c>
      <c r="R82" s="25">
        <v>20995.275338553201</v>
      </c>
    </row>
    <row r="83" spans="1:18" x14ac:dyDescent="0.3">
      <c r="A83" s="25">
        <v>70.783008905825895</v>
      </c>
      <c r="B83" s="25">
        <v>0.51370745218693503</v>
      </c>
      <c r="C83" s="25">
        <v>8.1222312643465209</v>
      </c>
      <c r="D83" s="25">
        <v>4.9052693159152696</v>
      </c>
      <c r="E83" s="25">
        <v>0.505496505218472</v>
      </c>
      <c r="F83" s="25">
        <v>0.22906074901267001</v>
      </c>
      <c r="G83" s="25">
        <v>5.3417310462634999</v>
      </c>
      <c r="H83" s="25">
        <v>4.1731916600227601</v>
      </c>
      <c r="I83" s="25">
        <v>2.1785993077568899</v>
      </c>
      <c r="J83" s="25">
        <v>0.79260169050243801</v>
      </c>
      <c r="K83" s="25">
        <v>2.4181746742199901</v>
      </c>
      <c r="L83" s="25">
        <v>0</v>
      </c>
      <c r="M83" s="25">
        <v>1.61075792298545E-2</v>
      </c>
      <c r="N83" s="25">
        <v>4.7183062362841399</v>
      </c>
      <c r="O83" s="25">
        <v>0.207782929129954</v>
      </c>
      <c r="P83" s="25">
        <v>1185.0796875000001</v>
      </c>
      <c r="Q83" s="25">
        <v>5.3565745502674504</v>
      </c>
      <c r="R83" s="25">
        <v>22728.6975882324</v>
      </c>
    </row>
    <row r="84" spans="1:18" x14ac:dyDescent="0.3">
      <c r="A84" s="25">
        <v>71.061640900138599</v>
      </c>
      <c r="B84" s="25">
        <v>0.49711506942749301</v>
      </c>
      <c r="C84" s="25">
        <v>8.0193689813636606</v>
      </c>
      <c r="D84" s="25">
        <v>4.7717596610105097</v>
      </c>
      <c r="E84" s="25">
        <v>0.50227648658120805</v>
      </c>
      <c r="F84" s="25">
        <v>0.20948632592321501</v>
      </c>
      <c r="G84" s="25">
        <v>5.2904614882847003</v>
      </c>
      <c r="H84" s="25">
        <v>4.1736959318084601</v>
      </c>
      <c r="I84" s="25">
        <v>2.2032308227221198</v>
      </c>
      <c r="J84" s="25">
        <v>0.78812253425849299</v>
      </c>
      <c r="K84" s="25">
        <v>2.44654817385267</v>
      </c>
      <c r="L84" s="25">
        <v>0</v>
      </c>
      <c r="M84" s="25">
        <v>1.5770344758018601E-2</v>
      </c>
      <c r="N84" s="25">
        <v>4.5874597884777399</v>
      </c>
      <c r="O84" s="25">
        <v>0.20482315240361201</v>
      </c>
      <c r="P84" s="25">
        <v>1181.0796875000001</v>
      </c>
      <c r="Q84" s="25">
        <v>5.3903585889120302</v>
      </c>
      <c r="R84" s="25">
        <v>24567.365603628499</v>
      </c>
    </row>
    <row r="85" spans="1:18" x14ac:dyDescent="0.3">
      <c r="A85" s="25">
        <v>71.3346416799384</v>
      </c>
      <c r="B85" s="25">
        <v>0.48110031078293802</v>
      </c>
      <c r="C85" s="25">
        <v>7.91786392513671</v>
      </c>
      <c r="D85" s="25">
        <v>4.6405834532109598</v>
      </c>
      <c r="E85" s="25">
        <v>0.49912775972891199</v>
      </c>
      <c r="F85" s="25">
        <v>0.19113564237573</v>
      </c>
      <c r="G85" s="25">
        <v>5.2401262609867398</v>
      </c>
      <c r="H85" s="25">
        <v>4.17367101068852</v>
      </c>
      <c r="I85" s="25">
        <v>2.2275209736960901</v>
      </c>
      <c r="J85" s="25">
        <v>0.78398142017703298</v>
      </c>
      <c r="K85" s="25">
        <v>2.4745723321933299</v>
      </c>
      <c r="L85" s="25">
        <v>0</v>
      </c>
      <c r="M85" s="25">
        <v>1.54387144600773E-2</v>
      </c>
      <c r="N85" s="25">
        <v>4.4588587260772803</v>
      </c>
      <c r="O85" s="25">
        <v>0.20196124375825</v>
      </c>
      <c r="P85" s="25">
        <v>1177.0796875000001</v>
      </c>
      <c r="Q85" s="25">
        <v>5.42349596701193</v>
      </c>
      <c r="R85" s="25">
        <v>26515.264700293799</v>
      </c>
    </row>
    <row r="86" spans="1:18" x14ac:dyDescent="0.3">
      <c r="A86" s="25">
        <v>71.6020838231086</v>
      </c>
      <c r="B86" s="25">
        <v>0.46563837954944198</v>
      </c>
      <c r="C86" s="25">
        <v>7.8177292591527898</v>
      </c>
      <c r="D86" s="25">
        <v>4.5117548180646301</v>
      </c>
      <c r="E86" s="25">
        <v>0.49605601707506197</v>
      </c>
      <c r="F86" s="25">
        <v>0.173949499564681</v>
      </c>
      <c r="G86" s="25">
        <v>5.1906882865879203</v>
      </c>
      <c r="H86" s="25">
        <v>4.1731402123463504</v>
      </c>
      <c r="I86" s="25">
        <v>2.2514709047499299</v>
      </c>
      <c r="J86" s="25">
        <v>0.78017035379552202</v>
      </c>
      <c r="K86" s="25">
        <v>2.5022471019408998</v>
      </c>
      <c r="L86" s="25">
        <v>0</v>
      </c>
      <c r="M86" s="25">
        <v>1.5112633581952001E-2</v>
      </c>
      <c r="N86" s="25">
        <v>4.3325248011794404</v>
      </c>
      <c r="O86" s="25">
        <v>0.199188727367409</v>
      </c>
      <c r="P86" s="25">
        <v>1173.0796875000001</v>
      </c>
      <c r="Q86" s="25">
        <v>5.45600881133194</v>
      </c>
      <c r="R86" s="25">
        <v>28576.485211649499</v>
      </c>
    </row>
    <row r="87" spans="1:18" x14ac:dyDescent="0.3">
      <c r="A87" s="25">
        <v>71.864038717140303</v>
      </c>
      <c r="B87" s="25">
        <v>0.45070591282536798</v>
      </c>
      <c r="C87" s="25">
        <v>7.7189761253739304</v>
      </c>
      <c r="D87" s="25">
        <v>4.3852835027336701</v>
      </c>
      <c r="E87" s="25">
        <v>0.49306642947845702</v>
      </c>
      <c r="F87" s="25">
        <v>0.15787207339701101</v>
      </c>
      <c r="G87" s="25">
        <v>5.1421132228425099</v>
      </c>
      <c r="H87" s="25">
        <v>4.17212601309586</v>
      </c>
      <c r="I87" s="25">
        <v>2.2750818730920801</v>
      </c>
      <c r="J87" s="25">
        <v>0.77668233933538</v>
      </c>
      <c r="K87" s="25">
        <v>2.5295726381751198</v>
      </c>
      <c r="L87" s="25">
        <v>0</v>
      </c>
      <c r="M87" s="25">
        <v>1.4792047641447601E-2</v>
      </c>
      <c r="N87" s="25">
        <v>4.2084745550186096</v>
      </c>
      <c r="O87" s="25">
        <v>0.19649805258397299</v>
      </c>
      <c r="P87" s="25">
        <v>1169.0796875000001</v>
      </c>
      <c r="Q87" s="25">
        <v>5.4879190968279499</v>
      </c>
      <c r="R87" s="25">
        <v>30755.2383299338</v>
      </c>
    </row>
    <row r="88" spans="1:18" x14ac:dyDescent="0.3">
      <c r="A88" s="25">
        <v>72.120576568268604</v>
      </c>
      <c r="B88" s="25">
        <v>0.43628087537791699</v>
      </c>
      <c r="C88" s="25">
        <v>7.6216137726262598</v>
      </c>
      <c r="D88" s="25">
        <v>4.2611752192904602</v>
      </c>
      <c r="E88" s="25">
        <v>0.49016369891508099</v>
      </c>
      <c r="F88" s="25">
        <v>0.142850694143522</v>
      </c>
      <c r="G88" s="25">
        <v>5.0943693298850201</v>
      </c>
      <c r="H88" s="25">
        <v>4.1706500746746498</v>
      </c>
      <c r="I88" s="25">
        <v>2.2983552377570899</v>
      </c>
      <c r="J88" s="25">
        <v>0.77351131699711395</v>
      </c>
      <c r="K88" s="25">
        <v>2.5565492824510598</v>
      </c>
      <c r="L88" s="25">
        <v>0</v>
      </c>
      <c r="M88" s="25">
        <v>1.4476902436261501E-2</v>
      </c>
      <c r="N88" s="25">
        <v>4.0867197397105803</v>
      </c>
      <c r="O88" s="25">
        <v>0.19388250675691801</v>
      </c>
      <c r="P88" s="25">
        <v>1165.0796875000001</v>
      </c>
      <c r="Q88" s="25">
        <v>5.5192486442350104</v>
      </c>
      <c r="R88" s="25">
        <v>33055.873985139697</v>
      </c>
    </row>
    <row r="89" spans="1:18" x14ac:dyDescent="0.3">
      <c r="A89" s="25">
        <v>72.371766407579599</v>
      </c>
      <c r="B89" s="25">
        <v>0.42234246268960002</v>
      </c>
      <c r="C89" s="25">
        <v>7.52564967358194</v>
      </c>
      <c r="D89" s="25">
        <v>4.13943196731823</v>
      </c>
      <c r="E89" s="25">
        <v>0.48735210631182502</v>
      </c>
      <c r="F89" s="25">
        <v>0.128835635846411</v>
      </c>
      <c r="G89" s="25">
        <v>5.0474273484816399</v>
      </c>
      <c r="H89" s="25">
        <v>4.1687332683050302</v>
      </c>
      <c r="I89" s="25">
        <v>2.32129244924643</v>
      </c>
      <c r="J89" s="25">
        <v>0.770652107393345</v>
      </c>
      <c r="K89" s="25">
        <v>2.5831775482816801</v>
      </c>
      <c r="L89" s="25">
        <v>0</v>
      </c>
      <c r="M89" s="25">
        <v>1.41671440480651E-2</v>
      </c>
      <c r="N89" s="25">
        <v>3.9672677113463499</v>
      </c>
      <c r="O89" s="25">
        <v>0.19133613688805901</v>
      </c>
      <c r="P89" s="25">
        <v>1161.0796875000001</v>
      </c>
      <c r="Q89" s="25">
        <v>5.5500191168428499</v>
      </c>
      <c r="R89" s="25">
        <v>35482.900780892996</v>
      </c>
    </row>
    <row r="90" spans="1:18" x14ac:dyDescent="0.3">
      <c r="A90" s="25">
        <v>72.617676089181501</v>
      </c>
      <c r="B90" s="25">
        <v>0.40887101224782302</v>
      </c>
      <c r="C90" s="25">
        <v>7.4310896395270296</v>
      </c>
      <c r="D90" s="25">
        <v>4.0200523362312204</v>
      </c>
      <c r="E90" s="25">
        <v>0.48463555517678403</v>
      </c>
      <c r="F90" s="25">
        <v>0.11577991553915901</v>
      </c>
      <c r="G90" s="25">
        <v>5.0012603860727101</v>
      </c>
      <c r="H90" s="25">
        <v>4.1663956996209102</v>
      </c>
      <c r="I90" s="25">
        <v>2.3438950394512599</v>
      </c>
      <c r="J90" s="25">
        <v>0.76810036234128698</v>
      </c>
      <c r="K90" s="25">
        <v>2.6094581071159699</v>
      </c>
      <c r="L90" s="25">
        <v>0</v>
      </c>
      <c r="M90" s="25">
        <v>1.3862718847662501E-2</v>
      </c>
      <c r="N90" s="25">
        <v>3.8501217957693701</v>
      </c>
      <c r="O90" s="25">
        <v>0.18885367910852399</v>
      </c>
      <c r="P90" s="25">
        <v>1157.0796875000001</v>
      </c>
      <c r="Q90" s="25">
        <v>5.58025201770299</v>
      </c>
      <c r="R90" s="25">
        <v>38041.008128876601</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81FBD-65E3-4E49-AFE4-1022BB7C765B}">
  <dimension ref="A1:V50"/>
  <sheetViews>
    <sheetView zoomScale="70" zoomScaleNormal="70" workbookViewId="0">
      <pane ySplit="1" topLeftCell="A11" activePane="bottomLeft" state="frozen"/>
      <selection pane="bottomLeft" activeCell="N46" sqref="N46"/>
    </sheetView>
  </sheetViews>
  <sheetFormatPr defaultRowHeight="14.4" x14ac:dyDescent="0.3"/>
  <cols>
    <col min="1" max="1" width="8.88671875" style="46"/>
  </cols>
  <sheetData>
    <row r="1" spans="1:22" ht="43.2" x14ac:dyDescent="0.3">
      <c r="A1" s="46" t="s">
        <v>843</v>
      </c>
      <c r="B1" s="23" t="s">
        <v>427</v>
      </c>
      <c r="C1" s="23" t="s">
        <v>428</v>
      </c>
      <c r="D1" s="23" t="s">
        <v>429</v>
      </c>
      <c r="E1" s="23" t="s">
        <v>430</v>
      </c>
      <c r="F1" s="23" t="s">
        <v>432</v>
      </c>
      <c r="G1" s="23" t="s">
        <v>433</v>
      </c>
      <c r="H1" s="23" t="s">
        <v>434</v>
      </c>
      <c r="I1" s="23" t="s">
        <v>435</v>
      </c>
      <c r="J1" s="23" t="s">
        <v>436</v>
      </c>
      <c r="K1" s="23" t="s">
        <v>437</v>
      </c>
      <c r="L1" s="23" t="s">
        <v>438</v>
      </c>
      <c r="M1" s="23" t="s">
        <v>598</v>
      </c>
      <c r="N1" s="23" t="s">
        <v>599</v>
      </c>
      <c r="O1" s="23" t="s">
        <v>600</v>
      </c>
      <c r="P1" s="23" t="s">
        <v>601</v>
      </c>
      <c r="Q1" s="23" t="s">
        <v>602</v>
      </c>
      <c r="R1" s="23" t="s">
        <v>603</v>
      </c>
      <c r="S1" s="23" t="s">
        <v>598</v>
      </c>
      <c r="T1" s="23" t="s">
        <v>844</v>
      </c>
      <c r="U1" s="23" t="s">
        <v>634</v>
      </c>
      <c r="V1" s="47" t="s">
        <v>845</v>
      </c>
    </row>
    <row r="2" spans="1:22" x14ac:dyDescent="0.3">
      <c r="A2" s="46">
        <v>1</v>
      </c>
      <c r="B2">
        <v>51.456178597040598</v>
      </c>
      <c r="C2">
        <v>2.60168984815774</v>
      </c>
      <c r="D2">
        <v>13.5290734721183</v>
      </c>
      <c r="E2">
        <v>11.114609688386199</v>
      </c>
      <c r="F2">
        <v>0.18587289210824401</v>
      </c>
      <c r="G2">
        <v>6.6984769698036004</v>
      </c>
      <c r="H2">
        <v>10.9746086716827</v>
      </c>
      <c r="I2">
        <v>2.4069261719231001</v>
      </c>
      <c r="J2">
        <v>0.48380056746081201</v>
      </c>
      <c r="K2">
        <v>0.24853533380965401</v>
      </c>
      <c r="L2">
        <v>0.50827716249806898</v>
      </c>
      <c r="M2">
        <v>0</v>
      </c>
      <c r="N2">
        <v>1</v>
      </c>
      <c r="O2">
        <v>-4.55</v>
      </c>
      <c r="P2">
        <v>5874.3828639288004</v>
      </c>
      <c r="Q2">
        <v>516.85203626144005</v>
      </c>
      <c r="R2">
        <v>871.79964133266697</v>
      </c>
      <c r="S2">
        <v>40.649053150141299</v>
      </c>
      <c r="T2">
        <f>20.1*G2+1014+273.15</f>
        <v>1421.7893870930525</v>
      </c>
      <c r="U2" s="45">
        <f>10^(O2+P2/(T2-Q2))</f>
        <v>87.393707839466458</v>
      </c>
      <c r="V2">
        <f>20.1*G2+1014</f>
        <v>1148.6393870930524</v>
      </c>
    </row>
    <row r="3" spans="1:22" x14ac:dyDescent="0.3">
      <c r="A3" s="46">
        <v>2</v>
      </c>
      <c r="B3">
        <v>51.462402534413201</v>
      </c>
      <c r="C3">
        <v>2.6414483133353199</v>
      </c>
      <c r="D3">
        <v>13.7175222762295</v>
      </c>
      <c r="E3">
        <v>11.175641651838101</v>
      </c>
      <c r="F3">
        <v>0.189569573817122</v>
      </c>
      <c r="G3">
        <v>6.4979339194967496</v>
      </c>
      <c r="H3">
        <v>10.814570692017799</v>
      </c>
      <c r="I3">
        <v>2.4511155984017101</v>
      </c>
      <c r="J3">
        <v>0.49342250150505101</v>
      </c>
      <c r="K3">
        <v>0.25347826019382802</v>
      </c>
      <c r="L3">
        <v>0.51838589254652201</v>
      </c>
      <c r="M3">
        <v>0</v>
      </c>
      <c r="N3">
        <v>2</v>
      </c>
      <c r="O3">
        <v>-4.55</v>
      </c>
      <c r="P3">
        <v>5893.9316754825704</v>
      </c>
      <c r="Q3">
        <v>515.12699997914501</v>
      </c>
      <c r="R3">
        <v>871.25580212310695</v>
      </c>
      <c r="S3">
        <v>40.4889563504289</v>
      </c>
      <c r="T3" s="44">
        <f t="shared" ref="T3:T50" si="0">20.1*G3+1014+273.15</f>
        <v>1417.7584717818845</v>
      </c>
      <c r="U3" s="45">
        <f t="shared" ref="U3:U50" si="1">10^(O3+P3/(T3-Q3))</f>
        <v>95.437927257951316</v>
      </c>
      <c r="V3" s="46">
        <f t="shared" ref="V3:V50" si="2">20.1*G3+1014</f>
        <v>1144.6084717818846</v>
      </c>
    </row>
    <row r="4" spans="1:22" x14ac:dyDescent="0.3">
      <c r="A4" s="46">
        <v>3</v>
      </c>
      <c r="B4">
        <v>51.491656539203198</v>
      </c>
      <c r="C4">
        <v>2.7714514613017802</v>
      </c>
      <c r="D4">
        <v>13.666924784339701</v>
      </c>
      <c r="E4">
        <v>11.5219054194151</v>
      </c>
      <c r="F4">
        <v>0.200503558978778</v>
      </c>
      <c r="G4">
        <v>6.2753742986977903</v>
      </c>
      <c r="H4">
        <v>10.459901095611899</v>
      </c>
      <c r="I4">
        <v>2.5092248803206401</v>
      </c>
      <c r="J4">
        <v>0.52050239889091299</v>
      </c>
      <c r="K4">
        <v>0.26809836762960898</v>
      </c>
      <c r="L4">
        <v>0.548285330219904</v>
      </c>
      <c r="M4">
        <v>0</v>
      </c>
      <c r="N4">
        <v>3</v>
      </c>
      <c r="O4">
        <v>-4.55</v>
      </c>
      <c r="P4">
        <v>5940.2350173718796</v>
      </c>
      <c r="Q4">
        <v>509.811203878252</v>
      </c>
      <c r="R4">
        <v>868.737791030631</v>
      </c>
      <c r="S4">
        <v>40.057245565520198</v>
      </c>
      <c r="T4" s="44">
        <f t="shared" si="0"/>
        <v>1413.2850234038256</v>
      </c>
      <c r="U4" s="45">
        <f t="shared" si="1"/>
        <v>105.89693708096232</v>
      </c>
      <c r="V4" s="46">
        <f t="shared" si="2"/>
        <v>1140.1350234038257</v>
      </c>
    </row>
    <row r="5" spans="1:22" x14ac:dyDescent="0.3">
      <c r="A5" s="46">
        <v>4</v>
      </c>
      <c r="B5">
        <v>51.508275773377399</v>
      </c>
      <c r="C5">
        <v>2.8728956326486599</v>
      </c>
      <c r="D5">
        <v>13.5698972271566</v>
      </c>
      <c r="E5">
        <v>11.7957094995052</v>
      </c>
      <c r="F5">
        <v>0.208908047569172</v>
      </c>
      <c r="G5">
        <v>6.1383557346764803</v>
      </c>
      <c r="H5">
        <v>10.2178997901526</v>
      </c>
      <c r="I5">
        <v>2.5438016208375802</v>
      </c>
      <c r="J5">
        <v>0.54108819478081005</v>
      </c>
      <c r="K5">
        <v>0.27933622137805503</v>
      </c>
      <c r="L5">
        <v>0.57126775420072595</v>
      </c>
      <c r="M5">
        <v>0</v>
      </c>
      <c r="N5">
        <v>4</v>
      </c>
      <c r="O5">
        <v>-4.55</v>
      </c>
      <c r="P5">
        <v>5973.3245708818704</v>
      </c>
      <c r="Q5">
        <v>505.89058753205001</v>
      </c>
      <c r="R5">
        <v>866.81654347657297</v>
      </c>
      <c r="S5">
        <v>39.747248869910401</v>
      </c>
      <c r="T5" s="44">
        <f t="shared" si="0"/>
        <v>1410.530950266997</v>
      </c>
      <c r="U5" s="45">
        <f t="shared" si="1"/>
        <v>112.97506402214871</v>
      </c>
      <c r="V5" s="46">
        <f t="shared" si="2"/>
        <v>1137.3809502669972</v>
      </c>
    </row>
    <row r="6" spans="1:22" x14ac:dyDescent="0.3">
      <c r="A6" s="46">
        <v>5</v>
      </c>
      <c r="B6">
        <v>51.506959924941199</v>
      </c>
      <c r="C6">
        <v>3.0589522201515602</v>
      </c>
      <c r="D6">
        <v>13.350351146023799</v>
      </c>
      <c r="E6">
        <v>12.2149133263443</v>
      </c>
      <c r="F6">
        <v>0.22378164176096399</v>
      </c>
      <c r="G6">
        <v>5.8569713777394403</v>
      </c>
      <c r="H6">
        <v>9.9775212788285899</v>
      </c>
      <c r="I6">
        <v>2.5926449018758002</v>
      </c>
      <c r="J6">
        <v>0.57714774876494801</v>
      </c>
      <c r="K6">
        <v>0.29922407944857798</v>
      </c>
      <c r="L6">
        <v>0.61194021679709898</v>
      </c>
      <c r="M6">
        <v>0</v>
      </c>
      <c r="N6">
        <v>5</v>
      </c>
      <c r="O6">
        <v>-4.55</v>
      </c>
      <c r="P6">
        <v>6030.4043672979997</v>
      </c>
      <c r="Q6">
        <v>499.717754133467</v>
      </c>
      <c r="R6">
        <v>864.09264037503794</v>
      </c>
      <c r="S6">
        <v>39.247307479708901</v>
      </c>
      <c r="T6" s="44">
        <f t="shared" si="0"/>
        <v>1404.8751246925626</v>
      </c>
      <c r="U6" s="45">
        <f t="shared" si="1"/>
        <v>129.50058696480079</v>
      </c>
      <c r="V6" s="46">
        <f t="shared" si="2"/>
        <v>1131.7251246925628</v>
      </c>
    </row>
    <row r="7" spans="1:22" x14ac:dyDescent="0.3">
      <c r="A7" s="46">
        <v>6</v>
      </c>
      <c r="B7">
        <v>51.497310619381899</v>
      </c>
      <c r="C7">
        <v>3.1908228747987302</v>
      </c>
      <c r="D7">
        <v>13.185256801480801</v>
      </c>
      <c r="E7">
        <v>12.4911214574797</v>
      </c>
      <c r="F7">
        <v>0.23424931714385</v>
      </c>
      <c r="G7">
        <v>5.6575429629800098</v>
      </c>
      <c r="H7">
        <v>9.8520640580640908</v>
      </c>
      <c r="I7">
        <v>2.6218835956771001</v>
      </c>
      <c r="J7">
        <v>0.60233590315405505</v>
      </c>
      <c r="K7">
        <v>0.31322067231367201</v>
      </c>
      <c r="L7">
        <v>0.64056451096510303</v>
      </c>
      <c r="M7">
        <v>0</v>
      </c>
      <c r="N7">
        <v>6</v>
      </c>
      <c r="O7">
        <v>-4.55</v>
      </c>
      <c r="P7">
        <v>6069.1009653635001</v>
      </c>
      <c r="Q7">
        <v>495.66577969121499</v>
      </c>
      <c r="R7">
        <v>862.37882895789096</v>
      </c>
      <c r="S7">
        <v>38.919721149257803</v>
      </c>
      <c r="T7" s="44">
        <f t="shared" si="0"/>
        <v>1400.8666135558983</v>
      </c>
      <c r="U7" s="45">
        <f t="shared" si="1"/>
        <v>142.79106488551315</v>
      </c>
      <c r="V7" s="46">
        <f t="shared" si="2"/>
        <v>1127.7166135558982</v>
      </c>
    </row>
    <row r="8" spans="1:22" x14ac:dyDescent="0.3">
      <c r="A8" s="46">
        <v>7</v>
      </c>
      <c r="B8">
        <v>51.477171194994199</v>
      </c>
      <c r="C8">
        <v>3.3878470090663702</v>
      </c>
      <c r="D8">
        <v>12.938679520068799</v>
      </c>
      <c r="E8">
        <v>12.8954264332256</v>
      </c>
      <c r="F8">
        <v>0.24995759745627499</v>
      </c>
      <c r="G8">
        <v>5.3711359056225101</v>
      </c>
      <c r="H8">
        <v>9.6720388788491203</v>
      </c>
      <c r="I8">
        <v>2.6604690134591902</v>
      </c>
      <c r="J8">
        <v>0.63990088599355099</v>
      </c>
      <c r="K8">
        <v>0.334224610256114</v>
      </c>
      <c r="L8">
        <v>0.68351945751144305</v>
      </c>
      <c r="M8">
        <v>0</v>
      </c>
      <c r="N8">
        <v>7</v>
      </c>
      <c r="O8">
        <v>-4.55</v>
      </c>
      <c r="P8">
        <v>6124.6398574380501</v>
      </c>
      <c r="Q8">
        <v>489.86407762584298</v>
      </c>
      <c r="R8">
        <v>859.93295118705498</v>
      </c>
      <c r="S8">
        <v>38.457409846958498</v>
      </c>
      <c r="T8" s="44">
        <f t="shared" si="0"/>
        <v>1395.1098317030123</v>
      </c>
      <c r="U8" s="45">
        <f t="shared" si="1"/>
        <v>164.33142156351244</v>
      </c>
      <c r="V8" s="46">
        <f t="shared" si="2"/>
        <v>1121.9598317030125</v>
      </c>
    </row>
    <row r="9" spans="1:22" x14ac:dyDescent="0.3">
      <c r="A9" s="46">
        <v>8</v>
      </c>
      <c r="B9">
        <v>51.460106255822403</v>
      </c>
      <c r="C9">
        <v>3.5187525737793401</v>
      </c>
      <c r="D9">
        <v>12.774967031655301</v>
      </c>
      <c r="E9">
        <v>13.158745421652901</v>
      </c>
      <c r="F9">
        <v>0.26043865820080198</v>
      </c>
      <c r="G9">
        <v>5.1881359573438601</v>
      </c>
      <c r="H9">
        <v>9.55717752969902</v>
      </c>
      <c r="I9">
        <v>2.6828548189075598</v>
      </c>
      <c r="J9">
        <v>0.66480992485179202</v>
      </c>
      <c r="K9">
        <v>0.34823910102598998</v>
      </c>
      <c r="L9">
        <v>0.71218035450817097</v>
      </c>
      <c r="M9">
        <v>0</v>
      </c>
      <c r="N9">
        <v>8</v>
      </c>
      <c r="O9">
        <v>-4.55</v>
      </c>
      <c r="P9">
        <v>6160.0910716335802</v>
      </c>
      <c r="Q9">
        <v>486.16999587344799</v>
      </c>
      <c r="R9">
        <v>858.38093675765197</v>
      </c>
      <c r="S9">
        <v>38.167079316883203</v>
      </c>
      <c r="T9" s="44">
        <f t="shared" si="0"/>
        <v>1391.4315327426116</v>
      </c>
      <c r="U9" s="45">
        <f t="shared" si="1"/>
        <v>179.78934501250626</v>
      </c>
      <c r="V9" s="46">
        <f t="shared" si="2"/>
        <v>1118.2815327426115</v>
      </c>
    </row>
    <row r="10" spans="1:22" x14ac:dyDescent="0.3">
      <c r="A10" s="46">
        <v>9</v>
      </c>
      <c r="B10">
        <v>51.429274010220198</v>
      </c>
      <c r="C10">
        <v>3.7145676533383001</v>
      </c>
      <c r="D10">
        <v>12.5303710861147</v>
      </c>
      <c r="E10">
        <v>13.545060800859799</v>
      </c>
      <c r="F10">
        <v>0.27618092821314699</v>
      </c>
      <c r="G10">
        <v>4.9246897124047697</v>
      </c>
      <c r="H10">
        <v>9.3921775002730801</v>
      </c>
      <c r="I10">
        <v>2.7117031131148099</v>
      </c>
      <c r="J10">
        <v>0.70198905465817596</v>
      </c>
      <c r="K10">
        <v>0.369288487453794</v>
      </c>
      <c r="L10">
        <v>0.75522824730414095</v>
      </c>
      <c r="M10">
        <v>0</v>
      </c>
      <c r="N10">
        <v>9</v>
      </c>
      <c r="O10">
        <v>-4.55</v>
      </c>
      <c r="P10">
        <v>6211.05835506105</v>
      </c>
      <c r="Q10">
        <v>480.87338667460801</v>
      </c>
      <c r="R10">
        <v>856.16392172361395</v>
      </c>
      <c r="S10">
        <v>37.756115812181498</v>
      </c>
      <c r="T10" s="44">
        <f t="shared" si="0"/>
        <v>1386.1362632193359</v>
      </c>
      <c r="U10" s="45">
        <f t="shared" si="1"/>
        <v>204.67036612403015</v>
      </c>
      <c r="V10" s="46">
        <f t="shared" si="2"/>
        <v>1112.9862632193358</v>
      </c>
    </row>
    <row r="11" spans="1:22" x14ac:dyDescent="0.3">
      <c r="A11" s="46">
        <v>10</v>
      </c>
      <c r="B11">
        <v>51.4053539459821</v>
      </c>
      <c r="C11">
        <v>3.84481466454451</v>
      </c>
      <c r="D11">
        <v>12.3679491299592</v>
      </c>
      <c r="E11">
        <v>13.7971571549483</v>
      </c>
      <c r="F11">
        <v>0.28669378639809301</v>
      </c>
      <c r="G11">
        <v>4.75597714577603</v>
      </c>
      <c r="H11">
        <v>9.2868047828636904</v>
      </c>
      <c r="I11">
        <v>2.7279294928906799</v>
      </c>
      <c r="J11">
        <v>0.72666150565214704</v>
      </c>
      <c r="K11">
        <v>0.38334549538353302</v>
      </c>
      <c r="L11">
        <v>0.78397609572561799</v>
      </c>
      <c r="M11">
        <v>0</v>
      </c>
      <c r="N11">
        <v>10</v>
      </c>
      <c r="O11">
        <v>-4.55</v>
      </c>
      <c r="P11">
        <v>6243.64661274022</v>
      </c>
      <c r="Q11">
        <v>477.49686466265302</v>
      </c>
      <c r="R11">
        <v>854.75647872550701</v>
      </c>
      <c r="S11">
        <v>37.497307412688798</v>
      </c>
      <c r="T11" s="44">
        <f t="shared" si="0"/>
        <v>1382.7451406300984</v>
      </c>
      <c r="U11" s="45">
        <f t="shared" si="1"/>
        <v>222.41541087040537</v>
      </c>
      <c r="V11" s="46">
        <f t="shared" si="2"/>
        <v>1109.5951406300983</v>
      </c>
    </row>
    <row r="12" spans="1:22" x14ac:dyDescent="0.3">
      <c r="A12" s="46">
        <v>11</v>
      </c>
      <c r="B12">
        <v>51.364634513692501</v>
      </c>
      <c r="C12">
        <v>4.0398440084148</v>
      </c>
      <c r="D12">
        <v>12.125289882984999</v>
      </c>
      <c r="E12">
        <v>14.1676044200695</v>
      </c>
      <c r="F12">
        <v>0.30249720312922701</v>
      </c>
      <c r="G12">
        <v>4.5125821392560503</v>
      </c>
      <c r="H12">
        <v>9.1353187333760495</v>
      </c>
      <c r="I12">
        <v>2.74799492910175</v>
      </c>
      <c r="J12">
        <v>0.76351475078096298</v>
      </c>
      <c r="K12">
        <v>0.40447664263182598</v>
      </c>
      <c r="L12">
        <v>0.82719119677003405</v>
      </c>
      <c r="M12">
        <v>0</v>
      </c>
      <c r="N12">
        <v>11</v>
      </c>
      <c r="O12">
        <v>-4.55</v>
      </c>
      <c r="P12">
        <v>6290.57810104295</v>
      </c>
      <c r="Q12">
        <v>472.65071454948401</v>
      </c>
      <c r="R12">
        <v>852.74606808682199</v>
      </c>
      <c r="S12">
        <v>37.130018284873699</v>
      </c>
      <c r="T12" s="44">
        <f t="shared" si="0"/>
        <v>1377.8529009990466</v>
      </c>
      <c r="U12" s="45">
        <f t="shared" si="1"/>
        <v>250.82017622184549</v>
      </c>
      <c r="V12" s="46">
        <f t="shared" si="2"/>
        <v>1104.7029009990465</v>
      </c>
    </row>
    <row r="13" spans="1:22" x14ac:dyDescent="0.3">
      <c r="A13" s="46">
        <v>12</v>
      </c>
      <c r="B13">
        <v>51.334382682331302</v>
      </c>
      <c r="C13">
        <v>4.1696910239882197</v>
      </c>
      <c r="D13">
        <v>11.9641840266295</v>
      </c>
      <c r="E13">
        <v>14.409667135515701</v>
      </c>
      <c r="F13">
        <v>0.31305963863164499</v>
      </c>
      <c r="G13">
        <v>4.3563931233648496</v>
      </c>
      <c r="H13">
        <v>9.0385117638880903</v>
      </c>
      <c r="I13">
        <v>2.7586502398161201</v>
      </c>
      <c r="J13">
        <v>0.78798821209151604</v>
      </c>
      <c r="K13">
        <v>0.418599941643642</v>
      </c>
      <c r="L13">
        <v>0.856074616430341</v>
      </c>
      <c r="M13">
        <v>0</v>
      </c>
      <c r="N13">
        <v>12</v>
      </c>
      <c r="O13">
        <v>-4.55</v>
      </c>
      <c r="P13">
        <v>6320.6391511482498</v>
      </c>
      <c r="Q13">
        <v>469.55864838758902</v>
      </c>
      <c r="R13">
        <v>851.47037957479404</v>
      </c>
      <c r="S13">
        <v>36.898145909676998</v>
      </c>
      <c r="T13" s="44">
        <f t="shared" si="0"/>
        <v>1374.7135017796336</v>
      </c>
      <c r="U13" s="45">
        <f t="shared" si="1"/>
        <v>270.97973725593755</v>
      </c>
      <c r="V13" s="46">
        <f t="shared" si="2"/>
        <v>1101.5635017796335</v>
      </c>
    </row>
    <row r="14" spans="1:22" x14ac:dyDescent="0.3">
      <c r="A14" s="46">
        <v>13</v>
      </c>
      <c r="B14">
        <v>51.334382682331302</v>
      </c>
      <c r="C14">
        <v>4.1696910239882197</v>
      </c>
      <c r="D14">
        <v>11.9641840266295</v>
      </c>
      <c r="E14">
        <v>14.409667135515701</v>
      </c>
      <c r="F14">
        <v>0.31305963863164499</v>
      </c>
      <c r="G14">
        <v>4.3563931233648496</v>
      </c>
      <c r="H14">
        <v>9.0385117638880903</v>
      </c>
      <c r="I14">
        <v>2.7586502398161201</v>
      </c>
      <c r="J14">
        <v>0.78798821209151604</v>
      </c>
      <c r="K14">
        <v>0.418599941643642</v>
      </c>
      <c r="L14">
        <v>0.856074616430341</v>
      </c>
      <c r="M14">
        <v>0</v>
      </c>
      <c r="N14">
        <v>13</v>
      </c>
      <c r="O14">
        <v>-4.55</v>
      </c>
      <c r="P14">
        <v>6320.6391511482498</v>
      </c>
      <c r="Q14">
        <v>469.55864838758902</v>
      </c>
      <c r="R14">
        <v>851.47037957479404</v>
      </c>
      <c r="S14">
        <v>36.898145909676998</v>
      </c>
      <c r="T14" s="44">
        <f t="shared" si="0"/>
        <v>1374.7135017796336</v>
      </c>
      <c r="U14" s="45">
        <f t="shared" si="1"/>
        <v>270.97973725593755</v>
      </c>
      <c r="V14" s="46">
        <f t="shared" si="2"/>
        <v>1101.5635017796335</v>
      </c>
    </row>
    <row r="15" spans="1:22" x14ac:dyDescent="0.3">
      <c r="A15" s="46">
        <v>14</v>
      </c>
      <c r="B15">
        <v>51.318356309049904</v>
      </c>
      <c r="C15">
        <v>4.2345757744935302</v>
      </c>
      <c r="D15">
        <v>11.883838008807899</v>
      </c>
      <c r="E15">
        <v>14.529277970354601</v>
      </c>
      <c r="F15">
        <v>0.31834993504322801</v>
      </c>
      <c r="G15">
        <v>4.2800310176427203</v>
      </c>
      <c r="H15">
        <v>8.9913152591544705</v>
      </c>
      <c r="I15">
        <v>2.7631927003302801</v>
      </c>
      <c r="J15">
        <v>0.80019835775026005</v>
      </c>
      <c r="K15">
        <v>0.42567373045540402</v>
      </c>
      <c r="L15">
        <v>0.87054115223528805</v>
      </c>
      <c r="M15">
        <v>0</v>
      </c>
      <c r="N15">
        <v>14</v>
      </c>
      <c r="O15">
        <v>-4.55</v>
      </c>
      <c r="P15">
        <v>6335.31998257757</v>
      </c>
      <c r="Q15">
        <v>468.052523364249</v>
      </c>
      <c r="R15">
        <v>850.85131385232</v>
      </c>
      <c r="S15">
        <v>36.7858770564604</v>
      </c>
      <c r="T15" s="44">
        <f t="shared" si="0"/>
        <v>1373.1786234546184</v>
      </c>
      <c r="U15" s="45">
        <f t="shared" si="1"/>
        <v>281.43512458575549</v>
      </c>
      <c r="V15" s="46">
        <f t="shared" si="2"/>
        <v>1100.0286234546186</v>
      </c>
    </row>
    <row r="16" spans="1:22" x14ac:dyDescent="0.3">
      <c r="A16" s="46">
        <v>15</v>
      </c>
      <c r="B16">
        <v>51.301743681918701</v>
      </c>
      <c r="C16">
        <v>4.29944003185512</v>
      </c>
      <c r="D16">
        <v>11.8036337882642</v>
      </c>
      <c r="E16">
        <v>14.6479608166996</v>
      </c>
      <c r="F16">
        <v>0.32364673645555803</v>
      </c>
      <c r="G16">
        <v>4.2047862078230702</v>
      </c>
      <c r="H16">
        <v>8.94490297298562</v>
      </c>
      <c r="I16">
        <v>2.76722509012435</v>
      </c>
      <c r="J16">
        <v>0.81239164585972001</v>
      </c>
      <c r="K16">
        <v>0.43275621726779201</v>
      </c>
      <c r="L16">
        <v>0.885025476235627</v>
      </c>
      <c r="M16">
        <v>0</v>
      </c>
      <c r="N16">
        <v>15</v>
      </c>
      <c r="O16">
        <v>-4.55</v>
      </c>
      <c r="P16">
        <v>6349.7755577671296</v>
      </c>
      <c r="Q16">
        <v>466.57228530896498</v>
      </c>
      <c r="R16">
        <v>850.24452444897304</v>
      </c>
      <c r="S16">
        <v>36.675957872718499</v>
      </c>
      <c r="T16" s="44">
        <f t="shared" si="0"/>
        <v>1371.6662027772436</v>
      </c>
      <c r="U16" s="45">
        <f t="shared" si="1"/>
        <v>292.14504917616563</v>
      </c>
      <c r="V16" s="46">
        <f t="shared" si="2"/>
        <v>1098.5162027772437</v>
      </c>
    </row>
    <row r="17" spans="1:22" x14ac:dyDescent="0.3">
      <c r="A17" s="46">
        <v>16</v>
      </c>
      <c r="B17">
        <v>51.284555491994396</v>
      </c>
      <c r="C17">
        <v>4.3642875675703898</v>
      </c>
      <c r="D17">
        <v>11.723574686649201</v>
      </c>
      <c r="E17">
        <v>14.765728286174101</v>
      </c>
      <c r="F17">
        <v>0.32895037932934001</v>
      </c>
      <c r="G17">
        <v>4.1306316120896103</v>
      </c>
      <c r="H17">
        <v>8.8992600276459903</v>
      </c>
      <c r="I17">
        <v>2.7707572142741799</v>
      </c>
      <c r="J17">
        <v>0.82456870877941701</v>
      </c>
      <c r="K17">
        <v>0.43984785197090098</v>
      </c>
      <c r="L17">
        <v>0.89952850849714905</v>
      </c>
      <c r="M17">
        <v>0</v>
      </c>
      <c r="N17">
        <v>16</v>
      </c>
      <c r="O17">
        <v>-4.55</v>
      </c>
      <c r="P17">
        <v>6364.0116643022902</v>
      </c>
      <c r="Q17">
        <v>465.11741301442697</v>
      </c>
      <c r="R17">
        <v>849.64983986048696</v>
      </c>
      <c r="S17">
        <v>36.568320037468297</v>
      </c>
      <c r="T17" s="44">
        <f t="shared" si="0"/>
        <v>1370.1756954030011</v>
      </c>
      <c r="U17" s="45">
        <f t="shared" si="1"/>
        <v>303.1127811088254</v>
      </c>
      <c r="V17" s="46">
        <f t="shared" si="2"/>
        <v>1097.0256954030012</v>
      </c>
    </row>
    <row r="18" spans="1:22" x14ac:dyDescent="0.3">
      <c r="A18" s="46">
        <v>17</v>
      </c>
      <c r="B18">
        <v>51.2668025862626</v>
      </c>
      <c r="C18">
        <v>4.4291219597601801</v>
      </c>
      <c r="D18">
        <v>11.643664362483699</v>
      </c>
      <c r="E18">
        <v>14.8825917046144</v>
      </c>
      <c r="F18">
        <v>0.33426119787502301</v>
      </c>
      <c r="G18">
        <v>4.0575410164616796</v>
      </c>
      <c r="H18">
        <v>8.8543718662826603</v>
      </c>
      <c r="I18">
        <v>2.7737987079460802</v>
      </c>
      <c r="J18">
        <v>0.83673016624597496</v>
      </c>
      <c r="K18">
        <v>0.44694908144596501</v>
      </c>
      <c r="L18">
        <v>0.91405116293225797</v>
      </c>
      <c r="M18">
        <v>0</v>
      </c>
      <c r="N18">
        <v>17</v>
      </c>
      <c r="O18">
        <v>-4.55</v>
      </c>
      <c r="P18">
        <v>6378.0340018557099</v>
      </c>
      <c r="Q18">
        <v>463.68739798782002</v>
      </c>
      <c r="R18">
        <v>849.06709598514396</v>
      </c>
      <c r="S18">
        <v>36.462897530870201</v>
      </c>
      <c r="T18" s="44">
        <f t="shared" si="0"/>
        <v>1368.7065744308798</v>
      </c>
      <c r="U18" s="45">
        <f t="shared" si="1"/>
        <v>314.34173995819373</v>
      </c>
      <c r="V18" s="46">
        <f t="shared" si="2"/>
        <v>1095.5565744308797</v>
      </c>
    </row>
    <row r="19" spans="1:22" x14ac:dyDescent="0.3">
      <c r="A19" s="46">
        <v>18</v>
      </c>
      <c r="B19">
        <v>51.275359281043798</v>
      </c>
      <c r="C19">
        <v>4.4747389952930199</v>
      </c>
      <c r="D19">
        <v>11.567844579739701</v>
      </c>
      <c r="E19">
        <v>14.994143533478001</v>
      </c>
      <c r="F19">
        <v>0.339508991175477</v>
      </c>
      <c r="G19">
        <v>3.9790456334055002</v>
      </c>
      <c r="H19">
        <v>8.8050724025862692</v>
      </c>
      <c r="I19">
        <v>2.7789432945090802</v>
      </c>
      <c r="J19">
        <v>0.85004559409402003</v>
      </c>
      <c r="K19">
        <v>0.45470398370590798</v>
      </c>
      <c r="L19">
        <v>0.92991063713945599</v>
      </c>
      <c r="M19">
        <v>0</v>
      </c>
      <c r="N19">
        <v>18</v>
      </c>
      <c r="O19">
        <v>-4.55</v>
      </c>
      <c r="P19">
        <v>6394.0618550253803</v>
      </c>
      <c r="Q19">
        <v>461.86441986393697</v>
      </c>
      <c r="R19">
        <v>848.21256820383996</v>
      </c>
      <c r="S19">
        <v>36.334891377357501</v>
      </c>
      <c r="T19" s="44">
        <f t="shared" si="0"/>
        <v>1367.1288172314507</v>
      </c>
      <c r="U19" s="45">
        <f t="shared" si="1"/>
        <v>325.98543201346763</v>
      </c>
      <c r="V19" s="46">
        <f t="shared" si="2"/>
        <v>1093.9788172314506</v>
      </c>
    </row>
    <row r="20" spans="1:22" x14ac:dyDescent="0.3">
      <c r="A20" s="46">
        <v>19</v>
      </c>
      <c r="B20">
        <v>52.321220646973501</v>
      </c>
      <c r="C20">
        <v>4.2402146394647398</v>
      </c>
      <c r="D20">
        <v>11.648689485540601</v>
      </c>
      <c r="E20">
        <v>14.4529710053143</v>
      </c>
      <c r="F20">
        <v>0.32519844512350199</v>
      </c>
      <c r="G20">
        <v>3.7452317982159902</v>
      </c>
      <c r="H20">
        <v>8.4167127426630106</v>
      </c>
      <c r="I20">
        <v>2.8542455061038501</v>
      </c>
      <c r="J20">
        <v>0.97432698350789004</v>
      </c>
      <c r="K20">
        <v>0.46130576691293101</v>
      </c>
      <c r="L20">
        <v>0.97791205386944602</v>
      </c>
      <c r="M20">
        <v>0</v>
      </c>
      <c r="N20">
        <v>19</v>
      </c>
      <c r="O20">
        <v>-4.55</v>
      </c>
      <c r="P20">
        <v>6566.6044777452398</v>
      </c>
      <c r="Q20">
        <v>446.47935994896397</v>
      </c>
      <c r="R20">
        <v>843.25304440487002</v>
      </c>
      <c r="S20">
        <v>35.173295083917097</v>
      </c>
      <c r="T20" s="44">
        <f t="shared" si="0"/>
        <v>1362.4291591441415</v>
      </c>
      <c r="U20" s="45">
        <f t="shared" si="1"/>
        <v>416.07831603789242</v>
      </c>
      <c r="V20" s="46">
        <f t="shared" si="2"/>
        <v>1089.2791591441414</v>
      </c>
    </row>
    <row r="21" spans="1:22" x14ac:dyDescent="0.3">
      <c r="A21" s="46">
        <v>20</v>
      </c>
      <c r="B21">
        <v>53.218437102247499</v>
      </c>
      <c r="C21">
        <v>4.0390224756978101</v>
      </c>
      <c r="D21">
        <v>11.7180441650159</v>
      </c>
      <c r="E21">
        <v>13.9887135872396</v>
      </c>
      <c r="F21">
        <v>0.312921810934636</v>
      </c>
      <c r="G21">
        <v>3.5446491710757</v>
      </c>
      <c r="H21">
        <v>8.08354939157398</v>
      </c>
      <c r="I21">
        <v>2.9188452566656999</v>
      </c>
      <c r="J21">
        <v>1.08094465894645</v>
      </c>
      <c r="K21">
        <v>0.46696925991539601</v>
      </c>
      <c r="L21">
        <v>1.02283973245167</v>
      </c>
      <c r="M21">
        <v>0</v>
      </c>
      <c r="N21">
        <v>20</v>
      </c>
      <c r="O21">
        <v>-4.55</v>
      </c>
      <c r="P21">
        <v>6717.0204828163196</v>
      </c>
      <c r="Q21">
        <v>432.97470026240097</v>
      </c>
      <c r="R21">
        <v>838.83696508513901</v>
      </c>
      <c r="S21">
        <v>34.205574095986499</v>
      </c>
      <c r="T21" s="44">
        <f t="shared" si="0"/>
        <v>1358.3974483386214</v>
      </c>
      <c r="U21" s="45">
        <f t="shared" si="1"/>
        <v>510.88897289758785</v>
      </c>
      <c r="V21" s="46">
        <f t="shared" si="2"/>
        <v>1085.2474483386216</v>
      </c>
    </row>
    <row r="22" spans="1:22" x14ac:dyDescent="0.3">
      <c r="A22" s="46">
        <v>21</v>
      </c>
      <c r="B22">
        <v>53.9618045320926</v>
      </c>
      <c r="C22">
        <v>3.8723294766948499</v>
      </c>
      <c r="D22">
        <v>11.7755063409782</v>
      </c>
      <c r="E22">
        <v>13.604064106468099</v>
      </c>
      <c r="F22">
        <v>0.30275029663562503</v>
      </c>
      <c r="G22">
        <v>3.3784611891986298</v>
      </c>
      <c r="H22">
        <v>7.80751479305333</v>
      </c>
      <c r="I22">
        <v>2.9723678489694101</v>
      </c>
      <c r="J22">
        <v>1.1692802070752699</v>
      </c>
      <c r="K22">
        <v>0.47166161281690799</v>
      </c>
      <c r="L22">
        <v>1.0629195665548099</v>
      </c>
      <c r="M22">
        <v>0</v>
      </c>
      <c r="N22">
        <v>21</v>
      </c>
      <c r="O22">
        <v>-4.55</v>
      </c>
      <c r="P22">
        <v>6843.2063928151301</v>
      </c>
      <c r="Q22">
        <v>421.56646600282198</v>
      </c>
      <c r="R22">
        <v>835.05325710947602</v>
      </c>
      <c r="S22">
        <v>33.423392723558798</v>
      </c>
      <c r="T22" s="44">
        <f t="shared" si="0"/>
        <v>1355.0570699028926</v>
      </c>
      <c r="U22" s="45">
        <f t="shared" si="1"/>
        <v>603.63106747950894</v>
      </c>
      <c r="V22" s="46">
        <f t="shared" si="2"/>
        <v>1081.9070699028925</v>
      </c>
    </row>
    <row r="23" spans="1:22" x14ac:dyDescent="0.3">
      <c r="A23" s="46">
        <v>22</v>
      </c>
      <c r="B23">
        <v>54.610338341046898</v>
      </c>
      <c r="C23">
        <v>3.7269020053945301</v>
      </c>
      <c r="D23">
        <v>11.8256378941664</v>
      </c>
      <c r="E23">
        <v>13.2684855179241</v>
      </c>
      <c r="F23">
        <v>0.29387639303650698</v>
      </c>
      <c r="G23">
        <v>3.2334743084691202</v>
      </c>
      <c r="H23">
        <v>7.5666947592524698</v>
      </c>
      <c r="I23">
        <v>3.0190624030461999</v>
      </c>
      <c r="J23">
        <v>1.2463465234001501</v>
      </c>
      <c r="K23">
        <v>0.47575534813271098</v>
      </c>
      <c r="L23">
        <v>1.10000930335469</v>
      </c>
      <c r="M23">
        <v>0</v>
      </c>
      <c r="N23">
        <v>22</v>
      </c>
      <c r="O23">
        <v>-4.55</v>
      </c>
      <c r="P23">
        <v>6954.37944368428</v>
      </c>
      <c r="Q23">
        <v>411.45694499025598</v>
      </c>
      <c r="R23">
        <v>831.66114098326398</v>
      </c>
      <c r="S23">
        <v>32.755484153951798</v>
      </c>
      <c r="T23" s="44">
        <f t="shared" si="0"/>
        <v>1352.1428336002291</v>
      </c>
      <c r="U23" s="45">
        <f t="shared" si="1"/>
        <v>696.43670054337463</v>
      </c>
      <c r="V23" s="46">
        <f t="shared" si="2"/>
        <v>1078.9928336002292</v>
      </c>
    </row>
    <row r="24" spans="1:22" x14ac:dyDescent="0.3">
      <c r="A24" s="46">
        <v>23</v>
      </c>
      <c r="B24">
        <v>55.197345835693099</v>
      </c>
      <c r="C24">
        <v>3.59527121853026</v>
      </c>
      <c r="D24">
        <v>11.8710134737175</v>
      </c>
      <c r="E24">
        <v>12.964743224464</v>
      </c>
      <c r="F24">
        <v>0.28584435546571302</v>
      </c>
      <c r="G24">
        <v>3.1022423134080999</v>
      </c>
      <c r="H24">
        <v>7.3487212893265301</v>
      </c>
      <c r="I24">
        <v>3.06132705112435</v>
      </c>
      <c r="J24">
        <v>1.31610156876998</v>
      </c>
      <c r="K24">
        <v>0.47946071133551699</v>
      </c>
      <c r="L24">
        <v>1.1350808004977699</v>
      </c>
      <c r="M24">
        <v>0</v>
      </c>
      <c r="N24">
        <v>23</v>
      </c>
      <c r="O24">
        <v>-4.55</v>
      </c>
      <c r="P24">
        <v>7055.8429023303497</v>
      </c>
      <c r="Q24">
        <v>402.19641429625801</v>
      </c>
      <c r="R24">
        <v>828.53133286606806</v>
      </c>
      <c r="S24">
        <v>32.162961469195601</v>
      </c>
      <c r="T24" s="44">
        <f t="shared" si="0"/>
        <v>1349.5050704995028</v>
      </c>
      <c r="U24" s="45">
        <f t="shared" si="1"/>
        <v>791.23238004376924</v>
      </c>
      <c r="V24" s="46">
        <f t="shared" si="2"/>
        <v>1076.3550704995027</v>
      </c>
    </row>
    <row r="25" spans="1:22" x14ac:dyDescent="0.3">
      <c r="A25" s="46">
        <v>24</v>
      </c>
      <c r="B25">
        <v>56.708590380753499</v>
      </c>
      <c r="C25">
        <v>3.2563891592295802</v>
      </c>
      <c r="D25">
        <v>11.9878324201549</v>
      </c>
      <c r="E25">
        <v>12.1827619239148</v>
      </c>
      <c r="F25">
        <v>0.26516596025732297</v>
      </c>
      <c r="G25">
        <v>2.7643869393589098</v>
      </c>
      <c r="H25">
        <v>6.7875509117796202</v>
      </c>
      <c r="I25">
        <v>3.1701369376071602</v>
      </c>
      <c r="J25">
        <v>1.49568519038819</v>
      </c>
      <c r="K25">
        <v>0.48900012944990101</v>
      </c>
      <c r="L25">
        <v>1.2324923240907699</v>
      </c>
      <c r="M25">
        <v>0</v>
      </c>
      <c r="N25">
        <v>24</v>
      </c>
      <c r="O25">
        <v>-4.55</v>
      </c>
      <c r="P25">
        <v>7320.4006169703698</v>
      </c>
      <c r="Q25">
        <v>377.86111693422498</v>
      </c>
      <c r="R25">
        <v>820.18139590524402</v>
      </c>
      <c r="S25">
        <v>30.6881749437519</v>
      </c>
      <c r="T25" s="44">
        <f t="shared" si="0"/>
        <v>1342.7141774811139</v>
      </c>
      <c r="U25" s="45">
        <f t="shared" si="1"/>
        <v>1089.0871866542182</v>
      </c>
      <c r="V25" s="46">
        <f t="shared" si="2"/>
        <v>1069.564177481114</v>
      </c>
    </row>
    <row r="26" spans="1:22" x14ac:dyDescent="0.3">
      <c r="A26" s="46">
        <v>25</v>
      </c>
      <c r="B26">
        <v>58.553578233984901</v>
      </c>
      <c r="C26">
        <v>2.8426683718617198</v>
      </c>
      <c r="D26">
        <v>12.1304496675811</v>
      </c>
      <c r="E26">
        <v>11.2280878404363</v>
      </c>
      <c r="F26">
        <v>0.23992094739127201</v>
      </c>
      <c r="G26">
        <v>2.35191957045617</v>
      </c>
      <c r="H26">
        <v>6.1024516447209596</v>
      </c>
      <c r="I26">
        <v>3.3029764039453098</v>
      </c>
      <c r="J26">
        <v>1.71492806647192</v>
      </c>
      <c r="K26">
        <v>0.50064623305732903</v>
      </c>
      <c r="L26">
        <v>1.3566187488802699</v>
      </c>
      <c r="M26">
        <v>0</v>
      </c>
      <c r="N26">
        <v>25</v>
      </c>
      <c r="O26">
        <v>-4.55</v>
      </c>
      <c r="P26">
        <v>7650.20343030617</v>
      </c>
      <c r="Q26">
        <v>347.67408733785902</v>
      </c>
      <c r="R26">
        <v>809.92202874608699</v>
      </c>
      <c r="S26">
        <v>28.9978783570396</v>
      </c>
      <c r="T26" s="44">
        <f t="shared" si="0"/>
        <v>1334.4235833661692</v>
      </c>
      <c r="U26" s="45">
        <f t="shared" si="1"/>
        <v>1595.6355705475419</v>
      </c>
      <c r="V26" s="46">
        <f t="shared" si="2"/>
        <v>1061.2735833661691</v>
      </c>
    </row>
    <row r="27" spans="1:22" x14ac:dyDescent="0.3">
      <c r="A27" s="46">
        <v>26</v>
      </c>
      <c r="B27">
        <v>59.643195340875003</v>
      </c>
      <c r="C27">
        <v>2.5983322118146299</v>
      </c>
      <c r="D27">
        <v>12.2146768847202</v>
      </c>
      <c r="E27">
        <v>10.6642742570347</v>
      </c>
      <c r="F27">
        <v>0.22501169049056599</v>
      </c>
      <c r="G27">
        <v>2.1083236571263102</v>
      </c>
      <c r="H27">
        <v>5.6978441672258899</v>
      </c>
      <c r="I27">
        <v>3.3814290369741302</v>
      </c>
      <c r="J27">
        <v>1.8444090210084001</v>
      </c>
      <c r="K27">
        <v>0.50752421531452496</v>
      </c>
      <c r="L27">
        <v>1.4411390432819799</v>
      </c>
      <c r="M27">
        <v>0</v>
      </c>
      <c r="N27">
        <v>26</v>
      </c>
      <c r="O27">
        <v>-4.55</v>
      </c>
      <c r="P27">
        <v>7847.1047246871904</v>
      </c>
      <c r="Q27">
        <v>329.17500595321701</v>
      </c>
      <c r="R27">
        <v>803.32030653854599</v>
      </c>
      <c r="S27">
        <v>28.039824620850201</v>
      </c>
      <c r="T27" s="44">
        <f t="shared" si="0"/>
        <v>1329.5273055082389</v>
      </c>
      <c r="U27" s="45">
        <f t="shared" si="1"/>
        <v>1969.4328007509559</v>
      </c>
      <c r="V27" s="46">
        <f t="shared" si="2"/>
        <v>1056.3773055082388</v>
      </c>
    </row>
    <row r="28" spans="1:22" x14ac:dyDescent="0.3">
      <c r="A28" s="46">
        <v>27</v>
      </c>
      <c r="B28">
        <v>60.603973628038197</v>
      </c>
      <c r="C28">
        <v>2.3828869183646399</v>
      </c>
      <c r="D28">
        <v>12.2889448829957</v>
      </c>
      <c r="E28">
        <v>10.1671272817215</v>
      </c>
      <c r="F28">
        <v>0.21186533823768999</v>
      </c>
      <c r="G28">
        <v>1.89353108192805</v>
      </c>
      <c r="H28">
        <v>5.3410784035984697</v>
      </c>
      <c r="I28">
        <v>3.4506052511765799</v>
      </c>
      <c r="J28">
        <v>1.95857985123232</v>
      </c>
      <c r="K28">
        <v>0.51358892921303301</v>
      </c>
      <c r="L28">
        <v>1.5216923304905901</v>
      </c>
      <c r="M28">
        <v>0</v>
      </c>
      <c r="N28">
        <v>27</v>
      </c>
      <c r="O28">
        <v>-4.55</v>
      </c>
      <c r="P28">
        <v>8021.7640545065597</v>
      </c>
      <c r="Q28">
        <v>312.52013550761899</v>
      </c>
      <c r="R28">
        <v>797.21886991889198</v>
      </c>
      <c r="S28">
        <v>27.2209753408649</v>
      </c>
      <c r="T28" s="44">
        <f t="shared" si="0"/>
        <v>1325.2099747467537</v>
      </c>
      <c r="U28" s="45">
        <f t="shared" si="1"/>
        <v>2350.9572517859601</v>
      </c>
      <c r="V28" s="46">
        <f t="shared" si="2"/>
        <v>1052.0599747467538</v>
      </c>
    </row>
    <row r="29" spans="1:22" x14ac:dyDescent="0.3">
      <c r="A29" s="46">
        <v>28</v>
      </c>
      <c r="B29">
        <v>61.725756415405499</v>
      </c>
      <c r="C29">
        <v>2.1313379137289501</v>
      </c>
      <c r="D29">
        <v>12.3756585017679</v>
      </c>
      <c r="E29">
        <v>9.5866698263967507</v>
      </c>
      <c r="F29">
        <v>0.196515957562689</v>
      </c>
      <c r="G29">
        <v>1.64274417621733</v>
      </c>
      <c r="H29">
        <v>4.9245268452354702</v>
      </c>
      <c r="I29">
        <v>3.5313738191431301</v>
      </c>
      <c r="J29">
        <v>2.0918831053501501</v>
      </c>
      <c r="K29">
        <v>0.52066995066465205</v>
      </c>
      <c r="L29">
        <v>1.6240907626685199</v>
      </c>
      <c r="M29">
        <v>0</v>
      </c>
      <c r="N29">
        <v>28</v>
      </c>
      <c r="O29">
        <v>-4.55</v>
      </c>
      <c r="P29">
        <v>8226.3702964345503</v>
      </c>
      <c r="Q29">
        <v>292.63293223963097</v>
      </c>
      <c r="R29">
        <v>789.69458157102395</v>
      </c>
      <c r="S29">
        <v>26.2934091627878</v>
      </c>
      <c r="T29" s="44">
        <f t="shared" si="0"/>
        <v>1320.1691579419685</v>
      </c>
      <c r="U29" s="45">
        <f t="shared" si="1"/>
        <v>2857.0480470724542</v>
      </c>
      <c r="V29" s="46">
        <f t="shared" si="2"/>
        <v>1047.0191579419684</v>
      </c>
    </row>
    <row r="30" spans="1:22" x14ac:dyDescent="0.3">
      <c r="A30" s="46">
        <v>29</v>
      </c>
      <c r="B30">
        <v>62.469248791576</v>
      </c>
      <c r="C30">
        <v>1.96461689671383</v>
      </c>
      <c r="D30">
        <v>12.4331303360599</v>
      </c>
      <c r="E30">
        <v>9.2019556931569699</v>
      </c>
      <c r="F30">
        <v>0.18634273362012399</v>
      </c>
      <c r="G30">
        <v>1.47652826121214</v>
      </c>
      <c r="H30">
        <v>4.64844585040073</v>
      </c>
      <c r="I30">
        <v>3.5849054076053499</v>
      </c>
      <c r="J30">
        <v>2.1802335010519198</v>
      </c>
      <c r="K30">
        <v>0.52536309226395805</v>
      </c>
      <c r="L30">
        <v>1.6977529462244401</v>
      </c>
      <c r="M30">
        <v>0</v>
      </c>
      <c r="N30">
        <v>29</v>
      </c>
      <c r="O30">
        <v>-4.55</v>
      </c>
      <c r="P30">
        <v>8362.0111593498004</v>
      </c>
      <c r="Q30">
        <v>279.16618362218702</v>
      </c>
      <c r="R30">
        <v>784.42365548622297</v>
      </c>
      <c r="S30">
        <v>25.694249409913699</v>
      </c>
      <c r="T30" s="44">
        <f t="shared" si="0"/>
        <v>1316.8282180503638</v>
      </c>
      <c r="U30" s="45">
        <f t="shared" si="1"/>
        <v>3224.862720903292</v>
      </c>
      <c r="V30" s="46">
        <f t="shared" si="2"/>
        <v>1043.678218050364</v>
      </c>
    </row>
    <row r="31" spans="1:22" x14ac:dyDescent="0.3">
      <c r="A31" s="46">
        <v>30</v>
      </c>
      <c r="B31">
        <v>63.142475964200699</v>
      </c>
      <c r="C31">
        <v>1.8136521760258799</v>
      </c>
      <c r="D31">
        <v>12.4851706820623</v>
      </c>
      <c r="E31">
        <v>8.8535997227517296</v>
      </c>
      <c r="F31">
        <v>0.177130950136065</v>
      </c>
      <c r="G31">
        <v>1.32602090687916</v>
      </c>
      <c r="H31">
        <v>4.3984564308382401</v>
      </c>
      <c r="I31">
        <v>3.6333778884290999</v>
      </c>
      <c r="J31">
        <v>2.2602341695254</v>
      </c>
      <c r="K31">
        <v>0.52961269932234201</v>
      </c>
      <c r="L31">
        <v>1.7691252602458101</v>
      </c>
      <c r="M31">
        <v>0</v>
      </c>
      <c r="N31">
        <v>30</v>
      </c>
      <c r="O31">
        <v>-4.55</v>
      </c>
      <c r="P31">
        <v>8484.5667157375101</v>
      </c>
      <c r="Q31">
        <v>266.75605523503799</v>
      </c>
      <c r="R31">
        <v>779.41869666932905</v>
      </c>
      <c r="S31">
        <v>25.161535847021</v>
      </c>
      <c r="T31" s="44">
        <f t="shared" si="0"/>
        <v>1313.8030202282712</v>
      </c>
      <c r="U31" s="45">
        <f t="shared" si="1"/>
        <v>3575.4412753961274</v>
      </c>
      <c r="V31" s="46">
        <f t="shared" si="2"/>
        <v>1040.6530202282711</v>
      </c>
    </row>
    <row r="32" spans="1:22" x14ac:dyDescent="0.3">
      <c r="A32" s="46">
        <v>31</v>
      </c>
      <c r="B32">
        <v>63.754743838733297</v>
      </c>
      <c r="C32">
        <v>1.6763569918391501</v>
      </c>
      <c r="D32">
        <v>12.5324988846845</v>
      </c>
      <c r="E32">
        <v>8.5367866494629094</v>
      </c>
      <c r="F32">
        <v>0.16875327418390401</v>
      </c>
      <c r="G32">
        <v>1.1891416754902699</v>
      </c>
      <c r="H32">
        <v>4.1711030250414396</v>
      </c>
      <c r="I32">
        <v>3.6774612885265401</v>
      </c>
      <c r="J32">
        <v>2.33299094649339</v>
      </c>
      <c r="K32">
        <v>0.53347751344012495</v>
      </c>
      <c r="L32">
        <v>1.8384905072420299</v>
      </c>
      <c r="M32">
        <v>0</v>
      </c>
      <c r="N32">
        <v>31</v>
      </c>
      <c r="O32">
        <v>-4.55</v>
      </c>
      <c r="P32">
        <v>8595.5636948465308</v>
      </c>
      <c r="Q32">
        <v>255.274459314219</v>
      </c>
      <c r="R32">
        <v>774.64386685781596</v>
      </c>
      <c r="S32">
        <v>24.6844650653027</v>
      </c>
      <c r="T32" s="44">
        <f t="shared" si="0"/>
        <v>1311.0517476773543</v>
      </c>
      <c r="U32" s="45">
        <f t="shared" si="1"/>
        <v>3903.5108412359104</v>
      </c>
      <c r="V32" s="46">
        <f t="shared" si="2"/>
        <v>1037.9017476773545</v>
      </c>
    </row>
    <row r="33" spans="1:22" x14ac:dyDescent="0.3">
      <c r="A33" s="46">
        <v>32</v>
      </c>
      <c r="B33">
        <v>64.488866725024593</v>
      </c>
      <c r="C33">
        <v>1.51173699284606</v>
      </c>
      <c r="D33">
        <v>12.5892464590016</v>
      </c>
      <c r="E33">
        <v>8.1569206831893393</v>
      </c>
      <c r="F33">
        <v>0.15870825319516099</v>
      </c>
      <c r="G33">
        <v>1.0250204132123</v>
      </c>
      <c r="H33">
        <v>3.89850120251546</v>
      </c>
      <c r="I33">
        <v>3.73031827198621</v>
      </c>
      <c r="J33">
        <v>2.4202279506327402</v>
      </c>
      <c r="K33">
        <v>0.53811151207559504</v>
      </c>
      <c r="L33">
        <v>1.9282561756883401</v>
      </c>
      <c r="M33">
        <v>0</v>
      </c>
      <c r="N33">
        <v>32</v>
      </c>
      <c r="O33">
        <v>-4.55</v>
      </c>
      <c r="P33">
        <v>8727.6861210509105</v>
      </c>
      <c r="Q33">
        <v>241.23471651704199</v>
      </c>
      <c r="R33">
        <v>768.58735223008796</v>
      </c>
      <c r="S33">
        <v>24.120711300150798</v>
      </c>
      <c r="T33" s="44">
        <f t="shared" si="0"/>
        <v>1307.7529103055672</v>
      </c>
      <c r="U33" s="45">
        <f t="shared" si="1"/>
        <v>4298.7758999452026</v>
      </c>
      <c r="V33" s="46">
        <f t="shared" si="2"/>
        <v>1034.6029103055673</v>
      </c>
    </row>
    <row r="34" spans="1:22" x14ac:dyDescent="0.3">
      <c r="A34" s="46">
        <v>33</v>
      </c>
      <c r="B34">
        <v>64.985300026131497</v>
      </c>
      <c r="C34">
        <v>1.4004165980533001</v>
      </c>
      <c r="D34">
        <v>12.627620668788699</v>
      </c>
      <c r="E34">
        <v>7.9000452756291404</v>
      </c>
      <c r="F34">
        <v>0.15191554447806499</v>
      </c>
      <c r="G34">
        <v>0.91403727736962204</v>
      </c>
      <c r="H34">
        <v>3.7141606443181998</v>
      </c>
      <c r="I34">
        <v>3.7660615613938</v>
      </c>
      <c r="J34">
        <v>2.4792199188062898</v>
      </c>
      <c r="K34">
        <v>0.54124514444544602</v>
      </c>
      <c r="L34">
        <v>1.99379253230256</v>
      </c>
      <c r="M34">
        <v>0</v>
      </c>
      <c r="N34">
        <v>33</v>
      </c>
      <c r="O34">
        <v>-4.55</v>
      </c>
      <c r="P34">
        <v>8816.1528316317908</v>
      </c>
      <c r="Q34">
        <v>231.55078951423499</v>
      </c>
      <c r="R34">
        <v>764.24884580618595</v>
      </c>
      <c r="S34">
        <v>23.743879386637602</v>
      </c>
      <c r="T34" s="44">
        <f t="shared" si="0"/>
        <v>1305.5221492751293</v>
      </c>
      <c r="U34" s="45">
        <f t="shared" si="1"/>
        <v>4559.6059939152365</v>
      </c>
      <c r="V34" s="46">
        <f t="shared" si="2"/>
        <v>1032.3721492751295</v>
      </c>
    </row>
    <row r="35" spans="1:22" x14ac:dyDescent="0.3">
      <c r="A35" s="46">
        <v>34</v>
      </c>
      <c r="B35">
        <v>65.449947696193504</v>
      </c>
      <c r="C35">
        <v>1.2962238254179499</v>
      </c>
      <c r="D35">
        <v>12.6635378546993</v>
      </c>
      <c r="E35">
        <v>7.6596170864787503</v>
      </c>
      <c r="F35">
        <v>0.145557759309804</v>
      </c>
      <c r="G35">
        <v>0.81016016966855298</v>
      </c>
      <c r="H35">
        <v>3.5416230432481002</v>
      </c>
      <c r="I35">
        <v>3.799516279493</v>
      </c>
      <c r="J35">
        <v>2.5344347492842201</v>
      </c>
      <c r="K35">
        <v>0.54417813660418302</v>
      </c>
      <c r="L35">
        <v>2.06041445911245</v>
      </c>
      <c r="M35">
        <v>0</v>
      </c>
      <c r="N35">
        <v>34</v>
      </c>
      <c r="O35">
        <v>-4.55</v>
      </c>
      <c r="P35">
        <v>8897.8191791151294</v>
      </c>
      <c r="Q35">
        <v>222.289198910865</v>
      </c>
      <c r="R35">
        <v>759.921777709362</v>
      </c>
      <c r="S35">
        <v>23.3927516989324</v>
      </c>
      <c r="T35" s="44">
        <f t="shared" si="0"/>
        <v>1303.4342194103378</v>
      </c>
      <c r="U35" s="45">
        <f t="shared" si="1"/>
        <v>4786.2566869072371</v>
      </c>
      <c r="V35" s="46">
        <f t="shared" si="2"/>
        <v>1030.284219410338</v>
      </c>
    </row>
    <row r="36" spans="1:22" x14ac:dyDescent="0.3">
      <c r="A36" s="46">
        <v>35</v>
      </c>
      <c r="B36">
        <v>66.032249435607795</v>
      </c>
      <c r="C36">
        <v>1.16564825892076</v>
      </c>
      <c r="D36">
        <v>12.708549680170799</v>
      </c>
      <c r="E36">
        <v>7.3583097481081703</v>
      </c>
      <c r="F36">
        <v>0.13759011070025401</v>
      </c>
      <c r="G36">
        <v>0.67998019805355903</v>
      </c>
      <c r="H36">
        <v>3.3253969612275802</v>
      </c>
      <c r="I36">
        <v>3.84144211232495</v>
      </c>
      <c r="J36">
        <v>2.6036306021859801</v>
      </c>
      <c r="K36">
        <v>0.54785379570195203</v>
      </c>
      <c r="L36">
        <v>2.15284092249588</v>
      </c>
      <c r="M36">
        <v>0</v>
      </c>
      <c r="N36">
        <v>35</v>
      </c>
      <c r="O36">
        <v>-4.55</v>
      </c>
      <c r="P36">
        <v>8998.0389983754103</v>
      </c>
      <c r="Q36">
        <v>210.36475792492001</v>
      </c>
      <c r="R36">
        <v>754.05291492645597</v>
      </c>
      <c r="S36">
        <v>22.953554498700601</v>
      </c>
      <c r="T36" s="44">
        <f t="shared" si="0"/>
        <v>1300.8176019808766</v>
      </c>
      <c r="U36" s="45">
        <f t="shared" si="1"/>
        <v>5030.9902252260308</v>
      </c>
      <c r="V36" s="46">
        <f t="shared" si="2"/>
        <v>1027.6676019808765</v>
      </c>
    </row>
    <row r="37" spans="1:22" x14ac:dyDescent="0.3">
      <c r="A37" s="46">
        <v>36</v>
      </c>
      <c r="B37">
        <v>66.419005982424807</v>
      </c>
      <c r="C37">
        <v>1.07892182178537</v>
      </c>
      <c r="D37">
        <v>12.7384458954952</v>
      </c>
      <c r="E37">
        <v>7.1581856924320197</v>
      </c>
      <c r="F37">
        <v>0.1322981116319</v>
      </c>
      <c r="G37">
        <v>0.59351650942159795</v>
      </c>
      <c r="H37">
        <v>3.18178266789202</v>
      </c>
      <c r="I37">
        <v>3.8692886551582699</v>
      </c>
      <c r="J37">
        <v>2.64958950512395</v>
      </c>
      <c r="K37">
        <v>0.55029511628148498</v>
      </c>
      <c r="L37">
        <v>2.2206383836655599</v>
      </c>
      <c r="M37">
        <v>0</v>
      </c>
      <c r="N37">
        <v>36</v>
      </c>
      <c r="O37">
        <v>-4.55</v>
      </c>
      <c r="P37">
        <v>9062.9617207864394</v>
      </c>
      <c r="Q37">
        <v>202.22819606650501</v>
      </c>
      <c r="R37">
        <v>749.83917617444695</v>
      </c>
      <c r="S37">
        <v>22.6617778249095</v>
      </c>
      <c r="T37" s="44">
        <f t="shared" si="0"/>
        <v>1299.0796818393742</v>
      </c>
      <c r="U37" s="45">
        <f t="shared" si="1"/>
        <v>5160.672932162227</v>
      </c>
      <c r="V37" s="46">
        <f t="shared" si="2"/>
        <v>1025.9296818393741</v>
      </c>
    </row>
    <row r="38" spans="1:22" x14ac:dyDescent="0.3">
      <c r="A38" s="46">
        <v>37</v>
      </c>
      <c r="B38">
        <v>66.766952188919703</v>
      </c>
      <c r="C38">
        <v>1.0008982303234499</v>
      </c>
      <c r="D38">
        <v>12.7653420781101</v>
      </c>
      <c r="E38">
        <v>6.9781437343218</v>
      </c>
      <c r="F38">
        <v>0.12753715537721599</v>
      </c>
      <c r="G38">
        <v>0.51572930011217799</v>
      </c>
      <c r="H38">
        <v>3.0525798167036</v>
      </c>
      <c r="I38">
        <v>3.89434084631726</v>
      </c>
      <c r="J38">
        <v>2.6909365128566902</v>
      </c>
      <c r="K38">
        <v>0.55249145462786198</v>
      </c>
      <c r="L38">
        <v>2.2871265032876398</v>
      </c>
      <c r="M38">
        <v>0</v>
      </c>
      <c r="N38">
        <v>37</v>
      </c>
      <c r="O38">
        <v>-4.55</v>
      </c>
      <c r="P38">
        <v>9119.8895315016198</v>
      </c>
      <c r="Q38">
        <v>194.73007503339201</v>
      </c>
      <c r="R38">
        <v>745.78080201234195</v>
      </c>
      <c r="S38">
        <v>22.398432066265599</v>
      </c>
      <c r="T38" s="44">
        <f t="shared" si="0"/>
        <v>1297.5161589322547</v>
      </c>
      <c r="U38" s="45">
        <f t="shared" si="1"/>
        <v>5246.4160432245089</v>
      </c>
      <c r="V38" s="46">
        <f t="shared" si="2"/>
        <v>1024.3661589322548</v>
      </c>
    </row>
    <row r="39" spans="1:22" x14ac:dyDescent="0.3">
      <c r="A39" s="46">
        <v>38</v>
      </c>
      <c r="B39">
        <v>67.180928018050807</v>
      </c>
      <c r="C39">
        <v>0.90806813083015703</v>
      </c>
      <c r="D39">
        <v>12.797342339330401</v>
      </c>
      <c r="E39">
        <v>6.7639352805556801</v>
      </c>
      <c r="F39">
        <v>0.121872714218785</v>
      </c>
      <c r="G39">
        <v>0.42318044092485502</v>
      </c>
      <c r="H39">
        <v>2.8988581883357001</v>
      </c>
      <c r="I39">
        <v>3.9241471825066001</v>
      </c>
      <c r="J39">
        <v>2.7401299269211101</v>
      </c>
      <c r="K39">
        <v>0.55510459128813205</v>
      </c>
      <c r="L39">
        <v>2.3761678714891801</v>
      </c>
      <c r="M39">
        <v>0</v>
      </c>
      <c r="N39">
        <v>38</v>
      </c>
      <c r="O39">
        <v>-4.55</v>
      </c>
      <c r="P39">
        <v>9184.8800846448994</v>
      </c>
      <c r="Q39">
        <v>185.495129802674</v>
      </c>
      <c r="R39">
        <v>740.47277842170104</v>
      </c>
      <c r="S39">
        <v>22.081654123140499</v>
      </c>
      <c r="T39" s="44">
        <f t="shared" si="0"/>
        <v>1295.6559268625897</v>
      </c>
      <c r="U39" s="45">
        <f t="shared" si="1"/>
        <v>5290.1529664623304</v>
      </c>
      <c r="V39" s="46">
        <f t="shared" si="2"/>
        <v>1022.5059268625896</v>
      </c>
    </row>
    <row r="40" spans="1:22" x14ac:dyDescent="0.3">
      <c r="A40" s="46">
        <v>39</v>
      </c>
      <c r="B40">
        <v>67.453088631434895</v>
      </c>
      <c r="C40">
        <v>0.84703872997931495</v>
      </c>
      <c r="D40">
        <v>12.818380308480499</v>
      </c>
      <c r="E40">
        <v>6.6231079663344303</v>
      </c>
      <c r="F40">
        <v>0.118148734044888</v>
      </c>
      <c r="G40">
        <v>0.362335936217203</v>
      </c>
      <c r="H40">
        <v>2.79779679845982</v>
      </c>
      <c r="I40">
        <v>3.94374279695842</v>
      </c>
      <c r="J40">
        <v>2.7724712106485598</v>
      </c>
      <c r="K40">
        <v>0.55682254877808601</v>
      </c>
      <c r="L40">
        <v>2.4412983441913698</v>
      </c>
      <c r="M40">
        <v>0</v>
      </c>
      <c r="N40">
        <v>39</v>
      </c>
      <c r="O40">
        <v>-4.55</v>
      </c>
      <c r="P40">
        <v>9225.7229927230601</v>
      </c>
      <c r="Q40">
        <v>179.22571364137499</v>
      </c>
      <c r="R40">
        <v>736.67121169110703</v>
      </c>
      <c r="S40">
        <v>21.871032407907499</v>
      </c>
      <c r="T40" s="44">
        <f t="shared" si="0"/>
        <v>1294.4329523179658</v>
      </c>
      <c r="U40" s="45">
        <f t="shared" si="1"/>
        <v>5280.2372195841017</v>
      </c>
      <c r="V40" s="46">
        <f t="shared" si="2"/>
        <v>1021.2829523179657</v>
      </c>
    </row>
    <row r="41" spans="1:22" x14ac:dyDescent="0.3">
      <c r="A41" s="46">
        <v>40</v>
      </c>
      <c r="B41">
        <v>67.695545707677596</v>
      </c>
      <c r="C41">
        <v>0.79267006174644195</v>
      </c>
      <c r="D41">
        <v>12.8371221992589</v>
      </c>
      <c r="E41">
        <v>6.4976505078262701</v>
      </c>
      <c r="F41">
        <v>0.114831188079212</v>
      </c>
      <c r="G41">
        <v>0.30813198461150298</v>
      </c>
      <c r="H41">
        <v>2.70776522186374</v>
      </c>
      <c r="I41">
        <v>3.9611997512476198</v>
      </c>
      <c r="J41">
        <v>2.8012827752500198</v>
      </c>
      <c r="K41">
        <v>0.55835300884335404</v>
      </c>
      <c r="L41">
        <v>2.5049827645681102</v>
      </c>
      <c r="M41">
        <v>0</v>
      </c>
      <c r="N41">
        <v>40</v>
      </c>
      <c r="O41">
        <v>-4.55</v>
      </c>
      <c r="P41">
        <v>9260.46864052811</v>
      </c>
      <c r="Q41">
        <v>173.475207258437</v>
      </c>
      <c r="R41">
        <v>733.02014022085996</v>
      </c>
      <c r="S41">
        <v>21.680981465468701</v>
      </c>
      <c r="T41" s="44">
        <f t="shared" si="0"/>
        <v>1293.3434528906912</v>
      </c>
      <c r="U41" s="45">
        <f t="shared" si="1"/>
        <v>5238.9993952683062</v>
      </c>
      <c r="V41" s="46">
        <f t="shared" si="2"/>
        <v>1020.1934528906912</v>
      </c>
    </row>
    <row r="42" spans="1:22" x14ac:dyDescent="0.3">
      <c r="A42" s="46">
        <v>41</v>
      </c>
      <c r="B42">
        <v>67.977085669263403</v>
      </c>
      <c r="C42">
        <v>0.72953743223953305</v>
      </c>
      <c r="D42">
        <v>12.8588851904306</v>
      </c>
      <c r="E42">
        <v>6.3519699255293398</v>
      </c>
      <c r="F42">
        <v>0.11097887005983099</v>
      </c>
      <c r="G42">
        <v>0.24519062323999399</v>
      </c>
      <c r="H42">
        <v>2.6032209989885899</v>
      </c>
      <c r="I42">
        <v>3.9814706805030098</v>
      </c>
      <c r="J42">
        <v>2.8347386220202102</v>
      </c>
      <c r="K42">
        <v>0.56013017152576305</v>
      </c>
      <c r="L42">
        <v>2.5876672850615501</v>
      </c>
      <c r="M42">
        <v>0</v>
      </c>
      <c r="N42">
        <v>41</v>
      </c>
      <c r="O42">
        <v>-4.55</v>
      </c>
      <c r="P42">
        <v>9298.2708570304403</v>
      </c>
      <c r="Q42">
        <v>166.5487619484</v>
      </c>
      <c r="R42">
        <v>728.37781675386498</v>
      </c>
      <c r="S42">
        <v>21.456086623092901</v>
      </c>
      <c r="T42" s="44">
        <f t="shared" si="0"/>
        <v>1292.0783315271237</v>
      </c>
      <c r="U42" s="45">
        <f t="shared" si="1"/>
        <v>5143.2880663905316</v>
      </c>
      <c r="V42" s="46">
        <f t="shared" si="2"/>
        <v>1018.9283315271239</v>
      </c>
    </row>
    <row r="43" spans="1:22" x14ac:dyDescent="0.3">
      <c r="A43" s="46">
        <v>42</v>
      </c>
      <c r="B43">
        <v>68.1599354150826</v>
      </c>
      <c r="C43">
        <v>0.68853513475674599</v>
      </c>
      <c r="D43">
        <v>12.873019444699899</v>
      </c>
      <c r="E43">
        <v>6.2573557993721103</v>
      </c>
      <c r="F43">
        <v>0.108476932620149</v>
      </c>
      <c r="G43">
        <v>0.20431254730552201</v>
      </c>
      <c r="H43">
        <v>2.5353234100569502</v>
      </c>
      <c r="I43">
        <v>3.9946358959878401</v>
      </c>
      <c r="J43">
        <v>2.8564669516102201</v>
      </c>
      <c r="K43">
        <v>0.56128437266625897</v>
      </c>
      <c r="L43">
        <v>2.6480287671638001</v>
      </c>
      <c r="M43">
        <v>0</v>
      </c>
      <c r="N43">
        <v>42</v>
      </c>
      <c r="O43">
        <v>-4.55</v>
      </c>
      <c r="P43">
        <v>9320.8796510479096</v>
      </c>
      <c r="Q43">
        <v>161.86423680751599</v>
      </c>
      <c r="R43">
        <v>725.05938188593905</v>
      </c>
      <c r="S43">
        <v>21.3065273645805</v>
      </c>
      <c r="T43" s="44">
        <f t="shared" si="0"/>
        <v>1291.2566822008409</v>
      </c>
      <c r="U43" s="45">
        <f t="shared" si="1"/>
        <v>5046.6520657161727</v>
      </c>
      <c r="V43" s="46">
        <f t="shared" si="2"/>
        <v>1018.106682200841</v>
      </c>
    </row>
    <row r="44" spans="1:22" x14ac:dyDescent="0.3">
      <c r="A44" s="46">
        <v>43</v>
      </c>
      <c r="B44">
        <v>68.320819767924704</v>
      </c>
      <c r="C44">
        <v>0.65245836546178904</v>
      </c>
      <c r="D44">
        <v>12.885455777825999</v>
      </c>
      <c r="E44">
        <v>6.1741074886438803</v>
      </c>
      <c r="F44">
        <v>0.10627554817724701</v>
      </c>
      <c r="G44">
        <v>0.168345077060014</v>
      </c>
      <c r="H44">
        <v>2.4755822296365402</v>
      </c>
      <c r="I44">
        <v>4.0062195991197003</v>
      </c>
      <c r="J44">
        <v>2.8755850981997502</v>
      </c>
      <c r="K44">
        <v>0.56229992181403898</v>
      </c>
      <c r="L44">
        <v>2.70699293858558</v>
      </c>
      <c r="M44">
        <v>0</v>
      </c>
      <c r="N44">
        <v>43</v>
      </c>
      <c r="O44">
        <v>-4.55</v>
      </c>
      <c r="P44">
        <v>9339.0697499627695</v>
      </c>
      <c r="Q44">
        <v>157.58169236162499</v>
      </c>
      <c r="R44">
        <v>721.87593707236601</v>
      </c>
      <c r="S44">
        <v>21.1716615409958</v>
      </c>
      <c r="T44" s="44">
        <f t="shared" si="0"/>
        <v>1290.5337360489061</v>
      </c>
      <c r="U44" s="45">
        <f t="shared" si="1"/>
        <v>4933.2021762448403</v>
      </c>
      <c r="V44" s="46">
        <f t="shared" si="2"/>
        <v>1017.3837360489063</v>
      </c>
    </row>
    <row r="45" spans="1:22" x14ac:dyDescent="0.3">
      <c r="A45" s="46">
        <v>44</v>
      </c>
      <c r="B45">
        <v>68.461587618341099</v>
      </c>
      <c r="C45">
        <v>0.62089252842477904</v>
      </c>
      <c r="D45">
        <v>12.8963371087341</v>
      </c>
      <c r="E45">
        <v>6.1012682998415402</v>
      </c>
      <c r="F45">
        <v>0.104349418317549</v>
      </c>
      <c r="G45">
        <v>0.13687487264340101</v>
      </c>
      <c r="H45">
        <v>2.4233109092715801</v>
      </c>
      <c r="I45">
        <v>4.0163549103599001</v>
      </c>
      <c r="J45">
        <v>2.8923127684287899</v>
      </c>
      <c r="K45">
        <v>0.56318848970768298</v>
      </c>
      <c r="L45">
        <v>2.7645780626011902</v>
      </c>
      <c r="M45">
        <v>0</v>
      </c>
      <c r="N45">
        <v>44</v>
      </c>
      <c r="O45">
        <v>-4.55</v>
      </c>
      <c r="P45">
        <v>9353.2498995968308</v>
      </c>
      <c r="Q45">
        <v>153.672088158566</v>
      </c>
      <c r="R45">
        <v>718.82313949372201</v>
      </c>
      <c r="S45">
        <v>21.050165138179999</v>
      </c>
      <c r="T45" s="44">
        <f t="shared" si="0"/>
        <v>1289.9011849401322</v>
      </c>
      <c r="U45" s="45">
        <f t="shared" si="1"/>
        <v>4806.561664089495</v>
      </c>
      <c r="V45" s="46">
        <f t="shared" si="2"/>
        <v>1016.7511849401324</v>
      </c>
    </row>
    <row r="46" spans="1:22" x14ac:dyDescent="0.3">
      <c r="A46" s="46">
        <v>45</v>
      </c>
      <c r="B46">
        <v>68.620853189980195</v>
      </c>
      <c r="C46">
        <v>0.585178755250782</v>
      </c>
      <c r="D46">
        <v>12.908648310348299</v>
      </c>
      <c r="E46">
        <v>6.0188576143902299</v>
      </c>
      <c r="F46">
        <v>0.10217018369651699</v>
      </c>
      <c r="G46">
        <v>0.10126929877705899</v>
      </c>
      <c r="H46">
        <v>2.3641708308117302</v>
      </c>
      <c r="I46">
        <v>4.0278220609460202</v>
      </c>
      <c r="J46">
        <v>2.9112385526425402</v>
      </c>
      <c r="K46">
        <v>0.56419382063447299</v>
      </c>
      <c r="L46">
        <v>2.83924637288718</v>
      </c>
      <c r="M46">
        <v>0</v>
      </c>
      <c r="N46">
        <v>45</v>
      </c>
      <c r="O46">
        <v>-4.55</v>
      </c>
      <c r="P46">
        <v>9366.5565569270802</v>
      </c>
      <c r="Q46">
        <v>148.99362571044799</v>
      </c>
      <c r="R46">
        <v>714.94870467885096</v>
      </c>
      <c r="S46">
        <v>20.906961527763901</v>
      </c>
      <c r="T46" s="44">
        <f t="shared" si="0"/>
        <v>1289.1855129054188</v>
      </c>
      <c r="U46" s="45">
        <f t="shared" si="1"/>
        <v>4622.6917322402687</v>
      </c>
      <c r="V46" s="46">
        <f t="shared" si="2"/>
        <v>1016.0355129054188</v>
      </c>
    </row>
    <row r="47" spans="1:22" x14ac:dyDescent="0.3">
      <c r="A47" s="46">
        <v>46</v>
      </c>
      <c r="B47">
        <v>68.720920002563901</v>
      </c>
      <c r="C47">
        <v>0.56273973462577498</v>
      </c>
      <c r="D47">
        <v>12.916383457950699</v>
      </c>
      <c r="E47">
        <v>5.96707884933077</v>
      </c>
      <c r="F47">
        <v>0.100800967109688</v>
      </c>
      <c r="G47">
        <v>7.8898259949557306E-2</v>
      </c>
      <c r="H47">
        <v>2.3270130252261998</v>
      </c>
      <c r="I47">
        <v>4.03502688994178</v>
      </c>
      <c r="J47">
        <v>2.9231296530381199</v>
      </c>
      <c r="K47">
        <v>0.56482547165860997</v>
      </c>
      <c r="L47">
        <v>2.8936895901503501</v>
      </c>
      <c r="M47">
        <v>0</v>
      </c>
      <c r="N47">
        <v>46</v>
      </c>
      <c r="O47">
        <v>-4.55</v>
      </c>
      <c r="P47">
        <v>9372.7685469158405</v>
      </c>
      <c r="Q47">
        <v>145.85413792448199</v>
      </c>
      <c r="R47">
        <v>712.18456372000003</v>
      </c>
      <c r="S47">
        <v>20.812327914413899</v>
      </c>
      <c r="T47" s="44">
        <f t="shared" si="0"/>
        <v>1288.735855024986</v>
      </c>
      <c r="U47" s="45">
        <f t="shared" si="1"/>
        <v>4477.0932176904307</v>
      </c>
      <c r="V47" s="46">
        <f t="shared" si="2"/>
        <v>1015.5858550249861</v>
      </c>
    </row>
    <row r="48" spans="1:22" x14ac:dyDescent="0.3">
      <c r="A48" s="46">
        <v>47</v>
      </c>
      <c r="B48">
        <v>68.805922498089302</v>
      </c>
      <c r="C48">
        <v>0.54367874226456003</v>
      </c>
      <c r="D48">
        <v>12.9229541364053</v>
      </c>
      <c r="E48">
        <v>5.9230949936284603</v>
      </c>
      <c r="F48">
        <v>9.96378759330033E-2</v>
      </c>
      <c r="G48">
        <v>5.9895015230033301E-2</v>
      </c>
      <c r="H48">
        <v>2.29544905190216</v>
      </c>
      <c r="I48">
        <v>4.0411470853258402</v>
      </c>
      <c r="J48">
        <v>2.9332306363918201</v>
      </c>
      <c r="K48">
        <v>0.56536203230211002</v>
      </c>
      <c r="L48">
        <v>2.94814747735508</v>
      </c>
      <c r="M48">
        <v>0</v>
      </c>
      <c r="N48">
        <v>47</v>
      </c>
      <c r="O48">
        <v>-4.55</v>
      </c>
      <c r="P48">
        <v>9375.7321648053694</v>
      </c>
      <c r="Q48">
        <v>142.96783163941001</v>
      </c>
      <c r="R48">
        <v>709.47732800227197</v>
      </c>
      <c r="S48">
        <v>20.726660106888399</v>
      </c>
      <c r="T48" s="44">
        <f t="shared" si="0"/>
        <v>1288.3538898061238</v>
      </c>
      <c r="U48" s="45">
        <f t="shared" si="1"/>
        <v>4321.6781978991958</v>
      </c>
      <c r="V48" s="46">
        <f t="shared" si="2"/>
        <v>1015.2038898061237</v>
      </c>
    </row>
    <row r="49" spans="1:22" x14ac:dyDescent="0.3">
      <c r="A49" s="46">
        <v>48</v>
      </c>
      <c r="B49">
        <v>68.898436349348003</v>
      </c>
      <c r="C49">
        <v>0.52293340059840299</v>
      </c>
      <c r="D49">
        <v>12.930105441381199</v>
      </c>
      <c r="E49">
        <v>5.8752244474864899</v>
      </c>
      <c r="F49">
        <v>9.8372006696398895E-2</v>
      </c>
      <c r="G49">
        <v>3.9212524150801703E-2</v>
      </c>
      <c r="H49">
        <v>2.2610958871487399</v>
      </c>
      <c r="I49">
        <v>4.0478080997106103</v>
      </c>
      <c r="J49">
        <v>2.9442242062367501</v>
      </c>
      <c r="K49">
        <v>0.565946006822589</v>
      </c>
      <c r="L49">
        <v>3.0226627640291799</v>
      </c>
      <c r="M49">
        <v>0</v>
      </c>
      <c r="N49">
        <v>48</v>
      </c>
      <c r="O49">
        <v>-4.55</v>
      </c>
      <c r="P49">
        <v>9374.6991120404891</v>
      </c>
      <c r="Q49">
        <v>139.42138661546599</v>
      </c>
      <c r="R49">
        <v>705.86846287168896</v>
      </c>
      <c r="S49">
        <v>20.623503148319301</v>
      </c>
      <c r="T49" s="44">
        <f t="shared" si="0"/>
        <v>1287.9381717354311</v>
      </c>
      <c r="U49" s="45">
        <f>10^(O49+P49/(T49-Q49))</f>
        <v>4096.7531372208477</v>
      </c>
      <c r="V49" s="46">
        <f t="shared" si="2"/>
        <v>1014.7881717354311</v>
      </c>
    </row>
    <row r="50" spans="1:22" x14ac:dyDescent="0.3">
      <c r="A50" s="46">
        <v>49</v>
      </c>
      <c r="B50">
        <v>68.965809314933693</v>
      </c>
      <c r="C50">
        <v>0.50782566082623903</v>
      </c>
      <c r="D50">
        <v>12.935313360168299</v>
      </c>
      <c r="E50">
        <v>5.8403628498564002</v>
      </c>
      <c r="F50">
        <v>9.7450140798986007E-2</v>
      </c>
      <c r="G50">
        <v>2.41505551510404E-2</v>
      </c>
      <c r="H50">
        <v>2.2360782864846001</v>
      </c>
      <c r="I50">
        <v>4.0526589656815402</v>
      </c>
      <c r="J50">
        <v>2.95223024417322</v>
      </c>
      <c r="K50">
        <v>0.56637128471055798</v>
      </c>
      <c r="L50">
        <v>3.1374819607605899</v>
      </c>
      <c r="M50">
        <v>0</v>
      </c>
      <c r="N50">
        <v>49</v>
      </c>
      <c r="O50">
        <v>-4.55</v>
      </c>
      <c r="P50">
        <v>9357.2851988923994</v>
      </c>
      <c r="Q50">
        <v>135.20548457455999</v>
      </c>
      <c r="R50">
        <v>700.60036064056601</v>
      </c>
      <c r="S50">
        <v>20.5076778362026</v>
      </c>
      <c r="T50" s="44">
        <f t="shared" si="0"/>
        <v>1287.6354261585359</v>
      </c>
      <c r="U50" s="45">
        <f>10^(O50+P50/(T50-Q50))</f>
        <v>3712.0434854509012</v>
      </c>
      <c r="V50" s="46">
        <f t="shared" si="2"/>
        <v>1014.4854261585359</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417D4-CA96-4E0D-A4DB-ACEF9BF02B6F}">
  <dimension ref="A7:P21"/>
  <sheetViews>
    <sheetView workbookViewId="0">
      <selection activeCell="P14" sqref="P14"/>
    </sheetView>
  </sheetViews>
  <sheetFormatPr defaultRowHeight="14.4" x14ac:dyDescent="0.3"/>
  <cols>
    <col min="9" max="9" width="8.88671875" style="83"/>
    <col min="11" max="12" width="8.88671875" style="4"/>
  </cols>
  <sheetData>
    <row r="7" spans="1:16" s="47" customFormat="1" ht="28.8" x14ac:dyDescent="0.3">
      <c r="A7" s="47" t="s">
        <v>1032</v>
      </c>
      <c r="C7" s="47" t="s">
        <v>600</v>
      </c>
      <c r="D7" s="47" t="s">
        <v>601</v>
      </c>
      <c r="E7" s="47" t="s">
        <v>602</v>
      </c>
      <c r="F7" s="47" t="s">
        <v>1033</v>
      </c>
      <c r="G7" s="47" t="s">
        <v>1034</v>
      </c>
      <c r="H7" s="47" t="s">
        <v>1039</v>
      </c>
      <c r="I7" s="47" t="s">
        <v>1040</v>
      </c>
      <c r="J7" s="47" t="s">
        <v>1041</v>
      </c>
      <c r="K7" s="89" t="s">
        <v>1042</v>
      </c>
      <c r="L7" s="89" t="s">
        <v>1043</v>
      </c>
      <c r="M7" s="47" t="s">
        <v>1044</v>
      </c>
      <c r="N7" s="47" t="s">
        <v>1045</v>
      </c>
    </row>
    <row r="8" spans="1:16" s="87" customFormat="1" x14ac:dyDescent="0.3">
      <c r="A8" s="87" t="s">
        <v>1022</v>
      </c>
      <c r="B8" s="87" t="s">
        <v>1023</v>
      </c>
      <c r="C8" s="87">
        <v>-3.69</v>
      </c>
      <c r="D8" s="87">
        <v>6737.93</v>
      </c>
      <c r="E8" s="87">
        <v>456.14</v>
      </c>
      <c r="F8" s="87">
        <v>1056</v>
      </c>
      <c r="G8" s="88">
        <v>10700</v>
      </c>
      <c r="H8" s="87">
        <v>2.11</v>
      </c>
      <c r="I8" s="87">
        <f>20.1*H8+1014</f>
        <v>1056.4110000000001</v>
      </c>
      <c r="J8" s="87">
        <f>20.1*H8+1014+273.15</f>
        <v>1329.5610000000001</v>
      </c>
      <c r="K8" s="4">
        <f>C8+D8/(F8+273.15-E8)</f>
        <v>4.0280444668445945</v>
      </c>
      <c r="L8" s="4">
        <f>10^K8</f>
        <v>10667.053342045901</v>
      </c>
      <c r="M8" s="87">
        <f>20.1*1.01+1014+273.15</f>
        <v>1307.451</v>
      </c>
      <c r="N8" s="87">
        <f>10^(C8+D8/(M8-E8))</f>
        <v>16779.11703127838</v>
      </c>
    </row>
    <row r="9" spans="1:16" x14ac:dyDescent="0.3">
      <c r="A9" t="s">
        <v>1024</v>
      </c>
      <c r="B9" t="s">
        <v>1023</v>
      </c>
      <c r="C9">
        <v>-3.48</v>
      </c>
      <c r="D9">
        <v>6265.88</v>
      </c>
      <c r="E9">
        <v>496.3</v>
      </c>
      <c r="F9">
        <v>1057</v>
      </c>
      <c r="G9" s="86">
        <v>10800</v>
      </c>
      <c r="H9">
        <v>2.16</v>
      </c>
      <c r="I9" s="83">
        <f t="shared" ref="I9:I21" si="0">20.1*H9+1014</f>
        <v>1057.4159999999999</v>
      </c>
      <c r="J9" s="83">
        <f t="shared" ref="J9:J21" si="1">20.1*H9+1014+273.15</f>
        <v>1330.5659999999998</v>
      </c>
      <c r="K9" s="4">
        <f>C9+D9/(F9+273.15-E9)</f>
        <v>4.034397073814235</v>
      </c>
      <c r="L9" s="4">
        <f t="shared" ref="L9:L21" si="2">10^K9</f>
        <v>10824.231544427912</v>
      </c>
      <c r="M9" s="87">
        <f t="shared" ref="M9:M21" si="3">20.1*1.01+1014+273.15</f>
        <v>1307.451</v>
      </c>
      <c r="N9" s="87">
        <f t="shared" ref="N9:N21" si="4">10^(C9+D9/(M9-E9))</f>
        <v>17566.192974621488</v>
      </c>
    </row>
    <row r="10" spans="1:16" x14ac:dyDescent="0.3">
      <c r="A10" t="s">
        <v>1025</v>
      </c>
      <c r="B10" t="s">
        <v>1023</v>
      </c>
      <c r="C10">
        <v>-3.6</v>
      </c>
      <c r="D10">
        <v>6313.51</v>
      </c>
      <c r="E10">
        <v>490.94</v>
      </c>
      <c r="F10">
        <v>1070</v>
      </c>
      <c r="G10">
        <v>6430</v>
      </c>
      <c r="H10">
        <v>2.8</v>
      </c>
      <c r="I10" s="83">
        <f t="shared" si="0"/>
        <v>1070.28</v>
      </c>
      <c r="J10" s="83">
        <f t="shared" si="1"/>
        <v>1343.4299999999998</v>
      </c>
      <c r="K10" s="4">
        <f>C10+D10/(F10+273.15-E10)</f>
        <v>3.8083969913518962</v>
      </c>
      <c r="L10" s="4">
        <f t="shared" si="2"/>
        <v>6432.754708463448</v>
      </c>
      <c r="M10" s="87">
        <f t="shared" si="3"/>
        <v>1307.451</v>
      </c>
      <c r="N10" s="87">
        <f t="shared" si="4"/>
        <v>13561.334958180876</v>
      </c>
      <c r="P10" s="96" t="s">
        <v>1046</v>
      </c>
    </row>
    <row r="11" spans="1:16" x14ac:dyDescent="0.3">
      <c r="A11" t="s">
        <v>1026</v>
      </c>
      <c r="B11" t="s">
        <v>1023</v>
      </c>
      <c r="C11">
        <v>-3.55</v>
      </c>
      <c r="D11">
        <v>6220.58</v>
      </c>
      <c r="E11">
        <v>502.97</v>
      </c>
      <c r="F11">
        <v>1064</v>
      </c>
      <c r="G11">
        <v>8080</v>
      </c>
      <c r="H11">
        <v>2.48</v>
      </c>
      <c r="I11" s="83">
        <f t="shared" si="0"/>
        <v>1063.848</v>
      </c>
      <c r="J11" s="83">
        <f t="shared" si="1"/>
        <v>1336.998</v>
      </c>
      <c r="K11" s="4">
        <f>C11+D11/(F11+273.15-E11)</f>
        <v>3.9071195665204144</v>
      </c>
      <c r="L11" s="4">
        <f t="shared" si="2"/>
        <v>8074.5730240584289</v>
      </c>
      <c r="M11" s="87">
        <f t="shared" si="3"/>
        <v>1307.451</v>
      </c>
      <c r="N11" s="87">
        <f t="shared" si="4"/>
        <v>15219.970725683308</v>
      </c>
      <c r="P11" s="96">
        <f>AVERAGE(G8:G9)/AVERAGE(L18:L21)</f>
        <v>43.920474028659697</v>
      </c>
    </row>
    <row r="12" spans="1:16" x14ac:dyDescent="0.3">
      <c r="A12" t="s">
        <v>1027</v>
      </c>
      <c r="B12" t="s">
        <v>1023</v>
      </c>
      <c r="C12">
        <v>-3.57</v>
      </c>
      <c r="D12">
        <v>6300.69</v>
      </c>
      <c r="E12">
        <v>500.84</v>
      </c>
      <c r="F12">
        <v>1064</v>
      </c>
      <c r="G12">
        <v>9200</v>
      </c>
      <c r="H12">
        <v>2.4900000000000002</v>
      </c>
      <c r="I12" s="83">
        <f t="shared" si="0"/>
        <v>1064.049</v>
      </c>
      <c r="J12" s="83">
        <f t="shared" si="1"/>
        <v>1337.1990000000001</v>
      </c>
      <c r="K12" s="4">
        <f>C12+D12/(F12+273.15-E12)</f>
        <v>3.9639168490153156</v>
      </c>
      <c r="L12" s="4">
        <f t="shared" si="2"/>
        <v>9202.7335730653267</v>
      </c>
      <c r="M12" s="87">
        <f t="shared" si="3"/>
        <v>1307.451</v>
      </c>
      <c r="N12" s="87">
        <f t="shared" si="4"/>
        <v>17430.577347272334</v>
      </c>
      <c r="P12" s="96" t="s">
        <v>1047</v>
      </c>
    </row>
    <row r="13" spans="1:16" x14ac:dyDescent="0.3">
      <c r="A13" t="s">
        <v>1028</v>
      </c>
      <c r="B13" t="s">
        <v>1023</v>
      </c>
      <c r="C13">
        <v>-2.76</v>
      </c>
      <c r="D13">
        <v>3846.08</v>
      </c>
      <c r="E13">
        <v>694.43</v>
      </c>
      <c r="F13">
        <v>1102</v>
      </c>
      <c r="G13">
        <v>776</v>
      </c>
      <c r="H13">
        <v>4.38</v>
      </c>
      <c r="I13" s="83">
        <f t="shared" si="0"/>
        <v>1102.038</v>
      </c>
      <c r="J13" s="83">
        <f t="shared" si="1"/>
        <v>1375.1880000000001</v>
      </c>
      <c r="K13" s="4">
        <f>C13+D13/(F13+273.15-E13)</f>
        <v>2.8900176283934647</v>
      </c>
      <c r="L13" s="4">
        <f t="shared" si="2"/>
        <v>776.27862581864133</v>
      </c>
      <c r="M13" s="87">
        <f t="shared" si="3"/>
        <v>1307.451</v>
      </c>
      <c r="N13" s="87">
        <f t="shared" si="4"/>
        <v>3265.7096049976935</v>
      </c>
      <c r="P13" s="96">
        <f>AVERAGE(N8:N9)/AVERAGE(N18:N21)</f>
        <v>71.837452578010243</v>
      </c>
    </row>
    <row r="14" spans="1:16" x14ac:dyDescent="0.3">
      <c r="A14" t="s">
        <v>1029</v>
      </c>
      <c r="B14" t="s">
        <v>1023</v>
      </c>
      <c r="C14">
        <v>-2.73</v>
      </c>
      <c r="D14">
        <v>3590.18</v>
      </c>
      <c r="E14">
        <v>715.38</v>
      </c>
      <c r="F14">
        <v>1113</v>
      </c>
      <c r="G14">
        <v>419</v>
      </c>
      <c r="H14">
        <v>4.95</v>
      </c>
      <c r="I14" s="83">
        <f t="shared" si="0"/>
        <v>1113.4949999999999</v>
      </c>
      <c r="J14" s="83">
        <f t="shared" si="1"/>
        <v>1386.645</v>
      </c>
      <c r="K14" s="4">
        <f>C14+D14/(F14+273.15-E14)</f>
        <v>2.6223264308183123</v>
      </c>
      <c r="L14" s="4">
        <f t="shared" si="2"/>
        <v>419.10846323809062</v>
      </c>
      <c r="M14" s="87">
        <f t="shared" si="3"/>
        <v>1307.451</v>
      </c>
      <c r="N14" s="87">
        <f t="shared" si="4"/>
        <v>2156.5821241682588</v>
      </c>
      <c r="P14" s="96"/>
    </row>
    <row r="15" spans="1:16" x14ac:dyDescent="0.3">
      <c r="A15" t="s">
        <v>1030</v>
      </c>
      <c r="B15" t="s">
        <v>1023</v>
      </c>
      <c r="C15">
        <v>-2.69</v>
      </c>
      <c r="D15">
        <v>3555.99</v>
      </c>
      <c r="E15">
        <v>725.96</v>
      </c>
      <c r="F15">
        <v>1115</v>
      </c>
      <c r="G15">
        <v>479</v>
      </c>
      <c r="H15">
        <v>5</v>
      </c>
      <c r="I15" s="83">
        <f t="shared" si="0"/>
        <v>1114.5</v>
      </c>
      <c r="J15" s="83">
        <f t="shared" si="1"/>
        <v>1387.65</v>
      </c>
      <c r="K15" s="4">
        <f>C15+D15/(F15+273.15-E15)</f>
        <v>2.6800448511756438</v>
      </c>
      <c r="L15" s="4">
        <f t="shared" si="2"/>
        <v>478.67952475101589</v>
      </c>
      <c r="M15" s="87">
        <f t="shared" si="3"/>
        <v>1307.451</v>
      </c>
      <c r="N15" s="87">
        <f t="shared" si="4"/>
        <v>2662.5434968165077</v>
      </c>
    </row>
    <row r="16" spans="1:16" x14ac:dyDescent="0.3">
      <c r="A16" t="s">
        <v>1031</v>
      </c>
      <c r="B16" t="s">
        <v>1023</v>
      </c>
      <c r="C16">
        <v>-2.78</v>
      </c>
      <c r="D16">
        <v>3609.56</v>
      </c>
      <c r="E16">
        <v>714.65</v>
      </c>
      <c r="F16">
        <v>1117</v>
      </c>
      <c r="G16">
        <v>366</v>
      </c>
      <c r="H16">
        <v>5.12</v>
      </c>
      <c r="I16" s="83">
        <f t="shared" si="0"/>
        <v>1116.912</v>
      </c>
      <c r="J16" s="83">
        <f t="shared" si="1"/>
        <v>1390.0619999999999</v>
      </c>
      <c r="K16" s="4">
        <f>C16+D16/(F16+273.15-E16)</f>
        <v>2.563538119911176</v>
      </c>
      <c r="L16" s="4">
        <f t="shared" si="2"/>
        <v>366.0480687753718</v>
      </c>
      <c r="M16" s="87">
        <f t="shared" si="3"/>
        <v>1307.451</v>
      </c>
      <c r="N16" s="87">
        <f t="shared" si="4"/>
        <v>2037.0002295939339</v>
      </c>
    </row>
    <row r="17" spans="1:14" x14ac:dyDescent="0.3">
      <c r="I17" s="83">
        <f t="shared" si="0"/>
        <v>1014</v>
      </c>
      <c r="J17" s="83">
        <f t="shared" si="1"/>
        <v>1287.1500000000001</v>
      </c>
      <c r="K17" s="4">
        <f>C17+D17/(F17+273.15-E17)</f>
        <v>0</v>
      </c>
      <c r="L17" s="4">
        <f t="shared" si="2"/>
        <v>1</v>
      </c>
      <c r="M17" s="87"/>
      <c r="N17" s="87" t="e">
        <f t="shared" si="4"/>
        <v>#DIV/0!</v>
      </c>
    </row>
    <row r="18" spans="1:14" x14ac:dyDescent="0.3">
      <c r="A18" t="s">
        <v>1035</v>
      </c>
      <c r="C18">
        <v>-3.28</v>
      </c>
      <c r="D18">
        <v>4129.9799999999996</v>
      </c>
      <c r="E18">
        <v>642.16999999999996</v>
      </c>
      <c r="F18">
        <v>1095</v>
      </c>
      <c r="G18">
        <v>256</v>
      </c>
      <c r="H18">
        <v>4.0199999999999996</v>
      </c>
      <c r="I18" s="83">
        <f t="shared" si="0"/>
        <v>1094.8019999999999</v>
      </c>
      <c r="J18" s="83">
        <f t="shared" si="1"/>
        <v>1367.9519999999998</v>
      </c>
      <c r="K18" s="4">
        <f>C18+D18/(F18+273.15-E18)</f>
        <v>2.4088344031516002</v>
      </c>
      <c r="L18" s="4">
        <f t="shared" si="2"/>
        <v>256.3506383016242</v>
      </c>
      <c r="M18" s="87">
        <f>20.1*4.28+1014+273.15</f>
        <v>1373.1779999999999</v>
      </c>
      <c r="N18" s="87">
        <f t="shared" si="4"/>
        <v>234.26403101223096</v>
      </c>
    </row>
    <row r="19" spans="1:14" x14ac:dyDescent="0.3">
      <c r="A19" t="s">
        <v>1036</v>
      </c>
      <c r="B19" t="s">
        <v>1023</v>
      </c>
      <c r="C19">
        <v>-3.29</v>
      </c>
      <c r="D19">
        <v>4164.04</v>
      </c>
      <c r="E19">
        <v>641.83000000000004</v>
      </c>
      <c r="F19">
        <v>1099</v>
      </c>
      <c r="G19">
        <v>258</v>
      </c>
      <c r="H19">
        <v>4.25</v>
      </c>
      <c r="I19" s="83">
        <f t="shared" si="0"/>
        <v>1099.425</v>
      </c>
      <c r="J19" s="83">
        <f t="shared" si="1"/>
        <v>1372.5749999999998</v>
      </c>
      <c r="K19" s="4">
        <f>C19+D19/(F19+273.15-E19)</f>
        <v>2.4116650235513193</v>
      </c>
      <c r="L19" s="4">
        <f t="shared" si="2"/>
        <v>258.02692308617384</v>
      </c>
      <c r="M19" s="87">
        <f t="shared" ref="M19:M21" si="5">20.1*4.28+1014+273.15</f>
        <v>1373.1779999999999</v>
      </c>
      <c r="N19" s="87">
        <f t="shared" si="4"/>
        <v>253.30900482498214</v>
      </c>
    </row>
    <row r="20" spans="1:14" x14ac:dyDescent="0.3">
      <c r="A20" t="s">
        <v>1037</v>
      </c>
      <c r="B20" t="s">
        <v>1023</v>
      </c>
      <c r="C20">
        <v>-3.37</v>
      </c>
      <c r="D20">
        <v>4294.24</v>
      </c>
      <c r="E20">
        <v>626.08000000000004</v>
      </c>
      <c r="F20">
        <v>1101</v>
      </c>
      <c r="G20">
        <v>235</v>
      </c>
      <c r="H20">
        <v>4.32</v>
      </c>
      <c r="I20" s="83">
        <f t="shared" si="0"/>
        <v>1100.8320000000001</v>
      </c>
      <c r="J20" s="83">
        <f t="shared" si="1"/>
        <v>1373.982</v>
      </c>
      <c r="K20" s="4">
        <f>C20+D20/(F20+273.15-E20)</f>
        <v>2.3704253612629822</v>
      </c>
      <c r="L20" s="4">
        <f t="shared" si="2"/>
        <v>234.65259492862205</v>
      </c>
      <c r="M20" s="87">
        <f t="shared" si="5"/>
        <v>1373.1779999999999</v>
      </c>
      <c r="N20" s="87">
        <f t="shared" si="4"/>
        <v>238.72277301437768</v>
      </c>
    </row>
    <row r="21" spans="1:14" x14ac:dyDescent="0.3">
      <c r="A21" t="s">
        <v>1038</v>
      </c>
      <c r="B21" t="s">
        <v>1023</v>
      </c>
      <c r="C21">
        <v>-3.4</v>
      </c>
      <c r="D21">
        <v>4362.74</v>
      </c>
      <c r="E21">
        <v>615.96</v>
      </c>
      <c r="F21">
        <v>1100</v>
      </c>
      <c r="G21">
        <v>230</v>
      </c>
      <c r="H21">
        <v>4.28</v>
      </c>
      <c r="I21" s="83">
        <f t="shared" si="0"/>
        <v>1100.028</v>
      </c>
      <c r="J21" s="83">
        <f t="shared" si="1"/>
        <v>1373.1779999999999</v>
      </c>
      <c r="K21" s="4">
        <f>C21+D21/(F21+273.15-E21)</f>
        <v>2.3617506834480113</v>
      </c>
      <c r="L21" s="4">
        <f t="shared" si="2"/>
        <v>230.01210019340141</v>
      </c>
      <c r="M21" s="87">
        <f t="shared" si="5"/>
        <v>1373.1779999999999</v>
      </c>
      <c r="N21" s="87">
        <f t="shared" si="4"/>
        <v>229.89928920268284</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8CBAB-F034-4E6F-8361-201BBD5069A5}">
  <dimension ref="A1:DT295"/>
  <sheetViews>
    <sheetView zoomScale="80" zoomScaleNormal="80" workbookViewId="0">
      <selection activeCell="Q6" sqref="Q6"/>
    </sheetView>
  </sheetViews>
  <sheetFormatPr defaultRowHeight="14.4" x14ac:dyDescent="0.3"/>
  <cols>
    <col min="1" max="1" width="14" style="14" customWidth="1"/>
    <col min="2" max="2" width="24.109375" style="19" customWidth="1"/>
    <col min="3" max="3" width="9" style="2" customWidth="1"/>
    <col min="4" max="8" width="9" style="2" bestFit="1" customWidth="1"/>
    <col min="9" max="9" width="9" style="3" bestFit="1" customWidth="1"/>
    <col min="10" max="15" width="9" style="2" bestFit="1" customWidth="1"/>
    <col min="16" max="16" width="20.109375" style="19" customWidth="1"/>
    <col min="17" max="17" width="8.88671875" style="14"/>
    <col min="18" max="18" width="9" style="14" customWidth="1"/>
    <col min="19" max="19" width="9" style="14" bestFit="1" customWidth="1"/>
    <col min="20" max="20" width="20.44140625" style="19" customWidth="1"/>
    <col min="21" max="23" width="17.44140625" style="25" customWidth="1"/>
    <col min="24" max="124" width="8.88671875" style="25"/>
  </cols>
  <sheetData>
    <row r="1" spans="1:124" ht="43.2" x14ac:dyDescent="0.3">
      <c r="A1" s="13" t="s">
        <v>0</v>
      </c>
      <c r="B1" s="29" t="s">
        <v>137</v>
      </c>
      <c r="C1" s="6" t="s">
        <v>1</v>
      </c>
      <c r="D1" s="6" t="s">
        <v>2</v>
      </c>
      <c r="E1" s="6" t="s">
        <v>3</v>
      </c>
      <c r="F1" s="6" t="s">
        <v>4</v>
      </c>
      <c r="G1" s="6" t="s">
        <v>5</v>
      </c>
      <c r="H1" s="6" t="s">
        <v>6</v>
      </c>
      <c r="I1" s="6" t="s">
        <v>7</v>
      </c>
      <c r="J1" s="6" t="s">
        <v>8</v>
      </c>
      <c r="K1" s="6" t="s">
        <v>9</v>
      </c>
      <c r="L1" s="6" t="s">
        <v>10</v>
      </c>
      <c r="M1" s="6" t="s">
        <v>11</v>
      </c>
      <c r="N1" s="6" t="s">
        <v>12</v>
      </c>
      <c r="O1" s="6" t="s">
        <v>13</v>
      </c>
      <c r="P1" s="29" t="s">
        <v>138</v>
      </c>
      <c r="Q1" s="17" t="s">
        <v>841</v>
      </c>
      <c r="R1" s="17" t="s">
        <v>842</v>
      </c>
      <c r="S1" s="18" t="s">
        <v>26</v>
      </c>
      <c r="T1" s="29" t="s">
        <v>139</v>
      </c>
      <c r="U1" s="24" t="s">
        <v>27</v>
      </c>
      <c r="V1" s="24" t="s">
        <v>30</v>
      </c>
      <c r="W1" s="24" t="s">
        <v>31</v>
      </c>
      <c r="X1" s="24" t="s">
        <v>34</v>
      </c>
      <c r="Y1" s="24" t="s">
        <v>35</v>
      </c>
      <c r="Z1" s="24" t="s">
        <v>36</v>
      </c>
      <c r="AA1" s="24" t="s">
        <v>37</v>
      </c>
      <c r="AB1" s="24" t="s">
        <v>38</v>
      </c>
      <c r="AC1" s="24" t="s">
        <v>39</v>
      </c>
      <c r="AD1" s="24" t="s">
        <v>40</v>
      </c>
      <c r="AE1" s="24" t="s">
        <v>41</v>
      </c>
      <c r="AF1" s="24" t="s">
        <v>42</v>
      </c>
      <c r="AG1" s="24" t="s">
        <v>43</v>
      </c>
      <c r="AH1" s="24" t="s">
        <v>44</v>
      </c>
      <c r="AI1" s="24" t="s">
        <v>45</v>
      </c>
      <c r="AJ1" s="24" t="s">
        <v>46</v>
      </c>
      <c r="AK1" s="24" t="s">
        <v>47</v>
      </c>
      <c r="AL1" s="24" t="s">
        <v>48</v>
      </c>
      <c r="AM1" s="24" t="s">
        <v>49</v>
      </c>
      <c r="AN1" s="24" t="s">
        <v>50</v>
      </c>
      <c r="AO1" s="24" t="s">
        <v>51</v>
      </c>
      <c r="AP1" s="24" t="s">
        <v>52</v>
      </c>
      <c r="AQ1" s="24" t="s">
        <v>53</v>
      </c>
      <c r="AR1" s="24" t="s">
        <v>54</v>
      </c>
      <c r="AS1" s="24" t="s">
        <v>55</v>
      </c>
      <c r="AT1" s="24" t="s">
        <v>56</v>
      </c>
      <c r="AU1" s="24" t="s">
        <v>57</v>
      </c>
      <c r="AV1" s="24" t="s">
        <v>58</v>
      </c>
      <c r="AW1" s="24" t="s">
        <v>59</v>
      </c>
      <c r="AX1" s="24" t="s">
        <v>60</v>
      </c>
      <c r="AY1" s="24" t="s">
        <v>61</v>
      </c>
      <c r="AZ1" s="24" t="s">
        <v>62</v>
      </c>
      <c r="BA1" s="24" t="s">
        <v>63</v>
      </c>
      <c r="BB1" s="24" t="s">
        <v>64</v>
      </c>
      <c r="BC1" s="24" t="s">
        <v>65</v>
      </c>
      <c r="BD1" s="24" t="s">
        <v>66</v>
      </c>
      <c r="BE1" s="24" t="s">
        <v>67</v>
      </c>
      <c r="BF1" s="24" t="s">
        <v>68</v>
      </c>
      <c r="BG1" s="24" t="s">
        <v>69</v>
      </c>
      <c r="BH1" s="24" t="s">
        <v>70</v>
      </c>
      <c r="BI1" s="24" t="s">
        <v>71</v>
      </c>
      <c r="BJ1" s="24" t="s">
        <v>72</v>
      </c>
      <c r="BK1" s="24" t="s">
        <v>73</v>
      </c>
      <c r="BL1" s="24" t="s">
        <v>74</v>
      </c>
      <c r="BM1" s="24" t="s">
        <v>75</v>
      </c>
      <c r="BN1" s="24" t="s">
        <v>76</v>
      </c>
      <c r="BO1" s="24" t="s">
        <v>77</v>
      </c>
      <c r="BP1" s="24" t="s">
        <v>78</v>
      </c>
      <c r="BQ1" s="24" t="s">
        <v>79</v>
      </c>
      <c r="BR1" s="24" t="s">
        <v>80</v>
      </c>
      <c r="BS1" s="24" t="s">
        <v>81</v>
      </c>
      <c r="BT1" s="24" t="s">
        <v>82</v>
      </c>
      <c r="BU1" s="24" t="s">
        <v>83</v>
      </c>
      <c r="BV1" s="24" t="s">
        <v>84</v>
      </c>
      <c r="BW1" s="24" t="s">
        <v>85</v>
      </c>
      <c r="BX1" s="24" t="s">
        <v>86</v>
      </c>
      <c r="BY1" s="24" t="s">
        <v>87</v>
      </c>
      <c r="BZ1" s="24" t="s">
        <v>88</v>
      </c>
      <c r="CA1" s="24" t="s">
        <v>89</v>
      </c>
      <c r="CB1" s="24" t="s">
        <v>90</v>
      </c>
      <c r="CC1" s="24" t="s">
        <v>91</v>
      </c>
      <c r="CD1" s="24" t="s">
        <v>92</v>
      </c>
      <c r="CE1" s="24" t="s">
        <v>93</v>
      </c>
      <c r="CF1" s="24" t="s">
        <v>94</v>
      </c>
      <c r="CG1" s="24" t="s">
        <v>95</v>
      </c>
      <c r="CH1" s="24" t="s">
        <v>96</v>
      </c>
      <c r="CI1" s="24" t="s">
        <v>97</v>
      </c>
      <c r="CJ1" s="24" t="s">
        <v>98</v>
      </c>
      <c r="CK1" s="24" t="s">
        <v>99</v>
      </c>
      <c r="CL1" s="24" t="s">
        <v>100</v>
      </c>
      <c r="CM1" s="24" t="s">
        <v>101</v>
      </c>
      <c r="CN1" s="24" t="s">
        <v>102</v>
      </c>
      <c r="CO1" s="24" t="s">
        <v>103</v>
      </c>
      <c r="CP1" s="24" t="s">
        <v>104</v>
      </c>
      <c r="CQ1" s="24" t="s">
        <v>105</v>
      </c>
      <c r="CR1" s="24" t="s">
        <v>106</v>
      </c>
      <c r="CS1" s="24" t="s">
        <v>107</v>
      </c>
      <c r="CT1" s="24" t="s">
        <v>108</v>
      </c>
      <c r="CU1" s="24" t="s">
        <v>109</v>
      </c>
      <c r="CV1" s="24" t="s">
        <v>110</v>
      </c>
      <c r="CW1" s="24" t="s">
        <v>111</v>
      </c>
      <c r="CX1" s="24" t="s">
        <v>112</v>
      </c>
      <c r="CY1" s="24" t="s">
        <v>113</v>
      </c>
      <c r="CZ1" s="24" t="s">
        <v>114</v>
      </c>
      <c r="DA1" s="24" t="s">
        <v>115</v>
      </c>
      <c r="DB1" s="24" t="s">
        <v>116</v>
      </c>
      <c r="DC1" s="24" t="s">
        <v>117</v>
      </c>
      <c r="DD1" s="24" t="s">
        <v>118</v>
      </c>
      <c r="DE1" s="24" t="s">
        <v>119</v>
      </c>
      <c r="DF1" s="24" t="s">
        <v>120</v>
      </c>
      <c r="DG1" s="24" t="s">
        <v>121</v>
      </c>
      <c r="DH1" s="24" t="s">
        <v>122</v>
      </c>
      <c r="DI1" s="24" t="s">
        <v>123</v>
      </c>
      <c r="DJ1" s="24" t="s">
        <v>124</v>
      </c>
      <c r="DK1" s="24" t="s">
        <v>125</v>
      </c>
      <c r="DL1" s="24" t="s">
        <v>126</v>
      </c>
      <c r="DM1" s="24" t="s">
        <v>127</v>
      </c>
      <c r="DN1" s="24" t="s">
        <v>128</v>
      </c>
      <c r="DO1" s="24" t="s">
        <v>129</v>
      </c>
      <c r="DP1" s="24" t="s">
        <v>130</v>
      </c>
      <c r="DQ1" s="24" t="s">
        <v>131</v>
      </c>
      <c r="DR1" s="24" t="s">
        <v>132</v>
      </c>
      <c r="DS1" s="24" t="s">
        <v>133</v>
      </c>
      <c r="DT1" s="24" t="s">
        <v>134</v>
      </c>
    </row>
    <row r="2" spans="1:124" x14ac:dyDescent="0.3">
      <c r="A2" s="14" t="s">
        <v>14</v>
      </c>
      <c r="C2" s="2">
        <v>2.512</v>
      </c>
      <c r="D2" s="2">
        <v>13.036</v>
      </c>
      <c r="E2" s="2">
        <v>0.26889999999999997</v>
      </c>
      <c r="F2" s="2">
        <v>10.2471</v>
      </c>
      <c r="G2" s="2">
        <v>0.52339999999999998</v>
      </c>
      <c r="H2" s="2">
        <v>2.8773</v>
      </c>
      <c r="I2" s="3">
        <v>50.624299999999998</v>
      </c>
      <c r="J2" s="2">
        <v>5.8471000000000002</v>
      </c>
      <c r="K2" s="2">
        <v>11.828799999999999</v>
      </c>
      <c r="L2" s="2">
        <v>0.183</v>
      </c>
      <c r="M2" s="2">
        <v>4.4900000000000002E-2</v>
      </c>
      <c r="N2" s="2">
        <v>7.7000000000000002E-3</v>
      </c>
      <c r="O2" s="2">
        <v>98.000299999999996</v>
      </c>
      <c r="Q2" s="14">
        <v>9.535298092398771E-2</v>
      </c>
      <c r="R2" s="14">
        <v>28.519258955700348</v>
      </c>
      <c r="S2" s="14">
        <v>287.03216884959159</v>
      </c>
    </row>
    <row r="3" spans="1:124" x14ac:dyDescent="0.3">
      <c r="A3" s="14" t="s">
        <v>14</v>
      </c>
      <c r="C3" s="2">
        <v>2.4681000000000002</v>
      </c>
      <c r="D3" s="2">
        <v>12.888500000000001</v>
      </c>
      <c r="E3" s="2">
        <v>0.26519999999999999</v>
      </c>
      <c r="F3" s="2">
        <v>9.9657999999999998</v>
      </c>
      <c r="G3" s="2">
        <v>0.53049999999999997</v>
      </c>
      <c r="H3" s="2">
        <v>2.8839999999999999</v>
      </c>
      <c r="I3" s="3">
        <v>50.097499999999997</v>
      </c>
      <c r="J3" s="2">
        <v>5.8521000000000001</v>
      </c>
      <c r="K3" s="2">
        <v>11.2897</v>
      </c>
      <c r="L3" s="2">
        <v>0.1769</v>
      </c>
      <c r="M3" s="2">
        <v>3.8600000000000002E-2</v>
      </c>
      <c r="N3" s="2">
        <v>6.8999999999999999E-3</v>
      </c>
      <c r="O3" s="2">
        <v>96.463700000000003</v>
      </c>
      <c r="Q3" s="14">
        <v>8.0110120444798608E-2</v>
      </c>
      <c r="R3" s="14">
        <v>18.533598311807715</v>
      </c>
      <c r="S3" s="14">
        <v>288.2459262824442</v>
      </c>
    </row>
    <row r="4" spans="1:124" x14ac:dyDescent="0.3">
      <c r="A4" s="14" t="s">
        <v>15</v>
      </c>
      <c r="C4" s="2">
        <v>2.9216000000000002</v>
      </c>
      <c r="D4" s="2">
        <v>12.284800000000001</v>
      </c>
      <c r="E4" s="2">
        <v>0.40760000000000002</v>
      </c>
      <c r="F4" s="2">
        <v>8.7897999999999996</v>
      </c>
      <c r="G4" s="2">
        <v>0.81899999999999995</v>
      </c>
      <c r="H4" s="2">
        <v>3.8854000000000002</v>
      </c>
      <c r="I4" s="3">
        <v>51.313899999999997</v>
      </c>
      <c r="J4" s="2">
        <v>4.53</v>
      </c>
      <c r="K4" s="2">
        <v>13.3924</v>
      </c>
      <c r="L4" s="2">
        <v>0.19259999999999999</v>
      </c>
      <c r="M4" s="2">
        <v>3.3399999999999999E-2</v>
      </c>
      <c r="N4" s="2">
        <v>1.6899999999999998E-2</v>
      </c>
      <c r="O4" s="2">
        <v>98.587500000000006</v>
      </c>
      <c r="Q4" s="14">
        <v>0.10410494491848613</v>
      </c>
      <c r="R4" s="14">
        <v>-3.2579647813446977</v>
      </c>
      <c r="S4" s="14">
        <v>439.01257986447956</v>
      </c>
    </row>
    <row r="5" spans="1:124" x14ac:dyDescent="0.3">
      <c r="A5" s="14" t="s">
        <v>15</v>
      </c>
      <c r="C5" s="2">
        <v>2.7627999999999999</v>
      </c>
      <c r="D5" s="2">
        <v>12.443199999999999</v>
      </c>
      <c r="E5" s="2">
        <v>0.40789999999999998</v>
      </c>
      <c r="F5" s="2">
        <v>8.7955000000000005</v>
      </c>
      <c r="G5" s="2">
        <v>0.82789999999999997</v>
      </c>
      <c r="H5" s="2">
        <v>3.9131999999999998</v>
      </c>
      <c r="I5" s="3">
        <v>51.254399999999997</v>
      </c>
      <c r="J5" s="2">
        <v>4.4692999999999996</v>
      </c>
      <c r="K5" s="2">
        <v>13.4558</v>
      </c>
      <c r="L5" s="2">
        <v>0.19620000000000001</v>
      </c>
      <c r="M5" s="2">
        <v>4.7199999999999999E-2</v>
      </c>
      <c r="N5" s="2">
        <v>1.7100000000000001E-2</v>
      </c>
      <c r="O5" s="2">
        <v>98.590500000000006</v>
      </c>
      <c r="Q5" s="14">
        <v>0.11441221607733205</v>
      </c>
      <c r="R5" s="14">
        <v>0</v>
      </c>
      <c r="S5" s="14">
        <v>451.14137579571241</v>
      </c>
    </row>
    <row r="6" spans="1:124" x14ac:dyDescent="0.3">
      <c r="A6" s="14" t="s">
        <v>16</v>
      </c>
      <c r="C6" s="2">
        <v>3.8344999999999998</v>
      </c>
      <c r="D6" s="2">
        <v>12.6173</v>
      </c>
      <c r="E6" s="2">
        <v>0.62019999999999997</v>
      </c>
      <c r="F6" s="2">
        <v>3.7770999999999999</v>
      </c>
      <c r="G6" s="2">
        <v>2.4449999999999998</v>
      </c>
      <c r="H6" s="2">
        <v>1.6106</v>
      </c>
      <c r="I6" s="3">
        <v>65.062299999999993</v>
      </c>
      <c r="J6" s="2">
        <v>1.1388</v>
      </c>
      <c r="K6" s="2">
        <v>8.1004000000000005</v>
      </c>
      <c r="L6" s="2">
        <v>0.11650000000000001</v>
      </c>
      <c r="M6" s="2">
        <v>1.41E-2</v>
      </c>
      <c r="N6" s="2">
        <v>3.8699999999999998E-2</v>
      </c>
      <c r="O6" s="2">
        <v>99.375299999999996</v>
      </c>
      <c r="Q6" s="14">
        <v>0.15324336389570073</v>
      </c>
      <c r="R6" s="14">
        <v>9.9121873041016482</v>
      </c>
      <c r="S6" s="14">
        <v>928.92717304543976</v>
      </c>
    </row>
    <row r="7" spans="1:124" x14ac:dyDescent="0.3">
      <c r="A7" s="14" t="s">
        <v>16</v>
      </c>
      <c r="C7" s="2">
        <v>3.9035000000000002</v>
      </c>
      <c r="D7" s="2">
        <v>13.283300000000001</v>
      </c>
      <c r="E7" s="2">
        <v>0.4894</v>
      </c>
      <c r="F7" s="2">
        <v>4.2671999999999999</v>
      </c>
      <c r="G7" s="2">
        <v>2.2764000000000002</v>
      </c>
      <c r="H7" s="2">
        <v>1.5301</v>
      </c>
      <c r="I7" s="3">
        <v>64.290499999999994</v>
      </c>
      <c r="J7" s="2">
        <v>1.0052000000000001</v>
      </c>
      <c r="K7" s="2">
        <v>8.5007999999999999</v>
      </c>
      <c r="L7" s="2">
        <v>0.1226</v>
      </c>
      <c r="M7" s="2">
        <v>2.3E-2</v>
      </c>
      <c r="N7" s="2">
        <v>6.25E-2</v>
      </c>
      <c r="O7" s="2">
        <v>99.754499999999993</v>
      </c>
      <c r="Q7" s="14">
        <v>0.15628152941761392</v>
      </c>
      <c r="R7" s="14">
        <v>71.561048516653415</v>
      </c>
      <c r="S7" s="14">
        <v>811.69733275038197</v>
      </c>
    </row>
    <row r="8" spans="1:124" x14ac:dyDescent="0.3">
      <c r="A8" s="14" t="s">
        <v>16</v>
      </c>
      <c r="C8" s="2">
        <v>4.1036000000000001</v>
      </c>
      <c r="D8" s="2">
        <v>13.058299999999999</v>
      </c>
      <c r="E8" s="2">
        <v>0.4909</v>
      </c>
      <c r="F8" s="2">
        <v>3.4236</v>
      </c>
      <c r="G8" s="2">
        <v>2.5</v>
      </c>
      <c r="H8" s="2">
        <v>1.5325</v>
      </c>
      <c r="I8" s="3">
        <v>65.008799999999994</v>
      </c>
      <c r="J8" s="2">
        <v>0.97809999999999997</v>
      </c>
      <c r="K8" s="2">
        <v>7.8247999999999998</v>
      </c>
      <c r="L8" s="2">
        <v>0.16830000000000001</v>
      </c>
      <c r="M8" s="2">
        <v>1.5299999999999999E-2</v>
      </c>
      <c r="N8" s="2">
        <v>5.3400000000000003E-2</v>
      </c>
      <c r="O8" s="2">
        <v>99.157700000000006</v>
      </c>
      <c r="Q8" s="14">
        <v>0.11773338421339358</v>
      </c>
      <c r="R8" s="14">
        <v>37.279244113038935</v>
      </c>
      <c r="S8" s="14">
        <v>870.64918827764689</v>
      </c>
    </row>
    <row r="9" spans="1:124" x14ac:dyDescent="0.3">
      <c r="A9" s="14" t="s">
        <v>17</v>
      </c>
      <c r="C9" s="2">
        <v>3.2157</v>
      </c>
      <c r="D9" s="2">
        <v>12.0732</v>
      </c>
      <c r="E9" s="2">
        <v>0.67400000000000004</v>
      </c>
      <c r="F9" s="2">
        <v>7.9850000000000003</v>
      </c>
      <c r="G9" s="2">
        <v>1.1662999999999999</v>
      </c>
      <c r="H9" s="2">
        <v>4.4394</v>
      </c>
      <c r="I9" s="3">
        <v>51.569800000000001</v>
      </c>
      <c r="J9" s="2">
        <v>3.8275000000000001</v>
      </c>
      <c r="K9" s="2">
        <v>14.013</v>
      </c>
      <c r="L9" s="2">
        <v>0.1905</v>
      </c>
      <c r="M9" s="2">
        <v>4.1200000000000001E-2</v>
      </c>
      <c r="N9" s="2">
        <v>2.7799999999999998E-2</v>
      </c>
      <c r="O9" s="2">
        <v>99.223200000000006</v>
      </c>
      <c r="Q9" s="14">
        <v>0.1056176998557399</v>
      </c>
      <c r="R9" s="14">
        <v>1.0448554960302794E-2</v>
      </c>
      <c r="S9" s="14">
        <v>589.71367834504122</v>
      </c>
    </row>
    <row r="10" spans="1:124" x14ac:dyDescent="0.3">
      <c r="A10" s="15" t="s">
        <v>17</v>
      </c>
      <c r="B10" s="20"/>
      <c r="C10" s="7">
        <v>2.8601000000000001</v>
      </c>
      <c r="D10" s="7">
        <v>11.6638</v>
      </c>
      <c r="E10" s="7">
        <v>0.61460000000000004</v>
      </c>
      <c r="F10" s="7">
        <v>8.0373000000000001</v>
      </c>
      <c r="G10" s="7">
        <v>1.2557</v>
      </c>
      <c r="H10" s="7">
        <v>4.4000000000000004</v>
      </c>
      <c r="I10" s="8">
        <v>51.877400000000002</v>
      </c>
      <c r="J10" s="7">
        <v>3.8359999999999999</v>
      </c>
      <c r="K10" s="7">
        <v>13.808299999999999</v>
      </c>
      <c r="L10" s="7">
        <v>0.2339</v>
      </c>
      <c r="M10" s="7">
        <v>3.4700000000000002E-2</v>
      </c>
      <c r="N10" s="7">
        <v>2.7E-2</v>
      </c>
      <c r="O10" s="7">
        <v>98.648799999999994</v>
      </c>
      <c r="P10" s="20"/>
      <c r="Q10" s="15">
        <v>0.10513058333962877</v>
      </c>
      <c r="R10" s="15">
        <v>1.0600745533927556</v>
      </c>
      <c r="S10" s="15">
        <v>577.81278235946445</v>
      </c>
      <c r="T10" s="20"/>
      <c r="U10" s="26"/>
      <c r="V10" s="26"/>
      <c r="W10" s="26"/>
    </row>
    <row r="11" spans="1:124" x14ac:dyDescent="0.3">
      <c r="A11" s="14" t="s">
        <v>18</v>
      </c>
      <c r="C11" s="2">
        <v>3.0154999999999998</v>
      </c>
      <c r="D11" s="2">
        <v>12.568300000000001</v>
      </c>
      <c r="E11" s="2">
        <v>0.48649999999999999</v>
      </c>
      <c r="F11" s="2">
        <v>7.7249999999999996</v>
      </c>
      <c r="G11" s="2">
        <v>1.1674</v>
      </c>
      <c r="H11" s="2">
        <v>3.3481999999999998</v>
      </c>
      <c r="I11" s="3">
        <v>53.921700000000001</v>
      </c>
      <c r="J11" s="2">
        <v>3.5823</v>
      </c>
      <c r="K11" s="2">
        <v>12.0892</v>
      </c>
      <c r="L11" s="2">
        <v>0.2427</v>
      </c>
      <c r="M11" s="2">
        <v>2.3699999999999999E-2</v>
      </c>
      <c r="N11" s="2">
        <v>2.9499999999999998E-2</v>
      </c>
      <c r="O11" s="2">
        <v>98.200100000000006</v>
      </c>
      <c r="Q11" s="14">
        <v>0.12304359393692858</v>
      </c>
      <c r="R11" s="14">
        <v>2.1416677751248474</v>
      </c>
      <c r="S11" s="14">
        <v>528.26975965720487</v>
      </c>
    </row>
    <row r="12" spans="1:124" x14ac:dyDescent="0.3">
      <c r="A12" s="14" t="s">
        <v>18</v>
      </c>
      <c r="C12" s="2">
        <v>2.8837999999999999</v>
      </c>
      <c r="D12" s="2">
        <v>12.4795</v>
      </c>
      <c r="E12" s="2">
        <v>0.44569999999999999</v>
      </c>
      <c r="F12" s="2">
        <v>7.6033999999999997</v>
      </c>
      <c r="G12" s="2">
        <v>1.2534000000000001</v>
      </c>
      <c r="H12" s="2">
        <v>3.5626000000000002</v>
      </c>
      <c r="I12" s="3">
        <v>53.857399999999998</v>
      </c>
      <c r="J12" s="2">
        <v>3.4188999999999998</v>
      </c>
      <c r="K12" s="2">
        <v>12.4015</v>
      </c>
      <c r="L12" s="2">
        <v>0.18179999999999999</v>
      </c>
      <c r="M12" s="2">
        <v>4.2099999999999999E-2</v>
      </c>
      <c r="N12" s="2">
        <v>3.49E-2</v>
      </c>
      <c r="O12" s="2">
        <v>98.165199999999999</v>
      </c>
      <c r="Q12" s="14">
        <v>0.12134893508841327</v>
      </c>
      <c r="R12" s="14">
        <v>1.0257526762964545E-2</v>
      </c>
      <c r="S12" s="14">
        <v>535.02607993180209</v>
      </c>
    </row>
    <row r="13" spans="1:124" x14ac:dyDescent="0.3">
      <c r="A13" s="14" t="s">
        <v>19</v>
      </c>
      <c r="C13" s="2">
        <v>2.2884000000000002</v>
      </c>
      <c r="D13" s="2">
        <v>13.027699999999999</v>
      </c>
      <c r="E13" s="2">
        <v>0.20680000000000001</v>
      </c>
      <c r="F13" s="2">
        <v>10.682</v>
      </c>
      <c r="G13" s="2">
        <v>0.44619999999999999</v>
      </c>
      <c r="H13" s="2">
        <v>2.5827</v>
      </c>
      <c r="I13" s="3">
        <v>50.151699999999998</v>
      </c>
      <c r="J13" s="2">
        <v>6.6763000000000003</v>
      </c>
      <c r="K13" s="2">
        <v>11.242000000000001</v>
      </c>
      <c r="L13" s="2">
        <v>0.21410000000000001</v>
      </c>
      <c r="M13" s="2">
        <v>2.9000000000000001E-2</v>
      </c>
      <c r="N13" s="2">
        <v>1.44E-2</v>
      </c>
      <c r="O13" s="2">
        <v>97.561400000000006</v>
      </c>
      <c r="Q13" s="14">
        <v>9.2148360906172774E-2</v>
      </c>
      <c r="R13" s="14">
        <v>1.1183708574314359E-2</v>
      </c>
      <c r="S13" s="14">
        <v>284.56029499949693</v>
      </c>
    </row>
    <row r="14" spans="1:124" x14ac:dyDescent="0.3">
      <c r="A14" s="14" t="s">
        <v>19</v>
      </c>
      <c r="C14" s="2">
        <v>2.3660000000000001</v>
      </c>
      <c r="D14" s="2">
        <v>13.103400000000001</v>
      </c>
      <c r="E14" s="2">
        <v>0.2329</v>
      </c>
      <c r="F14" s="2">
        <v>10.727600000000001</v>
      </c>
      <c r="G14" s="2">
        <v>0.48220000000000002</v>
      </c>
      <c r="H14" s="2">
        <v>2.5686</v>
      </c>
      <c r="I14" s="3">
        <v>50.252299999999998</v>
      </c>
      <c r="J14" s="2">
        <v>6.4934000000000003</v>
      </c>
      <c r="K14" s="2">
        <v>10.9155</v>
      </c>
      <c r="L14" s="2">
        <v>0.1948</v>
      </c>
      <c r="M14" s="2">
        <v>2.2200000000000001E-2</v>
      </c>
      <c r="N14" s="2">
        <v>1.01E-2</v>
      </c>
      <c r="O14" s="2">
        <v>97.369</v>
      </c>
      <c r="Q14" s="14">
        <v>9.5797035511851494E-2</v>
      </c>
      <c r="R14" s="14">
        <v>1.0862293848290756</v>
      </c>
      <c r="S14" s="14">
        <v>294.80964401465758</v>
      </c>
    </row>
    <row r="15" spans="1:124" x14ac:dyDescent="0.3">
      <c r="A15" s="14" t="s">
        <v>20</v>
      </c>
      <c r="C15" s="2">
        <v>2.4155000000000002</v>
      </c>
      <c r="D15" s="2">
        <v>13.2432</v>
      </c>
      <c r="E15" s="2">
        <v>0.23930000000000001</v>
      </c>
      <c r="F15" s="2">
        <v>10.629799999999999</v>
      </c>
      <c r="G15" s="2">
        <v>0.47039999999999998</v>
      </c>
      <c r="H15" s="2">
        <v>2.6103999999999998</v>
      </c>
      <c r="I15" s="3">
        <v>51.1145</v>
      </c>
      <c r="J15" s="2">
        <v>6.5763999999999996</v>
      </c>
      <c r="K15" s="2">
        <v>11.152200000000001</v>
      </c>
      <c r="L15" s="2">
        <v>0.17380000000000001</v>
      </c>
      <c r="M15" s="2">
        <v>1.72E-2</v>
      </c>
      <c r="N15" s="2">
        <v>8.2000000000000007E-3</v>
      </c>
      <c r="O15" s="2">
        <v>98.650700000000001</v>
      </c>
      <c r="Q15" s="14">
        <v>8.9176478523427652E-2</v>
      </c>
      <c r="R15" s="14">
        <v>-1.6724223480416527</v>
      </c>
      <c r="S15" s="14">
        <v>286.59691299919609</v>
      </c>
    </row>
    <row r="16" spans="1:124" x14ac:dyDescent="0.3">
      <c r="A16" s="14" t="s">
        <v>20</v>
      </c>
      <c r="C16" s="2">
        <v>2.4117999999999999</v>
      </c>
      <c r="D16" s="2">
        <v>13.4787</v>
      </c>
      <c r="E16" s="2">
        <v>0.28320000000000001</v>
      </c>
      <c r="F16" s="2">
        <v>10.5381</v>
      </c>
      <c r="G16" s="2">
        <v>0.50680000000000003</v>
      </c>
      <c r="H16" s="2">
        <v>2.6326999999999998</v>
      </c>
      <c r="I16" s="3">
        <v>50.735399999999998</v>
      </c>
      <c r="J16" s="2">
        <v>6.3304</v>
      </c>
      <c r="K16" s="2">
        <v>11.3408</v>
      </c>
      <c r="L16" s="2">
        <v>0.18390000000000001</v>
      </c>
      <c r="M16" s="2">
        <v>2.0500000000000001E-2</v>
      </c>
      <c r="N16" s="2">
        <v>9.2999999999999992E-3</v>
      </c>
      <c r="O16" s="2">
        <v>98.471699999999998</v>
      </c>
      <c r="Q16" s="14">
        <v>8.843558531656813E-2</v>
      </c>
      <c r="R16" s="14">
        <v>4.4922725497585487</v>
      </c>
      <c r="S16" s="14">
        <v>296.74260261894773</v>
      </c>
    </row>
    <row r="17" spans="1:124" x14ac:dyDescent="0.3">
      <c r="A17" s="14" t="s">
        <v>21</v>
      </c>
      <c r="C17" s="2">
        <v>3.0242</v>
      </c>
      <c r="D17" s="2">
        <v>12.165100000000001</v>
      </c>
      <c r="E17" s="2">
        <v>0.52439999999999998</v>
      </c>
      <c r="F17" s="2">
        <v>8.2690999999999999</v>
      </c>
      <c r="G17" s="2">
        <v>0.99539999999999995</v>
      </c>
      <c r="H17" s="2">
        <v>4.2119</v>
      </c>
      <c r="I17" s="3">
        <v>51.570900000000002</v>
      </c>
      <c r="J17" s="2">
        <v>4.3978000000000002</v>
      </c>
      <c r="K17" s="2">
        <v>13.2471</v>
      </c>
      <c r="L17" s="2">
        <v>0.2162</v>
      </c>
      <c r="M17" s="2">
        <v>3.1600000000000003E-2</v>
      </c>
      <c r="N17" s="2">
        <v>2.2100000000000002E-2</v>
      </c>
      <c r="O17" s="2">
        <v>98.675600000000003</v>
      </c>
      <c r="Q17" s="14">
        <v>0.11652870936930863</v>
      </c>
      <c r="R17" s="14">
        <v>2.7058152353285521</v>
      </c>
      <c r="S17" s="14">
        <v>499.14897546936334</v>
      </c>
    </row>
    <row r="18" spans="1:124" x14ac:dyDescent="0.3">
      <c r="A18" s="14" t="s">
        <v>21</v>
      </c>
      <c r="C18" s="2">
        <v>2.891</v>
      </c>
      <c r="D18" s="2">
        <v>12.2111</v>
      </c>
      <c r="E18" s="2">
        <v>0.5393</v>
      </c>
      <c r="F18" s="2">
        <v>8.1513000000000009</v>
      </c>
      <c r="G18" s="2">
        <v>1.0571999999999999</v>
      </c>
      <c r="H18" s="2">
        <v>4.2161999999999997</v>
      </c>
      <c r="I18" s="3">
        <v>51.230800000000002</v>
      </c>
      <c r="J18" s="2">
        <v>4.2561999999999998</v>
      </c>
      <c r="K18" s="2">
        <v>13.2661</v>
      </c>
      <c r="L18" s="2">
        <v>0.17749999999999999</v>
      </c>
      <c r="M18" s="2">
        <v>3.1800000000000002E-2</v>
      </c>
      <c r="N18" s="2">
        <v>2.3099999999999999E-2</v>
      </c>
      <c r="O18" s="2">
        <v>98.051699999999997</v>
      </c>
      <c r="Q18" s="14">
        <v>0.10376698407394969</v>
      </c>
      <c r="R18" s="14">
        <v>-1.0438508563690048</v>
      </c>
      <c r="S18" s="14">
        <v>506.47502965147459</v>
      </c>
    </row>
    <row r="19" spans="1:124" x14ac:dyDescent="0.3">
      <c r="A19" s="14" t="s">
        <v>18</v>
      </c>
      <c r="C19" s="2">
        <v>3.2429000000000001</v>
      </c>
      <c r="D19" s="2">
        <v>12.4457</v>
      </c>
      <c r="E19" s="2">
        <v>0.39219999999999999</v>
      </c>
      <c r="F19" s="2">
        <v>7.7697000000000003</v>
      </c>
      <c r="G19" s="2">
        <v>1.1758999999999999</v>
      </c>
      <c r="H19" s="2">
        <v>3.2488000000000001</v>
      </c>
      <c r="I19" s="3">
        <v>52.845999999999997</v>
      </c>
      <c r="J19" s="2">
        <v>3.6520999999999999</v>
      </c>
      <c r="K19" s="2">
        <v>11.693</v>
      </c>
      <c r="L19" s="2">
        <v>0.13159999999999999</v>
      </c>
      <c r="M19" s="2">
        <v>2.8400000000000002E-2</v>
      </c>
      <c r="N19" s="2">
        <v>2.4199999999999999E-2</v>
      </c>
      <c r="O19" s="2">
        <v>96.650400000000005</v>
      </c>
    </row>
    <row r="20" spans="1:124" x14ac:dyDescent="0.3">
      <c r="A20" s="14" t="s">
        <v>18</v>
      </c>
      <c r="C20" s="2">
        <v>3.1747999999999998</v>
      </c>
      <c r="D20" s="2">
        <v>12.581300000000001</v>
      </c>
      <c r="E20" s="2">
        <v>0.49130000000000001</v>
      </c>
      <c r="F20" s="2">
        <v>7.6681999999999997</v>
      </c>
      <c r="G20" s="2">
        <v>1.1503000000000001</v>
      </c>
      <c r="H20" s="2">
        <v>3.2233000000000001</v>
      </c>
      <c r="I20" s="3">
        <v>53.285800000000002</v>
      </c>
      <c r="J20" s="2">
        <v>3.7153999999999998</v>
      </c>
      <c r="K20" s="2">
        <v>12.0472</v>
      </c>
      <c r="L20" s="2">
        <v>0.249</v>
      </c>
      <c r="M20" s="2">
        <v>3.4799999999999998E-2</v>
      </c>
      <c r="N20" s="2">
        <v>3.1399999999999997E-2</v>
      </c>
      <c r="O20" s="2">
        <v>97.652799999999999</v>
      </c>
    </row>
    <row r="21" spans="1:124" x14ac:dyDescent="0.3">
      <c r="A21" s="14" t="s">
        <v>18</v>
      </c>
      <c r="C21" s="2">
        <v>3.1735000000000002</v>
      </c>
      <c r="D21" s="2">
        <v>12.788600000000001</v>
      </c>
      <c r="E21" s="2">
        <v>0.40010000000000001</v>
      </c>
      <c r="F21" s="2">
        <v>7.7077</v>
      </c>
      <c r="G21" s="2">
        <v>1.2001999999999999</v>
      </c>
      <c r="H21" s="2">
        <v>3.2231000000000001</v>
      </c>
      <c r="I21" s="3">
        <v>53.381399999999999</v>
      </c>
      <c r="J21" s="2">
        <v>3.6442000000000001</v>
      </c>
      <c r="K21" s="2">
        <v>11.6294</v>
      </c>
      <c r="L21" s="2">
        <v>0.11020000000000001</v>
      </c>
      <c r="M21" s="2">
        <v>3.9899999999999998E-2</v>
      </c>
      <c r="N21" s="2">
        <v>2.6200000000000001E-2</v>
      </c>
      <c r="O21" s="2">
        <v>97.324600000000004</v>
      </c>
    </row>
    <row r="22" spans="1:124" x14ac:dyDescent="0.3">
      <c r="A22" s="14" t="s">
        <v>18</v>
      </c>
      <c r="C22" s="2">
        <v>3.2239</v>
      </c>
      <c r="D22" s="2">
        <v>12.805300000000001</v>
      </c>
      <c r="E22" s="2">
        <v>0.4289</v>
      </c>
      <c r="F22" s="2">
        <v>7.7592999999999996</v>
      </c>
      <c r="G22" s="2">
        <v>1.1696</v>
      </c>
      <c r="H22" s="2">
        <v>3.2587000000000002</v>
      </c>
      <c r="I22" s="3">
        <v>53.662399999999998</v>
      </c>
      <c r="J22" s="2">
        <v>3.7562000000000002</v>
      </c>
      <c r="K22" s="2">
        <v>12.084199999999999</v>
      </c>
      <c r="L22" s="2">
        <v>0.19439999999999999</v>
      </c>
      <c r="M22" s="2">
        <v>2.98E-2</v>
      </c>
      <c r="N22" s="2">
        <v>3.0099999999999998E-2</v>
      </c>
      <c r="O22" s="2">
        <v>98.402900000000002</v>
      </c>
    </row>
    <row r="23" spans="1:124" x14ac:dyDescent="0.3">
      <c r="A23" s="14" t="s">
        <v>18</v>
      </c>
      <c r="C23" s="2">
        <f t="shared" ref="C23:O23" si="0">AVERAGE(C21:C22)</f>
        <v>3.1987000000000001</v>
      </c>
      <c r="D23" s="2">
        <f t="shared" si="0"/>
        <v>12.796950000000001</v>
      </c>
      <c r="E23" s="2">
        <f t="shared" si="0"/>
        <v>0.41449999999999998</v>
      </c>
      <c r="F23" s="2">
        <f t="shared" si="0"/>
        <v>7.7334999999999994</v>
      </c>
      <c r="G23" s="2">
        <f t="shared" si="0"/>
        <v>1.1848999999999998</v>
      </c>
      <c r="H23" s="2">
        <f t="shared" si="0"/>
        <v>3.2408999999999999</v>
      </c>
      <c r="I23" s="2">
        <f t="shared" si="0"/>
        <v>53.521900000000002</v>
      </c>
      <c r="J23" s="2">
        <f t="shared" si="0"/>
        <v>3.7002000000000002</v>
      </c>
      <c r="K23" s="2">
        <f t="shared" si="0"/>
        <v>11.8568</v>
      </c>
      <c r="L23" s="2">
        <f t="shared" si="0"/>
        <v>0.15229999999999999</v>
      </c>
      <c r="M23" s="2">
        <f t="shared" si="0"/>
        <v>3.4849999999999999E-2</v>
      </c>
      <c r="N23" s="2">
        <f t="shared" si="0"/>
        <v>2.8150000000000001E-2</v>
      </c>
      <c r="O23" s="2">
        <f t="shared" si="0"/>
        <v>97.86375000000001</v>
      </c>
      <c r="U23" s="25" t="s">
        <v>28</v>
      </c>
      <c r="V23" s="25">
        <v>50</v>
      </c>
      <c r="W23" s="25" t="s">
        <v>32</v>
      </c>
      <c r="X23" s="25">
        <v>21.062000000000001</v>
      </c>
      <c r="Y23" s="25">
        <v>8.34</v>
      </c>
      <c r="Z23" s="25">
        <v>0.6</v>
      </c>
      <c r="AA23" s="25">
        <v>1.72</v>
      </c>
      <c r="AB23" s="25">
        <v>0.51</v>
      </c>
      <c r="AC23" s="25">
        <v>3.05</v>
      </c>
      <c r="AD23" s="25">
        <v>0.26</v>
      </c>
      <c r="AE23" s="25">
        <v>8720</v>
      </c>
      <c r="AF23" s="25">
        <v>420</v>
      </c>
      <c r="AG23" s="25">
        <v>24</v>
      </c>
      <c r="AH23" s="25">
        <v>1.2</v>
      </c>
      <c r="AI23" s="25">
        <v>17840</v>
      </c>
      <c r="AJ23" s="25">
        <v>850</v>
      </c>
      <c r="AK23" s="25">
        <v>290</v>
      </c>
      <c r="AL23" s="25">
        <v>14</v>
      </c>
      <c r="AM23" s="25">
        <v>10.8</v>
      </c>
      <c r="AN23" s="25">
        <v>1.7</v>
      </c>
      <c r="AO23" s="25">
        <v>1271</v>
      </c>
      <c r="AP23" s="25">
        <v>96</v>
      </c>
      <c r="AQ23" s="27">
        <v>106200</v>
      </c>
      <c r="AR23" s="27">
        <v>8800</v>
      </c>
      <c r="AS23" s="25">
        <v>34.6</v>
      </c>
      <c r="AT23" s="25">
        <v>3</v>
      </c>
      <c r="AU23" s="25">
        <v>32.1</v>
      </c>
      <c r="AV23" s="25">
        <v>2.6</v>
      </c>
      <c r="AW23" s="25">
        <v>121.5</v>
      </c>
      <c r="AX23" s="25">
        <v>7.9</v>
      </c>
      <c r="AY23" s="25">
        <v>150.9</v>
      </c>
      <c r="AZ23" s="25">
        <v>8.1999999999999993</v>
      </c>
      <c r="BA23" s="25">
        <v>22.2</v>
      </c>
      <c r="BB23" s="25">
        <v>1.4</v>
      </c>
      <c r="BC23" s="25">
        <v>1.39</v>
      </c>
      <c r="BD23" s="25">
        <v>0.27</v>
      </c>
      <c r="BE23" s="25">
        <v>19.86</v>
      </c>
      <c r="BF23" s="25">
        <v>0.77</v>
      </c>
      <c r="BG23" s="25">
        <v>326</v>
      </c>
      <c r="BH23" s="25">
        <v>14</v>
      </c>
      <c r="BI23" s="25">
        <v>44.1</v>
      </c>
      <c r="BJ23" s="25">
        <v>2.1</v>
      </c>
      <c r="BK23" s="25">
        <v>315</v>
      </c>
      <c r="BL23" s="25">
        <v>17</v>
      </c>
      <c r="BM23" s="25">
        <v>26.1</v>
      </c>
      <c r="BN23" s="25">
        <v>1.6</v>
      </c>
      <c r="BO23" s="25">
        <v>1.75</v>
      </c>
      <c r="BP23" s="25">
        <v>0.27</v>
      </c>
      <c r="BQ23" s="25">
        <v>0.122</v>
      </c>
      <c r="BR23" s="25">
        <v>8.3000000000000004E-2</v>
      </c>
      <c r="BS23" s="25">
        <v>0.13700000000000001</v>
      </c>
      <c r="BT23" s="25">
        <v>2.9000000000000001E-2</v>
      </c>
      <c r="BU23" s="25">
        <v>3.15</v>
      </c>
      <c r="BV23" s="25">
        <v>0.23</v>
      </c>
      <c r="BW23" s="25">
        <v>8.2000000000000003E-2</v>
      </c>
      <c r="BX23" s="25">
        <v>2.5999999999999999E-2</v>
      </c>
      <c r="BY23" s="25">
        <v>0.216</v>
      </c>
      <c r="BZ23" s="25">
        <v>2.1999999999999999E-2</v>
      </c>
      <c r="CA23" s="25">
        <v>235</v>
      </c>
      <c r="CB23" s="25">
        <v>17</v>
      </c>
      <c r="CC23" s="25">
        <v>26.3</v>
      </c>
      <c r="CD23" s="25">
        <v>1.8</v>
      </c>
      <c r="CE23" s="25">
        <v>61.7</v>
      </c>
      <c r="CF23" s="25">
        <v>3.3</v>
      </c>
      <c r="CG23" s="25">
        <v>8.24</v>
      </c>
      <c r="CH23" s="25">
        <v>0.49</v>
      </c>
      <c r="CI23" s="25">
        <v>41.2</v>
      </c>
      <c r="CJ23" s="25">
        <v>1.3</v>
      </c>
      <c r="CK23" s="25">
        <v>9.9600000000000009</v>
      </c>
      <c r="CL23" s="25">
        <v>0.5</v>
      </c>
      <c r="CM23" s="25">
        <v>2.95</v>
      </c>
      <c r="CN23" s="25">
        <v>0.22</v>
      </c>
      <c r="CO23" s="25">
        <v>10.06</v>
      </c>
      <c r="CP23" s="25">
        <v>0.76</v>
      </c>
      <c r="CQ23" s="25">
        <v>1.53</v>
      </c>
      <c r="CR23" s="25">
        <v>0.13</v>
      </c>
      <c r="CS23" s="25">
        <v>9.34</v>
      </c>
      <c r="CT23" s="25">
        <v>0.74</v>
      </c>
      <c r="CU23" s="25">
        <v>1.66</v>
      </c>
      <c r="CV23" s="25">
        <v>0.1</v>
      </c>
      <c r="CW23" s="25">
        <v>4.1100000000000003</v>
      </c>
      <c r="CX23" s="25">
        <v>0.26</v>
      </c>
      <c r="CY23" s="25">
        <v>0.6</v>
      </c>
      <c r="CZ23" s="25">
        <v>4.4999999999999998E-2</v>
      </c>
      <c r="DA23" s="25">
        <v>3.62</v>
      </c>
      <c r="DB23" s="25">
        <v>0.33</v>
      </c>
      <c r="DC23" s="25">
        <v>0.48599999999999999</v>
      </c>
      <c r="DD23" s="25">
        <v>5.0999999999999997E-2</v>
      </c>
      <c r="DE23" s="25">
        <v>8.5</v>
      </c>
      <c r="DF23" s="25">
        <v>0.71</v>
      </c>
      <c r="DG23" s="25">
        <v>1.7</v>
      </c>
      <c r="DH23" s="25">
        <v>0.16</v>
      </c>
      <c r="DI23" s="25">
        <v>0.40100000000000002</v>
      </c>
      <c r="DJ23" s="25">
        <v>7.0999999999999994E-2</v>
      </c>
      <c r="DK23" s="25">
        <v>3.9E-2</v>
      </c>
      <c r="DL23" s="25">
        <v>0.01</v>
      </c>
      <c r="DM23" s="25">
        <v>1.97</v>
      </c>
      <c r="DN23" s="25">
        <v>0.12</v>
      </c>
      <c r="DO23" s="25">
        <v>1.2800000000000001E-2</v>
      </c>
      <c r="DP23" s="25">
        <v>6.4000000000000003E-3</v>
      </c>
      <c r="DQ23" s="25">
        <v>2.3199999999999998</v>
      </c>
      <c r="DR23" s="25">
        <v>0.22</v>
      </c>
      <c r="DS23" s="25">
        <v>0.70099999999999996</v>
      </c>
      <c r="DT23" s="25">
        <v>8.3000000000000004E-2</v>
      </c>
    </row>
    <row r="24" spans="1:124" x14ac:dyDescent="0.3">
      <c r="A24" s="14" t="s">
        <v>18</v>
      </c>
      <c r="C24" s="2">
        <v>3.2149999999999999</v>
      </c>
      <c r="D24" s="2">
        <v>12.9848</v>
      </c>
      <c r="E24" s="2">
        <v>0.47160000000000002</v>
      </c>
      <c r="F24" s="2">
        <v>7.9206000000000003</v>
      </c>
      <c r="G24" s="2">
        <v>1.1203000000000001</v>
      </c>
      <c r="H24" s="2">
        <v>3.2820999999999998</v>
      </c>
      <c r="I24" s="3">
        <v>53.269399999999997</v>
      </c>
      <c r="J24" s="2">
        <v>3.4287000000000001</v>
      </c>
      <c r="K24" s="2">
        <v>11.7075</v>
      </c>
      <c r="L24" s="2">
        <v>0.14230000000000001</v>
      </c>
      <c r="M24" s="2">
        <v>3.95E-2</v>
      </c>
      <c r="N24" s="2">
        <v>2.9899999999999999E-2</v>
      </c>
      <c r="O24" s="2">
        <v>97.611699999999999</v>
      </c>
    </row>
    <row r="25" spans="1:124" x14ac:dyDescent="0.3">
      <c r="A25" s="14" t="s">
        <v>18</v>
      </c>
      <c r="C25" s="2">
        <v>3.1602999999999999</v>
      </c>
      <c r="D25" s="2">
        <v>12.832000000000001</v>
      </c>
      <c r="E25" s="2">
        <v>0.43290000000000001</v>
      </c>
      <c r="F25" s="2">
        <v>7.8491999999999997</v>
      </c>
      <c r="G25" s="2">
        <v>1.1351</v>
      </c>
      <c r="H25" s="2">
        <v>3.2637999999999998</v>
      </c>
      <c r="I25" s="3">
        <v>52.670900000000003</v>
      </c>
      <c r="J25" s="2">
        <v>3.5655000000000001</v>
      </c>
      <c r="K25" s="2">
        <v>11.866099999999999</v>
      </c>
      <c r="L25" s="2">
        <v>0.24510000000000001</v>
      </c>
      <c r="M25" s="2">
        <v>3.0099999999999998E-2</v>
      </c>
      <c r="N25" s="2">
        <v>3.2800000000000003E-2</v>
      </c>
      <c r="O25" s="2">
        <v>97.083699999999993</v>
      </c>
    </row>
    <row r="26" spans="1:124" x14ac:dyDescent="0.3">
      <c r="A26" s="14" t="s">
        <v>18</v>
      </c>
      <c r="C26" s="2">
        <v>3.0571000000000002</v>
      </c>
      <c r="D26" s="2">
        <v>12.588699999999999</v>
      </c>
      <c r="E26" s="2">
        <v>0.45760000000000001</v>
      </c>
      <c r="F26" s="2">
        <v>7.6669</v>
      </c>
      <c r="G26" s="2">
        <v>1.1943999999999999</v>
      </c>
      <c r="H26" s="2">
        <v>3.2675999999999998</v>
      </c>
      <c r="I26" s="3">
        <v>53.605600000000003</v>
      </c>
      <c r="J26" s="2">
        <v>3.5588000000000002</v>
      </c>
      <c r="K26" s="2">
        <v>12.414199999999999</v>
      </c>
      <c r="L26" s="2">
        <v>0.1497</v>
      </c>
      <c r="M26" s="2">
        <v>3.5499999999999997E-2</v>
      </c>
      <c r="N26" s="2">
        <v>2.58E-2</v>
      </c>
      <c r="O26" s="2">
        <v>98.021799999999999</v>
      </c>
    </row>
    <row r="27" spans="1:124" x14ac:dyDescent="0.3">
      <c r="A27" s="14" t="s">
        <v>18</v>
      </c>
      <c r="C27" s="2">
        <v>3.0922000000000001</v>
      </c>
      <c r="D27" s="2">
        <v>12.517200000000001</v>
      </c>
      <c r="E27" s="2">
        <v>0.4738</v>
      </c>
      <c r="F27" s="2">
        <v>7.6845999999999997</v>
      </c>
      <c r="G27" s="2">
        <v>1.1900999999999999</v>
      </c>
      <c r="H27" s="2">
        <v>3.2562000000000002</v>
      </c>
      <c r="I27" s="3">
        <v>53.504300000000001</v>
      </c>
      <c r="J27" s="2">
        <v>3.6293000000000002</v>
      </c>
      <c r="K27" s="2">
        <v>12.1553</v>
      </c>
      <c r="L27" s="2">
        <v>0.18820000000000001</v>
      </c>
      <c r="M27" s="2">
        <v>2.8299999999999999E-2</v>
      </c>
      <c r="N27" s="2">
        <v>3.1800000000000002E-2</v>
      </c>
      <c r="O27" s="2">
        <v>97.751400000000004</v>
      </c>
    </row>
    <row r="28" spans="1:124" x14ac:dyDescent="0.3">
      <c r="A28" s="14" t="s">
        <v>18</v>
      </c>
      <c r="C28" s="2">
        <f t="shared" ref="C28:O28" si="1">AVERAGE(C26:C27)</f>
        <v>3.0746500000000001</v>
      </c>
      <c r="D28" s="2">
        <f t="shared" si="1"/>
        <v>12.552949999999999</v>
      </c>
      <c r="E28" s="2">
        <f t="shared" si="1"/>
        <v>0.4657</v>
      </c>
      <c r="F28" s="2">
        <f t="shared" si="1"/>
        <v>7.6757499999999999</v>
      </c>
      <c r="G28" s="2">
        <f t="shared" si="1"/>
        <v>1.19225</v>
      </c>
      <c r="H28" s="2">
        <f t="shared" si="1"/>
        <v>3.2618999999999998</v>
      </c>
      <c r="I28" s="2">
        <f t="shared" si="1"/>
        <v>53.554950000000005</v>
      </c>
      <c r="J28" s="2">
        <f t="shared" si="1"/>
        <v>3.5940500000000002</v>
      </c>
      <c r="K28" s="2">
        <f t="shared" si="1"/>
        <v>12.284749999999999</v>
      </c>
      <c r="L28" s="2">
        <f t="shared" si="1"/>
        <v>0.16894999999999999</v>
      </c>
      <c r="M28" s="2">
        <f t="shared" si="1"/>
        <v>3.1899999999999998E-2</v>
      </c>
      <c r="N28" s="2">
        <f t="shared" si="1"/>
        <v>2.8799999999999999E-2</v>
      </c>
      <c r="O28" s="2">
        <f t="shared" si="1"/>
        <v>97.886600000000001</v>
      </c>
      <c r="U28" s="25" t="s">
        <v>28</v>
      </c>
      <c r="V28" s="25">
        <v>50</v>
      </c>
      <c r="W28" s="25" t="s">
        <v>32</v>
      </c>
      <c r="X28" s="25">
        <v>20.088000000000001</v>
      </c>
      <c r="Y28" s="25">
        <v>8.6999999999999993</v>
      </c>
      <c r="Z28" s="25">
        <v>1</v>
      </c>
      <c r="AA28" s="25">
        <v>1.84</v>
      </c>
      <c r="AB28" s="25">
        <v>0.6</v>
      </c>
      <c r="AC28" s="25">
        <v>2.67</v>
      </c>
      <c r="AD28" s="25">
        <v>0.35</v>
      </c>
      <c r="AE28" s="25">
        <v>8070</v>
      </c>
      <c r="AF28" s="25">
        <v>450</v>
      </c>
      <c r="AG28" s="25">
        <v>29.7</v>
      </c>
      <c r="AH28" s="25">
        <v>1.8</v>
      </c>
      <c r="AI28" s="27">
        <v>16500</v>
      </c>
      <c r="AJ28" s="27">
        <v>1100</v>
      </c>
      <c r="AK28" s="25">
        <v>318</v>
      </c>
      <c r="AL28" s="25">
        <v>28</v>
      </c>
      <c r="AM28" s="25">
        <v>44.3</v>
      </c>
      <c r="AN28" s="25">
        <v>8.4</v>
      </c>
      <c r="AO28" s="25">
        <v>1710</v>
      </c>
      <c r="AP28" s="25">
        <v>210</v>
      </c>
      <c r="AQ28" s="27">
        <v>129000</v>
      </c>
      <c r="AR28" s="27">
        <v>17000</v>
      </c>
      <c r="AS28" s="25">
        <v>44.2</v>
      </c>
      <c r="AT28" s="25">
        <v>5.0999999999999996</v>
      </c>
      <c r="AU28" s="25">
        <v>60.4</v>
      </c>
      <c r="AV28" s="25">
        <v>7.4</v>
      </c>
      <c r="AW28" s="25">
        <v>111.6</v>
      </c>
      <c r="AX28" s="25">
        <v>9.8000000000000007</v>
      </c>
      <c r="AY28" s="25">
        <v>154</v>
      </c>
      <c r="AZ28" s="25">
        <v>12</v>
      </c>
      <c r="BA28" s="25">
        <v>20.3</v>
      </c>
      <c r="BB28" s="25">
        <v>1.6</v>
      </c>
      <c r="BC28" s="25">
        <v>1.56</v>
      </c>
      <c r="BD28" s="25">
        <v>0.36</v>
      </c>
      <c r="BE28" s="25">
        <v>18.100000000000001</v>
      </c>
      <c r="BF28" s="25">
        <v>1.2</v>
      </c>
      <c r="BG28" s="25">
        <v>286</v>
      </c>
      <c r="BH28" s="25">
        <v>17</v>
      </c>
      <c r="BI28" s="25">
        <v>41.4</v>
      </c>
      <c r="BJ28" s="25">
        <v>2.9</v>
      </c>
      <c r="BK28" s="25">
        <v>289</v>
      </c>
      <c r="BL28" s="25">
        <v>23</v>
      </c>
      <c r="BM28" s="25">
        <v>25.3</v>
      </c>
      <c r="BN28" s="25">
        <v>2.5</v>
      </c>
      <c r="BO28" s="25">
        <v>1.62</v>
      </c>
      <c r="BP28" s="25">
        <v>0.3</v>
      </c>
      <c r="BQ28" s="25">
        <v>8.2000000000000003E-2</v>
      </c>
      <c r="BR28" s="25">
        <v>7.0999999999999994E-2</v>
      </c>
      <c r="BS28" s="25">
        <v>0.113</v>
      </c>
      <c r="BT28" s="25">
        <v>2.3E-2</v>
      </c>
      <c r="BU28" s="25">
        <v>2.75</v>
      </c>
      <c r="BV28" s="25">
        <v>0.28000000000000003</v>
      </c>
      <c r="BW28" s="25">
        <v>6.5000000000000002E-2</v>
      </c>
      <c r="BX28" s="25">
        <v>2.5999999999999999E-2</v>
      </c>
      <c r="BY28" s="25">
        <v>0.193</v>
      </c>
      <c r="BZ28" s="25">
        <v>0.03</v>
      </c>
      <c r="CA28" s="25">
        <v>226</v>
      </c>
      <c r="CB28" s="25">
        <v>32</v>
      </c>
      <c r="CC28" s="25">
        <v>23.5</v>
      </c>
      <c r="CD28" s="25">
        <v>2.2999999999999998</v>
      </c>
      <c r="CE28" s="25">
        <v>57.4</v>
      </c>
      <c r="CF28" s="25">
        <v>4.7</v>
      </c>
      <c r="CG28" s="25">
        <v>7.85</v>
      </c>
      <c r="CH28" s="25">
        <v>0.54</v>
      </c>
      <c r="CI28" s="25">
        <v>37.6</v>
      </c>
      <c r="CJ28" s="25">
        <v>2.1</v>
      </c>
      <c r="CK28" s="25">
        <v>9.2799999999999994</v>
      </c>
      <c r="CL28" s="25">
        <v>0.74</v>
      </c>
      <c r="CM28" s="25">
        <v>2.8</v>
      </c>
      <c r="CN28" s="25">
        <v>0.28999999999999998</v>
      </c>
      <c r="CO28" s="25">
        <v>9.9</v>
      </c>
      <c r="CP28" s="25">
        <v>1.2</v>
      </c>
      <c r="CQ28" s="25">
        <v>1.46</v>
      </c>
      <c r="CR28" s="25">
        <v>0.22</v>
      </c>
      <c r="CS28" s="25">
        <v>8.6</v>
      </c>
      <c r="CT28" s="25">
        <v>0.96</v>
      </c>
      <c r="CU28" s="25">
        <v>1.59</v>
      </c>
      <c r="CV28" s="25">
        <v>0.15</v>
      </c>
      <c r="CW28" s="25">
        <v>4.0999999999999996</v>
      </c>
      <c r="CX28" s="25">
        <v>0.27</v>
      </c>
      <c r="CY28" s="25">
        <v>0.57999999999999996</v>
      </c>
      <c r="CZ28" s="25">
        <v>6.4000000000000001E-2</v>
      </c>
      <c r="DA28" s="25">
        <v>3.75</v>
      </c>
      <c r="DB28" s="25">
        <v>0.49</v>
      </c>
      <c r="DC28" s="25">
        <v>0.45800000000000002</v>
      </c>
      <c r="DD28" s="25">
        <v>6.3E-2</v>
      </c>
      <c r="DE28" s="25">
        <v>8.5</v>
      </c>
      <c r="DF28" s="25">
        <v>1.2</v>
      </c>
      <c r="DG28" s="25">
        <v>1.45</v>
      </c>
      <c r="DH28" s="25">
        <v>0.18</v>
      </c>
      <c r="DI28" s="25">
        <v>0.34200000000000003</v>
      </c>
      <c r="DJ28" s="25">
        <v>6.8000000000000005E-2</v>
      </c>
      <c r="DK28" s="25">
        <v>3.9E-2</v>
      </c>
      <c r="DL28" s="25">
        <v>1.2999999999999999E-2</v>
      </c>
      <c r="DM28" s="25">
        <v>1.73</v>
      </c>
      <c r="DN28" s="25">
        <v>0.13</v>
      </c>
      <c r="DO28" s="25">
        <v>1.7500000000000002E-2</v>
      </c>
      <c r="DP28" s="25">
        <v>9.1999999999999998E-3</v>
      </c>
      <c r="DQ28" s="25">
        <v>2.04</v>
      </c>
      <c r="DR28" s="25">
        <v>0.24</v>
      </c>
      <c r="DS28" s="25">
        <v>0.60499999999999998</v>
      </c>
      <c r="DT28" s="25">
        <v>7.9000000000000001E-2</v>
      </c>
    </row>
    <row r="29" spans="1:124" x14ac:dyDescent="0.3">
      <c r="A29" s="14" t="s">
        <v>18</v>
      </c>
      <c r="C29" s="2">
        <v>3.194</v>
      </c>
      <c r="D29" s="2">
        <v>12.861599999999999</v>
      </c>
      <c r="E29" s="2">
        <v>0.4133</v>
      </c>
      <c r="F29" s="2">
        <v>7.6803999999999997</v>
      </c>
      <c r="G29" s="2">
        <v>1.2047000000000001</v>
      </c>
      <c r="H29" s="2">
        <v>3.2126000000000001</v>
      </c>
      <c r="I29" s="3">
        <v>53.749699999999997</v>
      </c>
      <c r="J29" s="2">
        <v>3.6309999999999998</v>
      </c>
      <c r="K29" s="2">
        <v>12.227</v>
      </c>
      <c r="L29" s="2">
        <v>0.18099999999999999</v>
      </c>
      <c r="M29" s="2">
        <v>2.47E-2</v>
      </c>
      <c r="N29" s="2">
        <v>2.75E-2</v>
      </c>
      <c r="O29" s="2">
        <v>98.407600000000002</v>
      </c>
      <c r="U29" s="25" t="s">
        <v>28</v>
      </c>
      <c r="V29" s="25">
        <v>50</v>
      </c>
      <c r="W29" s="25" t="s">
        <v>32</v>
      </c>
      <c r="X29" s="25">
        <v>15.074999999999999</v>
      </c>
      <c r="Y29" s="25">
        <v>8.89</v>
      </c>
      <c r="Z29" s="25">
        <v>0.92</v>
      </c>
      <c r="AA29" s="25">
        <v>1.91</v>
      </c>
      <c r="AB29" s="25">
        <v>0.75</v>
      </c>
      <c r="AC29" s="25">
        <v>3.05</v>
      </c>
      <c r="AD29" s="25">
        <v>0.27</v>
      </c>
      <c r="AE29" s="25">
        <v>8580</v>
      </c>
      <c r="AF29" s="25">
        <v>410</v>
      </c>
      <c r="AG29" s="25">
        <v>25.7</v>
      </c>
      <c r="AH29" s="25">
        <v>1.1000000000000001</v>
      </c>
      <c r="AI29" s="25">
        <v>17730</v>
      </c>
      <c r="AJ29" s="25">
        <v>870</v>
      </c>
      <c r="AK29" s="25">
        <v>297</v>
      </c>
      <c r="AL29" s="25">
        <v>21</v>
      </c>
      <c r="AM29" s="25">
        <v>14.8</v>
      </c>
      <c r="AN29" s="25">
        <v>2.6</v>
      </c>
      <c r="AO29" s="25">
        <v>1320</v>
      </c>
      <c r="AP29" s="25">
        <v>110</v>
      </c>
      <c r="AQ29" s="27">
        <v>108000</v>
      </c>
      <c r="AR29" s="27">
        <v>10000</v>
      </c>
      <c r="AS29" s="25">
        <v>35</v>
      </c>
      <c r="AT29" s="25">
        <v>3.4</v>
      </c>
      <c r="AU29" s="25">
        <v>32.799999999999997</v>
      </c>
      <c r="AV29" s="25">
        <v>2.9</v>
      </c>
      <c r="AW29" s="25">
        <v>123</v>
      </c>
      <c r="AX29" s="25">
        <v>11</v>
      </c>
      <c r="AY29" s="25">
        <v>155</v>
      </c>
      <c r="AZ29" s="25">
        <v>12</v>
      </c>
      <c r="BA29" s="25">
        <v>22.3</v>
      </c>
      <c r="BB29" s="25">
        <v>1.7</v>
      </c>
      <c r="BC29" s="25">
        <v>1.19</v>
      </c>
      <c r="BD29" s="25">
        <v>0.24</v>
      </c>
      <c r="BE29" s="25">
        <v>19.8</v>
      </c>
      <c r="BF29" s="25">
        <v>1.2</v>
      </c>
      <c r="BG29" s="25">
        <v>350</v>
      </c>
      <c r="BH29" s="25">
        <v>23</v>
      </c>
      <c r="BI29" s="25">
        <v>43.8</v>
      </c>
      <c r="BJ29" s="25">
        <v>2.8</v>
      </c>
      <c r="BK29" s="25">
        <v>321</v>
      </c>
      <c r="BL29" s="25">
        <v>22</v>
      </c>
      <c r="BM29" s="25">
        <v>26.8</v>
      </c>
      <c r="BN29" s="25">
        <v>2.1</v>
      </c>
      <c r="BO29" s="25">
        <v>1.97</v>
      </c>
      <c r="BP29" s="25">
        <v>0.35</v>
      </c>
      <c r="BQ29" s="25">
        <v>0.13</v>
      </c>
      <c r="BR29" s="25">
        <v>0.11</v>
      </c>
      <c r="BS29" s="25">
        <v>0.114</v>
      </c>
      <c r="BT29" s="25">
        <v>2.7E-2</v>
      </c>
      <c r="BU29" s="25">
        <v>2.85</v>
      </c>
      <c r="BV29" s="25">
        <v>0.28999999999999998</v>
      </c>
      <c r="BW29" s="25">
        <v>9.4E-2</v>
      </c>
      <c r="BX29" s="25">
        <v>3.5999999999999997E-2</v>
      </c>
      <c r="BY29" s="25">
        <v>0.17699999999999999</v>
      </c>
      <c r="BZ29" s="25">
        <v>2.9000000000000001E-2</v>
      </c>
      <c r="CA29" s="25">
        <v>236</v>
      </c>
      <c r="CB29" s="25">
        <v>22</v>
      </c>
      <c r="CC29" s="25">
        <v>27.4</v>
      </c>
      <c r="CD29" s="25">
        <v>2.6</v>
      </c>
      <c r="CE29" s="25">
        <v>63.8</v>
      </c>
      <c r="CF29" s="25">
        <v>5.4</v>
      </c>
      <c r="CG29" s="25">
        <v>8.3800000000000008</v>
      </c>
      <c r="CH29" s="25">
        <v>0.73</v>
      </c>
      <c r="CI29" s="25">
        <v>38.799999999999997</v>
      </c>
      <c r="CJ29" s="25">
        <v>2</v>
      </c>
      <c r="CK29" s="25">
        <v>9.49</v>
      </c>
      <c r="CL29" s="25">
        <v>0.8</v>
      </c>
      <c r="CM29" s="25">
        <v>3.21</v>
      </c>
      <c r="CN29" s="25">
        <v>0.32</v>
      </c>
      <c r="CO29" s="25">
        <v>10.3</v>
      </c>
      <c r="CP29" s="25">
        <v>1</v>
      </c>
      <c r="CQ29" s="25">
        <v>1.56</v>
      </c>
      <c r="CR29" s="25">
        <v>0.15</v>
      </c>
      <c r="CS29" s="25">
        <v>9.6</v>
      </c>
      <c r="CT29" s="25">
        <v>1.3</v>
      </c>
      <c r="CU29" s="25">
        <v>1.73</v>
      </c>
      <c r="CV29" s="25">
        <v>0.13</v>
      </c>
      <c r="CW29" s="25">
        <v>4.2</v>
      </c>
      <c r="CX29" s="25">
        <v>0.3</v>
      </c>
      <c r="CY29" s="25">
        <v>0.56100000000000005</v>
      </c>
      <c r="CZ29" s="25">
        <v>5.8000000000000003E-2</v>
      </c>
      <c r="DA29" s="25">
        <v>3.91</v>
      </c>
      <c r="DB29" s="25">
        <v>0.42</v>
      </c>
      <c r="DC29" s="25">
        <v>0.48399999999999999</v>
      </c>
      <c r="DD29" s="25">
        <v>0.05</v>
      </c>
      <c r="DE29" s="25">
        <v>8.77</v>
      </c>
      <c r="DF29" s="25">
        <v>0.9</v>
      </c>
      <c r="DG29" s="25">
        <v>1.74</v>
      </c>
      <c r="DH29" s="25">
        <v>0.22</v>
      </c>
      <c r="DI29" s="25">
        <v>0.38500000000000001</v>
      </c>
      <c r="DJ29" s="25">
        <v>0.08</v>
      </c>
      <c r="DK29" s="25">
        <v>4.7E-2</v>
      </c>
      <c r="DL29" s="25">
        <v>1.9E-2</v>
      </c>
      <c r="DM29" s="25">
        <v>2.0499999999999998</v>
      </c>
      <c r="DN29" s="25">
        <v>0.25</v>
      </c>
      <c r="DO29" s="25">
        <v>1.38E-2</v>
      </c>
      <c r="DP29" s="25">
        <v>8.3000000000000001E-3</v>
      </c>
      <c r="DQ29" s="25">
        <v>2.2799999999999998</v>
      </c>
      <c r="DR29" s="25">
        <v>0.32</v>
      </c>
      <c r="DS29" s="25">
        <v>0.75</v>
      </c>
      <c r="DT29" s="25">
        <v>0.12</v>
      </c>
    </row>
    <row r="30" spans="1:124" x14ac:dyDescent="0.3">
      <c r="A30" s="14" t="s">
        <v>18</v>
      </c>
      <c r="C30" s="2">
        <v>3.1911999999999998</v>
      </c>
      <c r="D30" s="2">
        <v>12.6065</v>
      </c>
      <c r="E30" s="2">
        <v>0.49340000000000001</v>
      </c>
      <c r="F30" s="2">
        <v>7.7266000000000004</v>
      </c>
      <c r="G30" s="2">
        <v>1.1685000000000001</v>
      </c>
      <c r="H30" s="2">
        <v>3.2557999999999998</v>
      </c>
      <c r="I30" s="3">
        <v>53.503700000000002</v>
      </c>
      <c r="J30" s="2">
        <v>3.4798</v>
      </c>
      <c r="K30" s="2">
        <v>12.005699999999999</v>
      </c>
      <c r="L30" s="2">
        <v>0.20130000000000001</v>
      </c>
      <c r="M30" s="2">
        <v>1.84E-2</v>
      </c>
      <c r="N30" s="2">
        <v>2.46E-2</v>
      </c>
      <c r="O30" s="2">
        <v>97.6755</v>
      </c>
    </row>
    <row r="31" spans="1:124" x14ac:dyDescent="0.3">
      <c r="A31" s="14" t="s">
        <v>18</v>
      </c>
      <c r="C31" s="2">
        <v>2.3163999999999998</v>
      </c>
      <c r="D31" s="2">
        <v>12.773</v>
      </c>
      <c r="E31" s="2">
        <v>0.3896</v>
      </c>
      <c r="F31" s="2">
        <v>7.8204000000000002</v>
      </c>
      <c r="G31" s="2">
        <v>1.2123999999999999</v>
      </c>
      <c r="H31" s="2">
        <v>3.2835000000000001</v>
      </c>
      <c r="I31" s="3">
        <v>53.682699999999997</v>
      </c>
      <c r="J31" s="2">
        <v>3.4485000000000001</v>
      </c>
      <c r="K31" s="2">
        <v>11.940200000000001</v>
      </c>
      <c r="L31" s="2">
        <v>0.23050000000000001</v>
      </c>
      <c r="M31" s="2">
        <v>2.69E-2</v>
      </c>
      <c r="N31" s="2">
        <v>2.9899999999999999E-2</v>
      </c>
      <c r="O31" s="2">
        <v>97.1541</v>
      </c>
    </row>
    <row r="32" spans="1:124" x14ac:dyDescent="0.3">
      <c r="A32" s="14" t="s">
        <v>18</v>
      </c>
      <c r="C32" s="2">
        <v>3.1530999999999998</v>
      </c>
      <c r="D32" s="2">
        <v>12.623100000000001</v>
      </c>
      <c r="E32" s="2">
        <v>0.44119999999999998</v>
      </c>
      <c r="F32" s="2">
        <v>7.8598999999999997</v>
      </c>
      <c r="G32" s="2">
        <v>1.1879999999999999</v>
      </c>
      <c r="H32" s="2">
        <v>3.2557999999999998</v>
      </c>
      <c r="I32" s="3">
        <v>52.723700000000001</v>
      </c>
      <c r="J32" s="2">
        <v>3.5158</v>
      </c>
      <c r="K32" s="2">
        <v>11.501200000000001</v>
      </c>
      <c r="L32" s="2">
        <v>0.21809999999999999</v>
      </c>
      <c r="M32" s="2">
        <v>3.56E-2</v>
      </c>
      <c r="N32" s="2">
        <v>3.3500000000000002E-2</v>
      </c>
      <c r="O32" s="2">
        <v>96.549000000000007</v>
      </c>
    </row>
    <row r="33" spans="1:124" x14ac:dyDescent="0.3">
      <c r="A33" s="14" t="s">
        <v>18</v>
      </c>
      <c r="C33" s="2">
        <v>3.2002000000000002</v>
      </c>
      <c r="D33" s="2">
        <v>12.550800000000001</v>
      </c>
      <c r="E33" s="2">
        <v>0.54279999999999995</v>
      </c>
      <c r="F33" s="2">
        <v>7.9161000000000001</v>
      </c>
      <c r="G33" s="2">
        <v>1.1825000000000001</v>
      </c>
      <c r="H33" s="2">
        <v>3.1905999999999999</v>
      </c>
      <c r="I33" s="3">
        <v>52.906700000000001</v>
      </c>
      <c r="J33" s="2">
        <v>3.4296000000000002</v>
      </c>
      <c r="K33" s="2">
        <v>11.9758</v>
      </c>
      <c r="L33" s="2">
        <v>0.22259999999999999</v>
      </c>
      <c r="M33" s="2">
        <v>3.8800000000000001E-2</v>
      </c>
      <c r="N33" s="2">
        <v>3.44E-2</v>
      </c>
      <c r="O33" s="2">
        <v>97.190799999999996</v>
      </c>
    </row>
    <row r="34" spans="1:124" x14ac:dyDescent="0.3">
      <c r="A34" s="14" t="s">
        <v>18</v>
      </c>
      <c r="C34" s="2">
        <f t="shared" ref="C34:O34" si="2">AVERAGE(C32:C33)</f>
        <v>3.17665</v>
      </c>
      <c r="D34" s="2">
        <f t="shared" si="2"/>
        <v>12.586950000000002</v>
      </c>
      <c r="E34" s="2">
        <f t="shared" si="2"/>
        <v>0.49199999999999999</v>
      </c>
      <c r="F34" s="2">
        <f t="shared" si="2"/>
        <v>7.8879999999999999</v>
      </c>
      <c r="G34" s="2">
        <f t="shared" si="2"/>
        <v>1.1852499999999999</v>
      </c>
      <c r="H34" s="2">
        <f t="shared" si="2"/>
        <v>3.2231999999999998</v>
      </c>
      <c r="I34" s="2">
        <f t="shared" si="2"/>
        <v>52.815200000000004</v>
      </c>
      <c r="J34" s="2">
        <f t="shared" si="2"/>
        <v>3.4727000000000001</v>
      </c>
      <c r="K34" s="2">
        <f t="shared" si="2"/>
        <v>11.7385</v>
      </c>
      <c r="L34" s="2">
        <f t="shared" si="2"/>
        <v>0.22034999999999999</v>
      </c>
      <c r="M34" s="2">
        <f t="shared" si="2"/>
        <v>3.7199999999999997E-2</v>
      </c>
      <c r="N34" s="2">
        <f t="shared" si="2"/>
        <v>3.3950000000000001E-2</v>
      </c>
      <c r="O34" s="2">
        <f t="shared" si="2"/>
        <v>96.869900000000001</v>
      </c>
      <c r="U34" s="25" t="s">
        <v>28</v>
      </c>
      <c r="V34" s="25">
        <v>50</v>
      </c>
      <c r="W34" s="25" t="s">
        <v>32</v>
      </c>
      <c r="X34" s="25">
        <v>20.128</v>
      </c>
      <c r="Y34" s="25">
        <v>8.5500000000000007</v>
      </c>
      <c r="Z34" s="25">
        <v>0.5</v>
      </c>
      <c r="AA34" s="25">
        <v>1.77</v>
      </c>
      <c r="AB34" s="25">
        <v>0.56999999999999995</v>
      </c>
      <c r="AC34" s="25">
        <v>2.75</v>
      </c>
      <c r="AD34" s="25">
        <v>0.11</v>
      </c>
      <c r="AE34" s="25">
        <v>8740</v>
      </c>
      <c r="AF34" s="25">
        <v>290</v>
      </c>
      <c r="AG34" s="25">
        <v>30.4</v>
      </c>
      <c r="AH34" s="25">
        <v>1.5</v>
      </c>
      <c r="AI34" s="25">
        <v>17870</v>
      </c>
      <c r="AJ34" s="25">
        <v>540</v>
      </c>
      <c r="AK34" s="25">
        <v>338</v>
      </c>
      <c r="AL34" s="25">
        <v>14</v>
      </c>
      <c r="AM34" s="25">
        <v>40.799999999999997</v>
      </c>
      <c r="AN34" s="25">
        <v>5.3</v>
      </c>
      <c r="AO34" s="25">
        <v>1775</v>
      </c>
      <c r="AP34" s="25">
        <v>72</v>
      </c>
      <c r="AQ34" s="27">
        <v>124400</v>
      </c>
      <c r="AR34" s="27">
        <v>5300</v>
      </c>
      <c r="AS34" s="25">
        <v>45.3</v>
      </c>
      <c r="AT34" s="25">
        <v>2.7</v>
      </c>
      <c r="AU34" s="25">
        <v>65.099999999999994</v>
      </c>
      <c r="AV34" s="25">
        <v>7.1</v>
      </c>
      <c r="AW34" s="25">
        <v>128</v>
      </c>
      <c r="AX34" s="25">
        <v>7.5</v>
      </c>
      <c r="AY34" s="25">
        <v>213</v>
      </c>
      <c r="AZ34" s="25">
        <v>15</v>
      </c>
      <c r="BA34" s="25">
        <v>24.5</v>
      </c>
      <c r="BB34" s="25">
        <v>1.4</v>
      </c>
      <c r="BC34" s="25">
        <v>1.88</v>
      </c>
      <c r="BD34" s="25">
        <v>0.32</v>
      </c>
      <c r="BE34" s="25">
        <v>18.670000000000002</v>
      </c>
      <c r="BF34" s="25">
        <v>0.74</v>
      </c>
      <c r="BG34" s="25">
        <v>313</v>
      </c>
      <c r="BH34" s="25">
        <v>13</v>
      </c>
      <c r="BI34" s="25">
        <v>45.2</v>
      </c>
      <c r="BJ34" s="25">
        <v>2</v>
      </c>
      <c r="BK34" s="25">
        <v>327</v>
      </c>
      <c r="BL34" s="25">
        <v>16</v>
      </c>
      <c r="BM34" s="25">
        <v>26.8</v>
      </c>
      <c r="BN34" s="25">
        <v>1.3</v>
      </c>
      <c r="BO34" s="25">
        <v>1.85</v>
      </c>
      <c r="BP34" s="25">
        <v>0.3</v>
      </c>
      <c r="BQ34" s="25">
        <v>9.6000000000000002E-2</v>
      </c>
      <c r="BR34" s="25">
        <v>7.5999999999999998E-2</v>
      </c>
      <c r="BS34" s="25">
        <v>0.11600000000000001</v>
      </c>
      <c r="BT34" s="25">
        <v>3.2000000000000001E-2</v>
      </c>
      <c r="BU34" s="25">
        <v>3.06</v>
      </c>
      <c r="BV34" s="25">
        <v>0.3</v>
      </c>
      <c r="BW34" s="25">
        <v>9.7000000000000003E-2</v>
      </c>
      <c r="BX34" s="25">
        <v>3.6999999999999998E-2</v>
      </c>
      <c r="BY34" s="25">
        <v>0.21</v>
      </c>
      <c r="BZ34" s="25">
        <v>2.8000000000000001E-2</v>
      </c>
      <c r="CA34" s="25">
        <v>217.4</v>
      </c>
      <c r="CB34" s="25">
        <v>9.4</v>
      </c>
      <c r="CC34" s="25">
        <v>25.4</v>
      </c>
      <c r="CD34" s="25">
        <v>1.2</v>
      </c>
      <c r="CE34" s="25">
        <v>61.5</v>
      </c>
      <c r="CF34" s="25">
        <v>2.7</v>
      </c>
      <c r="CG34" s="25">
        <v>8.5</v>
      </c>
      <c r="CH34" s="25">
        <v>0.44</v>
      </c>
      <c r="CI34" s="25">
        <v>38.1</v>
      </c>
      <c r="CJ34" s="25">
        <v>1.9</v>
      </c>
      <c r="CK34" s="25">
        <v>10.039999999999999</v>
      </c>
      <c r="CL34" s="25">
        <v>0.83</v>
      </c>
      <c r="CM34" s="25">
        <v>2.88</v>
      </c>
      <c r="CN34" s="25">
        <v>0.26</v>
      </c>
      <c r="CO34" s="25">
        <v>10.31</v>
      </c>
      <c r="CP34" s="25">
        <v>0.73</v>
      </c>
      <c r="CQ34" s="25">
        <v>1.5409999999999999</v>
      </c>
      <c r="CR34" s="25">
        <v>8.7999999999999995E-2</v>
      </c>
      <c r="CS34" s="25">
        <v>9.1999999999999993</v>
      </c>
      <c r="CT34" s="25">
        <v>0.46</v>
      </c>
      <c r="CU34" s="25">
        <v>1.8</v>
      </c>
      <c r="CV34" s="25">
        <v>0.16</v>
      </c>
      <c r="CW34" s="25">
        <v>4.22</v>
      </c>
      <c r="CX34" s="25">
        <v>0.31</v>
      </c>
      <c r="CY34" s="25">
        <v>0.63300000000000001</v>
      </c>
      <c r="CZ34" s="25">
        <v>6.3E-2</v>
      </c>
      <c r="DA34" s="25">
        <v>4.3099999999999996</v>
      </c>
      <c r="DB34" s="25">
        <v>0.33</v>
      </c>
      <c r="DC34" s="25">
        <v>0.53300000000000003</v>
      </c>
      <c r="DD34" s="25">
        <v>6.9000000000000006E-2</v>
      </c>
      <c r="DE34" s="25">
        <v>7.69</v>
      </c>
      <c r="DF34" s="25">
        <v>0.54</v>
      </c>
      <c r="DG34" s="25">
        <v>1.62</v>
      </c>
      <c r="DH34" s="25">
        <v>0.12</v>
      </c>
      <c r="DI34" s="25">
        <v>0.34799999999999998</v>
      </c>
      <c r="DJ34" s="25">
        <v>7.3999999999999996E-2</v>
      </c>
      <c r="DK34" s="25">
        <v>3.9E-2</v>
      </c>
      <c r="DL34" s="25">
        <v>1.6E-2</v>
      </c>
      <c r="DM34" s="25">
        <v>2.2599999999999998</v>
      </c>
      <c r="DN34" s="25">
        <v>0.16</v>
      </c>
      <c r="DO34" s="25">
        <v>2.24E-2</v>
      </c>
      <c r="DP34" s="25">
        <v>9.9000000000000008E-3</v>
      </c>
      <c r="DQ34" s="25">
        <v>2.04</v>
      </c>
      <c r="DR34" s="25">
        <v>0.15</v>
      </c>
      <c r="DS34" s="25">
        <v>0.70899999999999996</v>
      </c>
      <c r="DT34" s="25">
        <v>9.4E-2</v>
      </c>
    </row>
    <row r="35" spans="1:124" x14ac:dyDescent="0.3">
      <c r="A35" s="14" t="s">
        <v>18</v>
      </c>
      <c r="C35" s="2">
        <v>2.9279999999999999</v>
      </c>
      <c r="D35" s="2">
        <v>12.533200000000001</v>
      </c>
      <c r="E35" s="2">
        <v>0.48499999999999999</v>
      </c>
      <c r="F35" s="2">
        <v>7.6448</v>
      </c>
      <c r="G35" s="2">
        <v>1.1439999999999999</v>
      </c>
      <c r="H35" s="2">
        <v>3.2635000000000001</v>
      </c>
      <c r="I35" s="3">
        <v>53.1584</v>
      </c>
      <c r="J35" s="2">
        <v>3.6128999999999998</v>
      </c>
      <c r="K35" s="2">
        <v>12.0212</v>
      </c>
      <c r="L35" s="2">
        <v>0.15820000000000001</v>
      </c>
      <c r="M35" s="2">
        <v>3.4299999999999997E-2</v>
      </c>
      <c r="N35" s="2">
        <v>2.98E-2</v>
      </c>
      <c r="O35" s="2">
        <v>97.013400000000004</v>
      </c>
    </row>
    <row r="36" spans="1:124" x14ac:dyDescent="0.3">
      <c r="A36" s="14" t="s">
        <v>18</v>
      </c>
      <c r="C36" s="2">
        <v>3.1659000000000002</v>
      </c>
      <c r="D36" s="2">
        <v>13.569599999999999</v>
      </c>
      <c r="E36" s="2">
        <v>0.44180000000000003</v>
      </c>
      <c r="F36" s="2">
        <v>8.0561000000000007</v>
      </c>
      <c r="G36" s="2">
        <v>1.0497000000000001</v>
      </c>
      <c r="H36" s="2">
        <v>3.1004999999999998</v>
      </c>
      <c r="I36" s="3">
        <v>53.5745</v>
      </c>
      <c r="J36" s="2">
        <v>3.3443999999999998</v>
      </c>
      <c r="K36" s="2">
        <v>10.9802</v>
      </c>
      <c r="L36" s="2">
        <v>0.16350000000000001</v>
      </c>
      <c r="M36" s="2">
        <v>2.9000000000000001E-2</v>
      </c>
      <c r="N36" s="2">
        <v>2.69E-2</v>
      </c>
      <c r="O36" s="2">
        <v>97.502099999999999</v>
      </c>
    </row>
    <row r="37" spans="1:124" x14ac:dyDescent="0.3">
      <c r="A37" s="14" t="s">
        <v>18</v>
      </c>
      <c r="C37" s="2">
        <v>3.0522999999999998</v>
      </c>
      <c r="D37" s="2">
        <v>12.586600000000001</v>
      </c>
      <c r="E37" s="2">
        <v>0.42620000000000002</v>
      </c>
      <c r="F37" s="2">
        <v>7.7953000000000001</v>
      </c>
      <c r="G37" s="2">
        <v>1.1794</v>
      </c>
      <c r="H37" s="2">
        <v>3.2418</v>
      </c>
      <c r="I37" s="3">
        <v>53.757300000000001</v>
      </c>
      <c r="J37" s="2">
        <v>3.5177</v>
      </c>
      <c r="K37" s="2">
        <v>11.725199999999999</v>
      </c>
      <c r="L37" s="2">
        <v>0.16980000000000001</v>
      </c>
      <c r="M37" s="2">
        <v>3.2500000000000001E-2</v>
      </c>
      <c r="N37" s="2">
        <v>3.2099999999999997E-2</v>
      </c>
      <c r="O37" s="2">
        <v>97.516199999999998</v>
      </c>
    </row>
    <row r="38" spans="1:124" x14ac:dyDescent="0.3">
      <c r="A38" s="14" t="s">
        <v>18</v>
      </c>
      <c r="C38" s="2">
        <v>3.1297000000000001</v>
      </c>
      <c r="D38" s="2">
        <v>12.6172</v>
      </c>
      <c r="E38" s="2">
        <v>0.4425</v>
      </c>
      <c r="F38" s="2">
        <v>7.7126000000000001</v>
      </c>
      <c r="G38" s="2">
        <v>1.2129000000000001</v>
      </c>
      <c r="H38" s="2">
        <v>3.2572999999999999</v>
      </c>
      <c r="I38" s="3">
        <v>53.6173</v>
      </c>
      <c r="J38" s="2">
        <v>3.5350999999999999</v>
      </c>
      <c r="K38" s="2">
        <v>12.0688</v>
      </c>
      <c r="L38" s="2">
        <v>0.1711</v>
      </c>
      <c r="M38" s="2">
        <v>3.6299999999999999E-2</v>
      </c>
      <c r="N38" s="2">
        <v>3.2300000000000002E-2</v>
      </c>
      <c r="O38" s="2">
        <v>97.832999999999998</v>
      </c>
    </row>
    <row r="39" spans="1:124" x14ac:dyDescent="0.3">
      <c r="A39" s="14" t="s">
        <v>18</v>
      </c>
      <c r="C39" s="2">
        <v>3.0104000000000002</v>
      </c>
      <c r="D39" s="2">
        <v>12.654999999999999</v>
      </c>
      <c r="E39" s="2">
        <v>0.40060000000000001</v>
      </c>
      <c r="F39" s="2">
        <v>7.6311999999999998</v>
      </c>
      <c r="G39" s="2">
        <v>1.1419999999999999</v>
      </c>
      <c r="H39" s="2">
        <v>3.2414000000000001</v>
      </c>
      <c r="I39" s="3">
        <v>53.695300000000003</v>
      </c>
      <c r="J39" s="2">
        <v>3.7624</v>
      </c>
      <c r="K39" s="2">
        <v>12.0158</v>
      </c>
      <c r="L39" s="2">
        <v>0.23269999999999999</v>
      </c>
      <c r="M39" s="2">
        <v>2.8500000000000001E-2</v>
      </c>
      <c r="N39" s="2">
        <v>2.9499999999999998E-2</v>
      </c>
      <c r="O39" s="2">
        <v>97.844999999999999</v>
      </c>
    </row>
    <row r="40" spans="1:124" x14ac:dyDescent="0.3">
      <c r="A40" s="14" t="s">
        <v>18</v>
      </c>
      <c r="C40" s="2">
        <v>3.0640999999999998</v>
      </c>
      <c r="D40" s="2">
        <v>12.7034</v>
      </c>
      <c r="E40" s="2">
        <v>0.4335</v>
      </c>
      <c r="F40" s="2">
        <v>7.7968999999999999</v>
      </c>
      <c r="G40" s="2">
        <v>1.1565000000000001</v>
      </c>
      <c r="H40" s="2">
        <v>3.1966000000000001</v>
      </c>
      <c r="I40" s="3">
        <v>53.354300000000002</v>
      </c>
      <c r="J40" s="2">
        <v>3.6835</v>
      </c>
      <c r="K40" s="2">
        <v>11.566700000000001</v>
      </c>
      <c r="L40" s="2">
        <v>0.25929999999999997</v>
      </c>
      <c r="M40" s="2">
        <v>2.2599999999999999E-2</v>
      </c>
      <c r="N40" s="2">
        <v>2.64E-2</v>
      </c>
      <c r="O40" s="2">
        <v>97.263800000000003</v>
      </c>
    </row>
    <row r="41" spans="1:124" x14ac:dyDescent="0.3">
      <c r="A41" s="14" t="s">
        <v>18</v>
      </c>
      <c r="C41" s="2">
        <f t="shared" ref="C41:O41" si="3">AVERAGE(C39:C40)</f>
        <v>3.0372500000000002</v>
      </c>
      <c r="D41" s="2">
        <f t="shared" si="3"/>
        <v>12.6792</v>
      </c>
      <c r="E41" s="2">
        <f t="shared" si="3"/>
        <v>0.41705000000000003</v>
      </c>
      <c r="F41" s="2">
        <f t="shared" si="3"/>
        <v>7.7140500000000003</v>
      </c>
      <c r="G41" s="2">
        <f t="shared" si="3"/>
        <v>1.1492499999999999</v>
      </c>
      <c r="H41" s="2">
        <f t="shared" si="3"/>
        <v>3.2190000000000003</v>
      </c>
      <c r="I41" s="2">
        <f t="shared" si="3"/>
        <v>53.524799999999999</v>
      </c>
      <c r="J41" s="2">
        <f t="shared" si="3"/>
        <v>3.72295</v>
      </c>
      <c r="K41" s="2">
        <f t="shared" si="3"/>
        <v>11.791250000000002</v>
      </c>
      <c r="L41" s="2">
        <f t="shared" si="3"/>
        <v>0.246</v>
      </c>
      <c r="M41" s="2">
        <f t="shared" si="3"/>
        <v>2.555E-2</v>
      </c>
      <c r="N41" s="2">
        <f t="shared" si="3"/>
        <v>2.7949999999999999E-2</v>
      </c>
      <c r="O41" s="2">
        <f t="shared" si="3"/>
        <v>97.554400000000001</v>
      </c>
      <c r="U41" s="25" t="s">
        <v>28</v>
      </c>
      <c r="V41" s="25">
        <v>50</v>
      </c>
      <c r="W41" s="25" t="s">
        <v>32</v>
      </c>
      <c r="X41" s="25">
        <v>21.904</v>
      </c>
      <c r="Y41" s="25">
        <v>8.44</v>
      </c>
      <c r="Z41" s="25">
        <v>0.69</v>
      </c>
      <c r="AA41" s="25">
        <v>1.47</v>
      </c>
      <c r="AB41" s="25">
        <v>0.59</v>
      </c>
      <c r="AC41" s="25">
        <v>3.15</v>
      </c>
      <c r="AD41" s="25">
        <v>0.12</v>
      </c>
      <c r="AE41" s="25">
        <v>7950</v>
      </c>
      <c r="AF41" s="25">
        <v>380</v>
      </c>
      <c r="AG41" s="25">
        <v>22.4</v>
      </c>
      <c r="AH41" s="25">
        <v>1.5</v>
      </c>
      <c r="AI41" s="25">
        <v>16080</v>
      </c>
      <c r="AJ41" s="25">
        <v>940</v>
      </c>
      <c r="AK41" s="25">
        <v>266</v>
      </c>
      <c r="AL41" s="25">
        <v>16</v>
      </c>
      <c r="AM41" s="25">
        <v>10</v>
      </c>
      <c r="AN41" s="25">
        <v>1.3</v>
      </c>
      <c r="AO41" s="25">
        <v>1163</v>
      </c>
      <c r="AP41" s="25">
        <v>69</v>
      </c>
      <c r="AQ41" s="27">
        <v>96600</v>
      </c>
      <c r="AR41" s="27">
        <v>5600</v>
      </c>
      <c r="AS41" s="25">
        <v>31</v>
      </c>
      <c r="AT41" s="25">
        <v>2.2999999999999998</v>
      </c>
      <c r="AU41" s="25">
        <v>29.3</v>
      </c>
      <c r="AV41" s="25">
        <v>2.7</v>
      </c>
      <c r="AW41" s="25">
        <v>111.3</v>
      </c>
      <c r="AX41" s="25">
        <v>7.1</v>
      </c>
      <c r="AY41" s="25">
        <v>136</v>
      </c>
      <c r="AZ41" s="25">
        <v>11</v>
      </c>
      <c r="BA41" s="25">
        <v>23.36</v>
      </c>
      <c r="BB41" s="25">
        <v>0.75</v>
      </c>
      <c r="BC41" s="25">
        <v>1.1200000000000001</v>
      </c>
      <c r="BD41" s="25">
        <v>0.28999999999999998</v>
      </c>
      <c r="BE41" s="25">
        <v>17.899999999999999</v>
      </c>
      <c r="BF41" s="25">
        <v>1.2</v>
      </c>
      <c r="BG41" s="25">
        <v>385</v>
      </c>
      <c r="BH41" s="25">
        <v>14</v>
      </c>
      <c r="BI41" s="25">
        <v>39.9</v>
      </c>
      <c r="BJ41" s="25">
        <v>2.7</v>
      </c>
      <c r="BK41" s="25">
        <v>290</v>
      </c>
      <c r="BL41" s="25">
        <v>19</v>
      </c>
      <c r="BM41" s="25">
        <v>23.8</v>
      </c>
      <c r="BN41" s="25">
        <v>1.4</v>
      </c>
      <c r="BO41" s="25">
        <v>1.55</v>
      </c>
      <c r="BP41" s="25">
        <v>0.21</v>
      </c>
      <c r="BQ41" s="25" t="s">
        <v>135</v>
      </c>
      <c r="BR41" s="25" t="s">
        <v>135</v>
      </c>
      <c r="BS41" s="25">
        <v>0.11899999999999999</v>
      </c>
      <c r="BT41" s="25">
        <v>2.5999999999999999E-2</v>
      </c>
      <c r="BU41" s="25">
        <v>2.54</v>
      </c>
      <c r="BV41" s="25">
        <v>0.28000000000000003</v>
      </c>
      <c r="BW41" s="25">
        <v>5.2999999999999999E-2</v>
      </c>
      <c r="BX41" s="25">
        <v>3.1E-2</v>
      </c>
      <c r="BY41" s="25">
        <v>0.185</v>
      </c>
      <c r="BZ41" s="25">
        <v>2.1999999999999999E-2</v>
      </c>
      <c r="CA41" s="25">
        <v>208</v>
      </c>
      <c r="CB41" s="25">
        <v>11</v>
      </c>
      <c r="CC41" s="25">
        <v>23.7</v>
      </c>
      <c r="CD41" s="25">
        <v>1.7</v>
      </c>
      <c r="CE41" s="25">
        <v>55.6</v>
      </c>
      <c r="CF41" s="25">
        <v>3.3</v>
      </c>
      <c r="CG41" s="25">
        <v>7.57</v>
      </c>
      <c r="CH41" s="25">
        <v>0.51</v>
      </c>
      <c r="CI41" s="25">
        <v>36.4</v>
      </c>
      <c r="CJ41" s="25">
        <v>2.5</v>
      </c>
      <c r="CK41" s="25">
        <v>9.1999999999999993</v>
      </c>
      <c r="CL41" s="25">
        <v>0.8</v>
      </c>
      <c r="CM41" s="25">
        <v>2.93</v>
      </c>
      <c r="CN41" s="25">
        <v>0.23</v>
      </c>
      <c r="CO41" s="25">
        <v>8.5</v>
      </c>
      <c r="CP41" s="25">
        <v>0.78</v>
      </c>
      <c r="CQ41" s="25">
        <v>1.35</v>
      </c>
      <c r="CR41" s="25">
        <v>0.11</v>
      </c>
      <c r="CS41" s="25">
        <v>7.87</v>
      </c>
      <c r="CT41" s="25">
        <v>0.59</v>
      </c>
      <c r="CU41" s="25">
        <v>1.48</v>
      </c>
      <c r="CV41" s="25">
        <v>0.11</v>
      </c>
      <c r="CW41" s="25">
        <v>3.98</v>
      </c>
      <c r="CX41" s="25">
        <v>0.33</v>
      </c>
      <c r="CY41" s="25">
        <v>0.50700000000000001</v>
      </c>
      <c r="CZ41" s="25">
        <v>4.2000000000000003E-2</v>
      </c>
      <c r="DA41" s="25">
        <v>3.34</v>
      </c>
      <c r="DB41" s="25">
        <v>0.41</v>
      </c>
      <c r="DC41" s="25">
        <v>0.46100000000000002</v>
      </c>
      <c r="DD41" s="25">
        <v>6.0999999999999999E-2</v>
      </c>
      <c r="DE41" s="25">
        <v>7.85</v>
      </c>
      <c r="DF41" s="25">
        <v>0.7</v>
      </c>
      <c r="DG41" s="25">
        <v>1.57</v>
      </c>
      <c r="DH41" s="25">
        <v>0.17</v>
      </c>
      <c r="DI41" s="25">
        <v>0.34300000000000003</v>
      </c>
      <c r="DJ41" s="25">
        <v>6.7000000000000004E-2</v>
      </c>
      <c r="DK41" s="25">
        <v>4.2000000000000003E-2</v>
      </c>
      <c r="DL41" s="25">
        <v>1.4999999999999999E-2</v>
      </c>
      <c r="DM41" s="25">
        <v>1.88</v>
      </c>
      <c r="DN41" s="25">
        <v>0.17</v>
      </c>
      <c r="DO41" s="25">
        <v>1.17E-2</v>
      </c>
      <c r="DP41" s="25">
        <v>9.1999999999999998E-3</v>
      </c>
      <c r="DQ41" s="25">
        <v>1.89</v>
      </c>
      <c r="DR41" s="25">
        <v>0.17</v>
      </c>
      <c r="DS41" s="25">
        <v>0.7</v>
      </c>
      <c r="DT41" s="25">
        <v>6.9000000000000006E-2</v>
      </c>
    </row>
    <row r="42" spans="1:124" x14ac:dyDescent="0.3">
      <c r="A42" s="14" t="s">
        <v>16</v>
      </c>
      <c r="C42" s="2">
        <v>3.7587999999999999</v>
      </c>
      <c r="D42" s="2">
        <v>12.8573</v>
      </c>
      <c r="E42" s="2">
        <v>0.45810000000000001</v>
      </c>
      <c r="F42" s="2">
        <v>3.6501999999999999</v>
      </c>
      <c r="G42" s="2">
        <v>2.2974999999999999</v>
      </c>
      <c r="H42" s="2">
        <v>1.5134000000000001</v>
      </c>
      <c r="I42" s="3">
        <v>64.404499999999999</v>
      </c>
      <c r="J42" s="2">
        <v>1.0290999999999999</v>
      </c>
      <c r="K42" s="2">
        <v>8.0363000000000007</v>
      </c>
      <c r="L42" s="2">
        <v>0.15620000000000001</v>
      </c>
      <c r="M42" s="2">
        <v>1.5299999999999999E-2</v>
      </c>
      <c r="N42" s="2">
        <v>5.57E-2</v>
      </c>
      <c r="O42" s="2">
        <v>98.232200000000006</v>
      </c>
      <c r="U42" s="25" t="s">
        <v>29</v>
      </c>
      <c r="V42" s="25">
        <v>30</v>
      </c>
      <c r="W42" s="25" t="s">
        <v>33</v>
      </c>
      <c r="X42" s="25">
        <v>21.988</v>
      </c>
      <c r="Y42" s="25">
        <v>13.2</v>
      </c>
      <c r="Z42" s="25">
        <v>1.6</v>
      </c>
      <c r="AA42" s="25">
        <v>2.41</v>
      </c>
      <c r="AB42" s="25">
        <v>0.82</v>
      </c>
      <c r="AC42" s="25">
        <v>2.94</v>
      </c>
      <c r="AD42" s="25">
        <v>0.17</v>
      </c>
      <c r="AE42" s="25">
        <v>10680</v>
      </c>
      <c r="AF42" s="25">
        <v>910</v>
      </c>
      <c r="AG42" s="25">
        <v>9.23</v>
      </c>
      <c r="AH42" s="25">
        <v>0.89</v>
      </c>
      <c r="AI42" s="25">
        <v>6030</v>
      </c>
      <c r="AJ42" s="25">
        <v>700</v>
      </c>
      <c r="AK42" s="25">
        <v>38.4</v>
      </c>
      <c r="AL42" s="25">
        <v>5.0999999999999996</v>
      </c>
      <c r="AM42" s="25" t="s">
        <v>135</v>
      </c>
      <c r="AN42" s="25" t="s">
        <v>135</v>
      </c>
      <c r="AO42" s="25">
        <v>970</v>
      </c>
      <c r="AP42" s="25">
        <v>120</v>
      </c>
      <c r="AQ42" s="27">
        <v>50800</v>
      </c>
      <c r="AR42" s="27">
        <v>4800</v>
      </c>
      <c r="AS42" s="25">
        <v>8</v>
      </c>
      <c r="AT42" s="25">
        <v>1.1000000000000001</v>
      </c>
      <c r="AU42" s="25">
        <v>1.38</v>
      </c>
      <c r="AV42" s="25">
        <v>0.72</v>
      </c>
      <c r="AW42" s="25">
        <v>17.5</v>
      </c>
      <c r="AX42" s="25">
        <v>1.7</v>
      </c>
      <c r="AY42" s="25">
        <v>151</v>
      </c>
      <c r="AZ42" s="25">
        <v>14</v>
      </c>
      <c r="BA42" s="25">
        <v>30.6</v>
      </c>
      <c r="BB42" s="25">
        <v>2</v>
      </c>
      <c r="BC42" s="25">
        <v>1.18</v>
      </c>
      <c r="BD42" s="25">
        <v>0.57999999999999996</v>
      </c>
      <c r="BE42" s="25">
        <v>31.8</v>
      </c>
      <c r="BF42" s="25">
        <v>2.7</v>
      </c>
      <c r="BG42" s="25">
        <v>443</v>
      </c>
      <c r="BH42" s="25">
        <v>50</v>
      </c>
      <c r="BI42" s="25">
        <v>53.1</v>
      </c>
      <c r="BJ42" s="25">
        <v>6.1</v>
      </c>
      <c r="BK42" s="25">
        <v>495</v>
      </c>
      <c r="BL42" s="25">
        <v>60</v>
      </c>
      <c r="BM42" s="25">
        <v>38.200000000000003</v>
      </c>
      <c r="BN42" s="25">
        <v>4.2</v>
      </c>
      <c r="BO42" s="25">
        <v>3.26</v>
      </c>
      <c r="BP42" s="25">
        <v>0.73</v>
      </c>
      <c r="BQ42" s="25" t="s">
        <v>135</v>
      </c>
      <c r="BR42" s="25" t="s">
        <v>135</v>
      </c>
      <c r="BS42" s="25">
        <v>0.13700000000000001</v>
      </c>
      <c r="BT42" s="25">
        <v>3.9E-2</v>
      </c>
      <c r="BU42" s="25">
        <v>4.7</v>
      </c>
      <c r="BV42" s="25">
        <v>0.43</v>
      </c>
      <c r="BW42" s="25">
        <v>9.0999999999999998E-2</v>
      </c>
      <c r="BX42" s="25">
        <v>6.0999999999999999E-2</v>
      </c>
      <c r="BY42" s="25">
        <v>0.36399999999999999</v>
      </c>
      <c r="BZ42" s="25">
        <v>5.5E-2</v>
      </c>
      <c r="CA42" s="25">
        <v>376</v>
      </c>
      <c r="CB42" s="25">
        <v>30</v>
      </c>
      <c r="CC42" s="25">
        <v>37.200000000000003</v>
      </c>
      <c r="CD42" s="25">
        <v>2.1</v>
      </c>
      <c r="CE42" s="25">
        <v>91.7</v>
      </c>
      <c r="CF42" s="25">
        <v>5.6</v>
      </c>
      <c r="CG42" s="25">
        <v>12.24</v>
      </c>
      <c r="CH42" s="25">
        <v>0.91</v>
      </c>
      <c r="CI42" s="25">
        <v>51.6</v>
      </c>
      <c r="CJ42" s="25">
        <v>4.8</v>
      </c>
      <c r="CK42" s="25">
        <v>12.8</v>
      </c>
      <c r="CL42" s="25">
        <v>1.8</v>
      </c>
      <c r="CM42" s="25">
        <v>4.3099999999999996</v>
      </c>
      <c r="CN42" s="25">
        <v>0.63</v>
      </c>
      <c r="CO42" s="25">
        <v>12.4</v>
      </c>
      <c r="CP42" s="25">
        <v>1.4</v>
      </c>
      <c r="CQ42" s="25">
        <v>1.85</v>
      </c>
      <c r="CR42" s="25">
        <v>0.19</v>
      </c>
      <c r="CS42" s="25">
        <v>10.72</v>
      </c>
      <c r="CT42" s="25">
        <v>0.89</v>
      </c>
      <c r="CU42" s="25">
        <v>1.95</v>
      </c>
      <c r="CV42" s="25">
        <v>0.19</v>
      </c>
      <c r="CW42" s="25">
        <v>5.65</v>
      </c>
      <c r="CX42" s="25">
        <v>0.67</v>
      </c>
      <c r="CY42" s="25">
        <v>0.67300000000000004</v>
      </c>
      <c r="CZ42" s="25">
        <v>9.1999999999999998E-2</v>
      </c>
      <c r="DA42" s="25">
        <v>4.5999999999999996</v>
      </c>
      <c r="DB42" s="25">
        <v>0.69</v>
      </c>
      <c r="DC42" s="25">
        <v>0.65500000000000003</v>
      </c>
      <c r="DD42" s="25">
        <v>9.7000000000000003E-2</v>
      </c>
      <c r="DE42" s="25">
        <v>11.8</v>
      </c>
      <c r="DF42" s="25">
        <v>1.5</v>
      </c>
      <c r="DG42" s="25">
        <v>1.86</v>
      </c>
      <c r="DH42" s="25">
        <v>0.19</v>
      </c>
      <c r="DI42" s="25">
        <v>0.66</v>
      </c>
      <c r="DJ42" s="25">
        <v>0.15</v>
      </c>
      <c r="DK42" s="25">
        <v>5.1999999999999998E-2</v>
      </c>
      <c r="DL42" s="25">
        <v>0.02</v>
      </c>
      <c r="DM42" s="25">
        <v>3.42</v>
      </c>
      <c r="DN42" s="25">
        <v>0.37</v>
      </c>
      <c r="DO42" s="25" t="s">
        <v>135</v>
      </c>
      <c r="DP42" s="25" t="s">
        <v>135</v>
      </c>
      <c r="DQ42" s="25">
        <v>3.34</v>
      </c>
      <c r="DR42" s="25">
        <v>0.28000000000000003</v>
      </c>
      <c r="DS42" s="25">
        <v>1.2</v>
      </c>
      <c r="DT42" s="25">
        <v>0.15</v>
      </c>
    </row>
    <row r="43" spans="1:124" x14ac:dyDescent="0.3">
      <c r="A43" s="14" t="s">
        <v>16</v>
      </c>
      <c r="C43" s="2">
        <v>3.8022</v>
      </c>
      <c r="D43" s="2">
        <v>12.5669</v>
      </c>
      <c r="E43" s="2">
        <v>0.47070000000000001</v>
      </c>
      <c r="F43" s="2">
        <v>4.0724</v>
      </c>
      <c r="G43" s="2">
        <v>2.3931</v>
      </c>
      <c r="H43" s="2">
        <v>1.5740000000000001</v>
      </c>
      <c r="I43" s="3">
        <v>63.039099999999998</v>
      </c>
      <c r="J43" s="2">
        <v>1.0319</v>
      </c>
      <c r="K43" s="2">
        <v>8.4398999999999997</v>
      </c>
      <c r="L43" s="2">
        <v>0.14630000000000001</v>
      </c>
      <c r="M43" s="2">
        <v>2.3099999999999999E-2</v>
      </c>
      <c r="N43" s="2">
        <v>7.0599999999999996E-2</v>
      </c>
      <c r="O43" s="2">
        <v>97.630200000000002</v>
      </c>
    </row>
    <row r="44" spans="1:124" x14ac:dyDescent="0.3">
      <c r="A44" s="14" t="s">
        <v>16</v>
      </c>
      <c r="C44" s="2">
        <v>3.7324000000000002</v>
      </c>
      <c r="D44" s="2">
        <v>12.032299999999999</v>
      </c>
      <c r="E44" s="2">
        <v>0.52310000000000001</v>
      </c>
      <c r="F44" s="2">
        <v>3.8744000000000001</v>
      </c>
      <c r="G44" s="2">
        <v>2.4373999999999998</v>
      </c>
      <c r="H44" s="2">
        <v>1.6113</v>
      </c>
      <c r="I44" s="3">
        <v>64.089600000000004</v>
      </c>
      <c r="J44" s="2">
        <v>1.145</v>
      </c>
      <c r="K44" s="2">
        <v>8.5824999999999996</v>
      </c>
      <c r="L44" s="2">
        <v>0.1794</v>
      </c>
      <c r="M44" s="2">
        <v>2.81E-2</v>
      </c>
      <c r="N44" s="2">
        <v>7.4399999999999994E-2</v>
      </c>
      <c r="O44" s="2">
        <v>98.309799999999996</v>
      </c>
    </row>
    <row r="45" spans="1:124" x14ac:dyDescent="0.3">
      <c r="A45" s="14" t="s">
        <v>16</v>
      </c>
      <c r="C45" s="2">
        <f t="shared" ref="C45:O45" si="4">AVERAGE(C43:C44)</f>
        <v>3.7673000000000001</v>
      </c>
      <c r="D45" s="2">
        <f t="shared" si="4"/>
        <v>12.2996</v>
      </c>
      <c r="E45" s="2">
        <f t="shared" si="4"/>
        <v>0.49690000000000001</v>
      </c>
      <c r="F45" s="2">
        <f t="shared" si="4"/>
        <v>3.9733999999999998</v>
      </c>
      <c r="G45" s="2">
        <f t="shared" si="4"/>
        <v>2.4152499999999999</v>
      </c>
      <c r="H45" s="2">
        <f t="shared" si="4"/>
        <v>1.5926499999999999</v>
      </c>
      <c r="I45" s="2">
        <f t="shared" si="4"/>
        <v>63.564350000000005</v>
      </c>
      <c r="J45" s="2">
        <f t="shared" si="4"/>
        <v>1.0884499999999999</v>
      </c>
      <c r="K45" s="2">
        <f t="shared" si="4"/>
        <v>8.5111999999999988</v>
      </c>
      <c r="L45" s="2">
        <f t="shared" si="4"/>
        <v>0.16284999999999999</v>
      </c>
      <c r="M45" s="2">
        <f t="shared" si="4"/>
        <v>2.5599999999999998E-2</v>
      </c>
      <c r="N45" s="2">
        <f t="shared" si="4"/>
        <v>7.2499999999999995E-2</v>
      </c>
      <c r="O45" s="2">
        <f t="shared" si="4"/>
        <v>97.97</v>
      </c>
      <c r="U45" s="25" t="s">
        <v>29</v>
      </c>
      <c r="V45" s="25">
        <v>30</v>
      </c>
      <c r="W45" s="25" t="s">
        <v>33</v>
      </c>
      <c r="X45" s="25">
        <v>20.574000000000002</v>
      </c>
      <c r="Y45" s="25">
        <v>15.55</v>
      </c>
      <c r="Z45" s="25">
        <v>0.98</v>
      </c>
      <c r="AA45" s="25">
        <v>2.65</v>
      </c>
      <c r="AB45" s="25">
        <v>0.93</v>
      </c>
      <c r="AC45" s="25">
        <v>3.5</v>
      </c>
      <c r="AD45" s="25">
        <v>0.2</v>
      </c>
      <c r="AE45" s="27">
        <v>14600</v>
      </c>
      <c r="AF45" s="27">
        <v>1300</v>
      </c>
      <c r="AG45" s="25">
        <v>11.3</v>
      </c>
      <c r="AH45" s="25">
        <v>1</v>
      </c>
      <c r="AI45" s="25">
        <v>7130</v>
      </c>
      <c r="AJ45" s="25">
        <v>530</v>
      </c>
      <c r="AK45" s="25">
        <v>43.2</v>
      </c>
      <c r="AL45" s="25">
        <v>2.7</v>
      </c>
      <c r="AM45" s="25" t="s">
        <v>135</v>
      </c>
      <c r="AN45" s="25" t="s">
        <v>135</v>
      </c>
      <c r="AO45" s="25">
        <v>1005</v>
      </c>
      <c r="AP45" s="25">
        <v>66</v>
      </c>
      <c r="AQ45" s="27">
        <v>54500</v>
      </c>
      <c r="AR45" s="27">
        <v>2800</v>
      </c>
      <c r="AS45" s="25">
        <v>8.77</v>
      </c>
      <c r="AT45" s="25">
        <v>0.72</v>
      </c>
      <c r="AU45" s="25" t="s">
        <v>135</v>
      </c>
      <c r="AV45" s="25" t="s">
        <v>135</v>
      </c>
      <c r="AW45" s="25">
        <v>21.5</v>
      </c>
      <c r="AX45" s="25">
        <v>1.6</v>
      </c>
      <c r="AY45" s="25">
        <v>158</v>
      </c>
      <c r="AZ45" s="25">
        <v>14</v>
      </c>
      <c r="BA45" s="25">
        <v>28.4</v>
      </c>
      <c r="BB45" s="25">
        <v>1.8</v>
      </c>
      <c r="BC45" s="25">
        <v>1.55</v>
      </c>
      <c r="BD45" s="25">
        <v>0.51</v>
      </c>
      <c r="BE45" s="25">
        <v>38.200000000000003</v>
      </c>
      <c r="BF45" s="25">
        <v>2.5</v>
      </c>
      <c r="BG45" s="25">
        <v>355</v>
      </c>
      <c r="BH45" s="25">
        <v>35</v>
      </c>
      <c r="BI45" s="25">
        <v>62.7</v>
      </c>
      <c r="BJ45" s="25">
        <v>5.5</v>
      </c>
      <c r="BK45" s="25">
        <v>565</v>
      </c>
      <c r="BL45" s="25">
        <v>41</v>
      </c>
      <c r="BM45" s="25">
        <v>43.9</v>
      </c>
      <c r="BN45" s="25">
        <v>3.1</v>
      </c>
      <c r="BO45" s="25">
        <v>3.13</v>
      </c>
      <c r="BP45" s="25">
        <v>0.63</v>
      </c>
      <c r="BQ45" s="25" t="s">
        <v>135</v>
      </c>
      <c r="BR45" s="25" t="s">
        <v>135</v>
      </c>
      <c r="BS45" s="25">
        <v>0.12</v>
      </c>
      <c r="BT45" s="25">
        <v>4.2000000000000003E-2</v>
      </c>
      <c r="BU45" s="25">
        <v>4.91</v>
      </c>
      <c r="BV45" s="25">
        <v>0.63</v>
      </c>
      <c r="BW45" s="25">
        <v>0.17599999999999999</v>
      </c>
      <c r="BX45" s="25">
        <v>8.5999999999999993E-2</v>
      </c>
      <c r="BY45" s="25">
        <v>0.35199999999999998</v>
      </c>
      <c r="BZ45" s="25">
        <v>3.6999999999999998E-2</v>
      </c>
      <c r="CA45" s="25">
        <v>414</v>
      </c>
      <c r="CB45" s="25">
        <v>19</v>
      </c>
      <c r="CC45" s="25">
        <v>45.7</v>
      </c>
      <c r="CD45" s="25">
        <v>2.7</v>
      </c>
      <c r="CE45" s="25">
        <v>109.4</v>
      </c>
      <c r="CF45" s="25">
        <v>6.2</v>
      </c>
      <c r="CG45" s="25">
        <v>14.7</v>
      </c>
      <c r="CH45" s="25">
        <v>1</v>
      </c>
      <c r="CI45" s="25">
        <v>65.3</v>
      </c>
      <c r="CJ45" s="25">
        <v>4.3</v>
      </c>
      <c r="CK45" s="25">
        <v>15.7</v>
      </c>
      <c r="CL45" s="25">
        <v>1.8</v>
      </c>
      <c r="CM45" s="25">
        <v>4.59</v>
      </c>
      <c r="CN45" s="25">
        <v>0.37</v>
      </c>
      <c r="CO45" s="25">
        <v>14.5</v>
      </c>
      <c r="CP45" s="25">
        <v>1.6</v>
      </c>
      <c r="CQ45" s="25">
        <v>2.2400000000000002</v>
      </c>
      <c r="CR45" s="25">
        <v>0.25</v>
      </c>
      <c r="CS45" s="25">
        <v>13</v>
      </c>
      <c r="CT45" s="25">
        <v>1.2</v>
      </c>
      <c r="CU45" s="25">
        <v>2.5099999999999998</v>
      </c>
      <c r="CV45" s="25">
        <v>0.2</v>
      </c>
      <c r="CW45" s="25">
        <v>6.8</v>
      </c>
      <c r="CX45" s="25">
        <v>0.57999999999999996</v>
      </c>
      <c r="CY45" s="25">
        <v>0.93799999999999994</v>
      </c>
      <c r="CZ45" s="25">
        <v>9.5000000000000001E-2</v>
      </c>
      <c r="DA45" s="25">
        <v>5.54</v>
      </c>
      <c r="DB45" s="25">
        <v>0.72</v>
      </c>
      <c r="DC45" s="25">
        <v>0.75</v>
      </c>
      <c r="DD45" s="25">
        <v>0.1</v>
      </c>
      <c r="DE45" s="25">
        <v>14.1</v>
      </c>
      <c r="DF45" s="25">
        <v>1.3</v>
      </c>
      <c r="DG45" s="25">
        <v>2.5</v>
      </c>
      <c r="DH45" s="25">
        <v>0.23</v>
      </c>
      <c r="DI45" s="25">
        <v>0.84</v>
      </c>
      <c r="DJ45" s="25">
        <v>0.18</v>
      </c>
      <c r="DK45" s="25">
        <v>6.8000000000000005E-2</v>
      </c>
      <c r="DL45" s="25">
        <v>2.1000000000000001E-2</v>
      </c>
      <c r="DM45" s="25">
        <v>3.64</v>
      </c>
      <c r="DN45" s="25">
        <v>0.37</v>
      </c>
      <c r="DO45" s="25" t="s">
        <v>135</v>
      </c>
      <c r="DP45" s="25" t="s">
        <v>135</v>
      </c>
      <c r="DQ45" s="25">
        <v>4.28</v>
      </c>
      <c r="DR45" s="25">
        <v>0.35</v>
      </c>
      <c r="DS45" s="25">
        <v>1.37</v>
      </c>
      <c r="DT45" s="25">
        <v>0.16</v>
      </c>
    </row>
    <row r="46" spans="1:124" x14ac:dyDescent="0.3">
      <c r="A46" s="14" t="s">
        <v>16</v>
      </c>
      <c r="C46" s="2">
        <v>3.9620000000000002</v>
      </c>
      <c r="D46" s="2">
        <v>12.281700000000001</v>
      </c>
      <c r="E46" s="2">
        <v>0.51980000000000004</v>
      </c>
      <c r="F46" s="2">
        <v>3.8414000000000001</v>
      </c>
      <c r="G46" s="2">
        <v>2.5636000000000001</v>
      </c>
      <c r="H46" s="2">
        <v>1.4885999999999999</v>
      </c>
      <c r="I46" s="3">
        <v>65.088200000000001</v>
      </c>
      <c r="J46" s="2">
        <v>1.0136000000000001</v>
      </c>
      <c r="K46" s="2">
        <v>7.6985000000000001</v>
      </c>
      <c r="L46" s="2">
        <v>0.16619999999999999</v>
      </c>
      <c r="M46" s="2">
        <v>1.78E-2</v>
      </c>
      <c r="N46" s="2">
        <v>5.28E-2</v>
      </c>
      <c r="O46" s="2">
        <v>98.694400000000002</v>
      </c>
    </row>
    <row r="47" spans="1:124" x14ac:dyDescent="0.3">
      <c r="A47" s="14" t="s">
        <v>16</v>
      </c>
      <c r="C47" s="2">
        <v>3.4702000000000002</v>
      </c>
      <c r="D47" s="2">
        <v>12.382300000000001</v>
      </c>
      <c r="E47" s="2">
        <v>0.66979999999999995</v>
      </c>
      <c r="F47" s="2">
        <v>3.8887999999999998</v>
      </c>
      <c r="G47" s="2">
        <v>2.5872000000000002</v>
      </c>
      <c r="H47" s="2">
        <v>1.4690000000000001</v>
      </c>
      <c r="I47" s="3">
        <v>65.014200000000002</v>
      </c>
      <c r="J47" s="2">
        <v>0.96399999999999997</v>
      </c>
      <c r="K47" s="2">
        <v>7.7838000000000003</v>
      </c>
      <c r="L47" s="2">
        <v>0.20849999999999999</v>
      </c>
      <c r="M47" s="2">
        <v>1.9699999999999999E-2</v>
      </c>
      <c r="N47" s="2">
        <v>5.16E-2</v>
      </c>
      <c r="O47" s="2">
        <v>98.509299999999996</v>
      </c>
    </row>
    <row r="48" spans="1:124" x14ac:dyDescent="0.3">
      <c r="A48" s="14" t="s">
        <v>16</v>
      </c>
      <c r="C48" s="2">
        <f t="shared" ref="C48:O48" si="5">AVERAGE(C46:C47)</f>
        <v>3.7161</v>
      </c>
      <c r="D48" s="2">
        <f t="shared" si="5"/>
        <v>12.332000000000001</v>
      </c>
      <c r="E48" s="2">
        <f t="shared" si="5"/>
        <v>0.5948</v>
      </c>
      <c r="F48" s="2">
        <f t="shared" si="5"/>
        <v>3.8651</v>
      </c>
      <c r="G48" s="2">
        <f t="shared" si="5"/>
        <v>2.5754000000000001</v>
      </c>
      <c r="H48" s="2">
        <f t="shared" si="5"/>
        <v>1.4788000000000001</v>
      </c>
      <c r="I48" s="2">
        <f t="shared" si="5"/>
        <v>65.051199999999994</v>
      </c>
      <c r="J48" s="2">
        <f t="shared" si="5"/>
        <v>0.98880000000000001</v>
      </c>
      <c r="K48" s="2">
        <f t="shared" si="5"/>
        <v>7.7411500000000002</v>
      </c>
      <c r="L48" s="2">
        <f t="shared" si="5"/>
        <v>0.18734999999999999</v>
      </c>
      <c r="M48" s="2">
        <f t="shared" si="5"/>
        <v>1.8749999999999999E-2</v>
      </c>
      <c r="N48" s="2">
        <f t="shared" si="5"/>
        <v>5.2199999999999996E-2</v>
      </c>
      <c r="O48" s="2">
        <f t="shared" si="5"/>
        <v>98.601849999999999</v>
      </c>
      <c r="U48" s="25" t="s">
        <v>29</v>
      </c>
      <c r="V48" s="25">
        <v>30</v>
      </c>
      <c r="W48" s="25" t="s">
        <v>33</v>
      </c>
      <c r="X48" s="25">
        <v>20.965</v>
      </c>
      <c r="Y48" s="25">
        <v>15.2</v>
      </c>
      <c r="Z48" s="25">
        <v>1</v>
      </c>
      <c r="AA48" s="25">
        <v>2.8</v>
      </c>
      <c r="AB48" s="25">
        <v>1.2</v>
      </c>
      <c r="AC48" s="25">
        <v>3.31</v>
      </c>
      <c r="AD48" s="25">
        <v>0.2</v>
      </c>
      <c r="AE48" s="27">
        <v>12900</v>
      </c>
      <c r="AF48" s="27">
        <v>1200</v>
      </c>
      <c r="AG48" s="25">
        <v>10.23</v>
      </c>
      <c r="AH48" s="25">
        <v>0.93</v>
      </c>
      <c r="AI48" s="25">
        <v>6290</v>
      </c>
      <c r="AJ48" s="25">
        <v>370</v>
      </c>
      <c r="AK48" s="25">
        <v>32.9</v>
      </c>
      <c r="AL48" s="25">
        <v>2</v>
      </c>
      <c r="AM48" s="25" t="s">
        <v>135</v>
      </c>
      <c r="AN48" s="25" t="s">
        <v>135</v>
      </c>
      <c r="AO48" s="25">
        <v>969</v>
      </c>
      <c r="AP48" s="25">
        <v>55</v>
      </c>
      <c r="AQ48" s="27">
        <v>52200</v>
      </c>
      <c r="AR48" s="27">
        <v>2900</v>
      </c>
      <c r="AS48" s="25">
        <v>7.7</v>
      </c>
      <c r="AT48" s="25">
        <v>0.57999999999999996</v>
      </c>
      <c r="AU48" s="25" t="s">
        <v>135</v>
      </c>
      <c r="AV48" s="25" t="s">
        <v>135</v>
      </c>
      <c r="AW48" s="25">
        <v>19.899999999999999</v>
      </c>
      <c r="AX48" s="25">
        <v>1.9</v>
      </c>
      <c r="AY48" s="25">
        <v>150</v>
      </c>
      <c r="AZ48" s="25">
        <v>11</v>
      </c>
      <c r="BA48" s="25">
        <v>29</v>
      </c>
      <c r="BB48" s="25">
        <v>1.7</v>
      </c>
      <c r="BC48" s="25">
        <v>1.52</v>
      </c>
      <c r="BD48" s="25">
        <v>0.48</v>
      </c>
      <c r="BE48" s="25">
        <v>36.4</v>
      </c>
      <c r="BF48" s="25">
        <v>2.2999999999999998</v>
      </c>
      <c r="BG48" s="25">
        <v>370</v>
      </c>
      <c r="BH48" s="25">
        <v>28</v>
      </c>
      <c r="BI48" s="25">
        <v>60.1</v>
      </c>
      <c r="BJ48" s="25">
        <v>4.5999999999999996</v>
      </c>
      <c r="BK48" s="25">
        <v>564</v>
      </c>
      <c r="BL48" s="25">
        <v>38</v>
      </c>
      <c r="BM48" s="25">
        <v>43.1</v>
      </c>
      <c r="BN48" s="25">
        <v>2.6</v>
      </c>
      <c r="BO48" s="25">
        <v>3.54</v>
      </c>
      <c r="BP48" s="25">
        <v>0.44</v>
      </c>
      <c r="BQ48" s="25" t="s">
        <v>135</v>
      </c>
      <c r="BR48" s="25" t="s">
        <v>135</v>
      </c>
      <c r="BS48" s="25">
        <v>0.13700000000000001</v>
      </c>
      <c r="BT48" s="25">
        <v>3.7999999999999999E-2</v>
      </c>
      <c r="BU48" s="25">
        <v>4.79</v>
      </c>
      <c r="BV48" s="25">
        <v>0.55000000000000004</v>
      </c>
      <c r="BW48" s="25">
        <v>0.17399999999999999</v>
      </c>
      <c r="BX48" s="25">
        <v>7.4999999999999997E-2</v>
      </c>
      <c r="BY48" s="25">
        <v>0.35599999999999998</v>
      </c>
      <c r="BZ48" s="25">
        <v>0.05</v>
      </c>
      <c r="CA48" s="25">
        <v>421</v>
      </c>
      <c r="CB48" s="25">
        <v>19</v>
      </c>
      <c r="CC48" s="25">
        <v>44.3</v>
      </c>
      <c r="CD48" s="25">
        <v>3</v>
      </c>
      <c r="CE48" s="25">
        <v>110</v>
      </c>
      <c r="CF48" s="25">
        <v>7</v>
      </c>
      <c r="CG48" s="25">
        <v>14.8</v>
      </c>
      <c r="CH48" s="25">
        <v>1.2</v>
      </c>
      <c r="CI48" s="25">
        <v>65.599999999999994</v>
      </c>
      <c r="CJ48" s="25">
        <v>5</v>
      </c>
      <c r="CK48" s="25">
        <v>15.6</v>
      </c>
      <c r="CL48" s="25">
        <v>1.5</v>
      </c>
      <c r="CM48" s="25">
        <v>4.42</v>
      </c>
      <c r="CN48" s="25">
        <v>0.38</v>
      </c>
      <c r="CO48" s="25">
        <v>14.5</v>
      </c>
      <c r="CP48" s="25">
        <v>1.4</v>
      </c>
      <c r="CQ48" s="25">
        <v>2.15</v>
      </c>
      <c r="CR48" s="25">
        <v>0.19</v>
      </c>
      <c r="CS48" s="25">
        <v>12.3</v>
      </c>
      <c r="CT48" s="25">
        <v>1.1000000000000001</v>
      </c>
      <c r="CU48" s="25">
        <v>2.4</v>
      </c>
      <c r="CV48" s="25">
        <v>0.25</v>
      </c>
      <c r="CW48" s="25">
        <v>6.75</v>
      </c>
      <c r="CX48" s="25">
        <v>0.8</v>
      </c>
      <c r="CY48" s="25">
        <v>0.86</v>
      </c>
      <c r="CZ48" s="25">
        <v>0.12</v>
      </c>
      <c r="DA48" s="25">
        <v>5.05</v>
      </c>
      <c r="DB48" s="25">
        <v>0.59</v>
      </c>
      <c r="DC48" s="25">
        <v>0.77</v>
      </c>
      <c r="DD48" s="25">
        <v>0.13</v>
      </c>
      <c r="DE48" s="25">
        <v>14.7</v>
      </c>
      <c r="DF48" s="25">
        <v>1.6</v>
      </c>
      <c r="DG48" s="25">
        <v>2.6</v>
      </c>
      <c r="DH48" s="25">
        <v>0.25</v>
      </c>
      <c r="DI48" s="25">
        <v>0.7</v>
      </c>
      <c r="DJ48" s="25">
        <v>0.15</v>
      </c>
      <c r="DK48" s="25">
        <v>2.7E-2</v>
      </c>
      <c r="DL48" s="25">
        <v>1.6E-2</v>
      </c>
      <c r="DM48" s="25">
        <v>3.04</v>
      </c>
      <c r="DN48" s="25">
        <v>0.26</v>
      </c>
      <c r="DO48" s="25" t="s">
        <v>135</v>
      </c>
      <c r="DP48" s="25" t="s">
        <v>135</v>
      </c>
      <c r="DQ48" s="25">
        <v>4.03</v>
      </c>
      <c r="DR48" s="25">
        <v>0.3</v>
      </c>
      <c r="DS48" s="25">
        <v>1.48</v>
      </c>
      <c r="DT48" s="25">
        <v>0.16</v>
      </c>
    </row>
    <row r="49" spans="1:124" x14ac:dyDescent="0.3">
      <c r="A49" s="14" t="s">
        <v>16</v>
      </c>
      <c r="C49" s="2">
        <v>3.7637</v>
      </c>
      <c r="D49" s="2">
        <v>12.8269</v>
      </c>
      <c r="E49" s="2">
        <v>0.50449999999999995</v>
      </c>
      <c r="F49" s="2">
        <v>4.1059000000000001</v>
      </c>
      <c r="G49" s="2">
        <v>2.3481000000000001</v>
      </c>
      <c r="H49" s="2">
        <v>1.5322</v>
      </c>
      <c r="I49" s="3">
        <v>63.591700000000003</v>
      </c>
      <c r="J49" s="2">
        <v>1.0552999999999999</v>
      </c>
      <c r="K49" s="2">
        <v>8.2684999999999995</v>
      </c>
      <c r="L49" s="2">
        <v>0.1479</v>
      </c>
      <c r="M49" s="2">
        <v>2.0799999999999999E-2</v>
      </c>
      <c r="N49" s="2">
        <v>6.8500000000000005E-2</v>
      </c>
      <c r="O49" s="2">
        <v>98.233999999999995</v>
      </c>
    </row>
    <row r="50" spans="1:124" x14ac:dyDescent="0.3">
      <c r="A50" s="14" t="s">
        <v>16</v>
      </c>
      <c r="C50" s="2">
        <v>3.4279000000000002</v>
      </c>
      <c r="D50" s="2">
        <v>12.564399999999999</v>
      </c>
      <c r="E50" s="2">
        <v>0.41</v>
      </c>
      <c r="F50" s="2">
        <v>3.9527999999999999</v>
      </c>
      <c r="G50" s="2">
        <v>2.4119999999999999</v>
      </c>
      <c r="H50" s="2">
        <v>1.5567</v>
      </c>
      <c r="I50" s="3">
        <v>64.299599999999998</v>
      </c>
      <c r="J50" s="2">
        <v>1.1101000000000001</v>
      </c>
      <c r="K50" s="2">
        <v>8.4017999999999997</v>
      </c>
      <c r="L50" s="2">
        <v>0.1825</v>
      </c>
      <c r="M50" s="2">
        <v>2.3699999999999999E-2</v>
      </c>
      <c r="N50" s="2">
        <v>7.1199999999999999E-2</v>
      </c>
      <c r="O50" s="2">
        <v>98.412599999999998</v>
      </c>
    </row>
    <row r="51" spans="1:124" x14ac:dyDescent="0.3">
      <c r="A51" s="14" t="s">
        <v>16</v>
      </c>
      <c r="C51" s="2">
        <f t="shared" ref="C51:O51" si="6">AVERAGE(C49:C50)</f>
        <v>3.5958000000000001</v>
      </c>
      <c r="D51" s="2">
        <f t="shared" si="6"/>
        <v>12.695650000000001</v>
      </c>
      <c r="E51" s="2">
        <f t="shared" si="6"/>
        <v>0.45724999999999993</v>
      </c>
      <c r="F51" s="2">
        <f t="shared" si="6"/>
        <v>4.02935</v>
      </c>
      <c r="G51" s="2">
        <f t="shared" si="6"/>
        <v>2.3800499999999998</v>
      </c>
      <c r="H51" s="2">
        <f t="shared" si="6"/>
        <v>1.5444499999999999</v>
      </c>
      <c r="I51" s="2">
        <f t="shared" si="6"/>
        <v>63.945650000000001</v>
      </c>
      <c r="J51" s="2">
        <f t="shared" si="6"/>
        <v>1.0827</v>
      </c>
      <c r="K51" s="2">
        <f t="shared" si="6"/>
        <v>8.3351499999999987</v>
      </c>
      <c r="L51" s="2">
        <f t="shared" si="6"/>
        <v>0.16520000000000001</v>
      </c>
      <c r="M51" s="2">
        <f t="shared" si="6"/>
        <v>2.2249999999999999E-2</v>
      </c>
      <c r="N51" s="2">
        <f t="shared" si="6"/>
        <v>6.9849999999999995E-2</v>
      </c>
      <c r="O51" s="2">
        <f t="shared" si="6"/>
        <v>98.323299999999989</v>
      </c>
      <c r="U51" s="25" t="s">
        <v>29</v>
      </c>
      <c r="V51" s="25">
        <v>30</v>
      </c>
      <c r="W51" s="25" t="s">
        <v>33</v>
      </c>
      <c r="X51" s="25">
        <v>19.359000000000002</v>
      </c>
      <c r="Y51" s="25">
        <v>14</v>
      </c>
      <c r="Z51" s="25">
        <v>1.3</v>
      </c>
      <c r="AA51" s="25">
        <v>2.8</v>
      </c>
      <c r="AB51" s="25">
        <v>1.2</v>
      </c>
      <c r="AC51" s="25">
        <v>3.28</v>
      </c>
      <c r="AD51" s="25">
        <v>0.24</v>
      </c>
      <c r="AE51" s="25">
        <v>12020</v>
      </c>
      <c r="AF51" s="25">
        <v>880</v>
      </c>
      <c r="AG51" s="25">
        <v>11</v>
      </c>
      <c r="AH51" s="25">
        <v>1.4</v>
      </c>
      <c r="AI51" s="25">
        <v>6500</v>
      </c>
      <c r="AJ51" s="25">
        <v>570</v>
      </c>
      <c r="AK51" s="25">
        <v>42.5</v>
      </c>
      <c r="AL51" s="25">
        <v>3.7</v>
      </c>
      <c r="AM51" s="25" t="s">
        <v>135</v>
      </c>
      <c r="AN51" s="25" t="s">
        <v>135</v>
      </c>
      <c r="AO51" s="25">
        <v>1056</v>
      </c>
      <c r="AP51" s="25">
        <v>85</v>
      </c>
      <c r="AQ51" s="27">
        <v>55100</v>
      </c>
      <c r="AR51" s="27">
        <v>3600</v>
      </c>
      <c r="AS51" s="25">
        <v>9.4</v>
      </c>
      <c r="AT51" s="25">
        <v>1</v>
      </c>
      <c r="AU51" s="25">
        <v>1.8</v>
      </c>
      <c r="AV51" s="25">
        <v>1.1000000000000001</v>
      </c>
      <c r="AW51" s="25">
        <v>22.2</v>
      </c>
      <c r="AX51" s="25">
        <v>2.9</v>
      </c>
      <c r="AY51" s="25">
        <v>160</v>
      </c>
      <c r="AZ51" s="25">
        <v>12</v>
      </c>
      <c r="BA51" s="25">
        <v>28.9</v>
      </c>
      <c r="BB51" s="25">
        <v>2.4</v>
      </c>
      <c r="BC51" s="25">
        <v>1.08</v>
      </c>
      <c r="BD51" s="25">
        <v>0.5</v>
      </c>
      <c r="BE51" s="25">
        <v>34.6</v>
      </c>
      <c r="BF51" s="25">
        <v>2.2999999999999998</v>
      </c>
      <c r="BG51" s="25">
        <v>387</v>
      </c>
      <c r="BH51" s="25">
        <v>32</v>
      </c>
      <c r="BI51" s="25">
        <v>56.8</v>
      </c>
      <c r="BJ51" s="25">
        <v>4.8</v>
      </c>
      <c r="BK51" s="25">
        <v>504</v>
      </c>
      <c r="BL51" s="25">
        <v>40</v>
      </c>
      <c r="BM51" s="25">
        <v>40.299999999999997</v>
      </c>
      <c r="BN51" s="25">
        <v>2.9</v>
      </c>
      <c r="BO51" s="25">
        <v>3.06</v>
      </c>
      <c r="BP51" s="25">
        <v>0.49</v>
      </c>
      <c r="BQ51" s="25" t="s">
        <v>135</v>
      </c>
      <c r="BR51" s="25" t="s">
        <v>135</v>
      </c>
      <c r="BS51" s="25">
        <v>0.151</v>
      </c>
      <c r="BT51" s="25">
        <v>7.0999999999999994E-2</v>
      </c>
      <c r="BU51" s="25">
        <v>4.6399999999999997</v>
      </c>
      <c r="BV51" s="25">
        <v>0.61</v>
      </c>
      <c r="BW51" s="25">
        <v>0.15</v>
      </c>
      <c r="BX51" s="25">
        <v>5.0999999999999997E-2</v>
      </c>
      <c r="BY51" s="25">
        <v>0.33100000000000002</v>
      </c>
      <c r="BZ51" s="25">
        <v>6.0999999999999999E-2</v>
      </c>
      <c r="CA51" s="25">
        <v>400</v>
      </c>
      <c r="CB51" s="25">
        <v>24</v>
      </c>
      <c r="CC51" s="25">
        <v>42.4</v>
      </c>
      <c r="CD51" s="25">
        <v>2.4</v>
      </c>
      <c r="CE51" s="25">
        <v>100.8</v>
      </c>
      <c r="CF51" s="25">
        <v>5.2</v>
      </c>
      <c r="CG51" s="25">
        <v>13.59</v>
      </c>
      <c r="CH51" s="25">
        <v>0.83</v>
      </c>
      <c r="CI51" s="25">
        <v>57.8</v>
      </c>
      <c r="CJ51" s="25">
        <v>3.8</v>
      </c>
      <c r="CK51" s="25">
        <v>13.1</v>
      </c>
      <c r="CL51" s="25">
        <v>1.2</v>
      </c>
      <c r="CM51" s="25">
        <v>4.26</v>
      </c>
      <c r="CN51" s="25">
        <v>0.4</v>
      </c>
      <c r="CO51" s="25">
        <v>12.8</v>
      </c>
      <c r="CP51" s="25">
        <v>1.3</v>
      </c>
      <c r="CQ51" s="25">
        <v>2.0099999999999998</v>
      </c>
      <c r="CR51" s="25">
        <v>0.16</v>
      </c>
      <c r="CS51" s="25">
        <v>11.15</v>
      </c>
      <c r="CT51" s="25">
        <v>0.73</v>
      </c>
      <c r="CU51" s="25">
        <v>2.3199999999999998</v>
      </c>
      <c r="CV51" s="25">
        <v>0.19</v>
      </c>
      <c r="CW51" s="25">
        <v>5.88</v>
      </c>
      <c r="CX51" s="25">
        <v>0.43</v>
      </c>
      <c r="CY51" s="25">
        <v>0.8</v>
      </c>
      <c r="CZ51" s="25">
        <v>0.13</v>
      </c>
      <c r="DA51" s="25">
        <v>5.73</v>
      </c>
      <c r="DB51" s="25">
        <v>0.59</v>
      </c>
      <c r="DC51" s="25">
        <v>0.84</v>
      </c>
      <c r="DD51" s="25">
        <v>0.12</v>
      </c>
      <c r="DE51" s="25">
        <v>12.8</v>
      </c>
      <c r="DF51" s="25">
        <v>1.2</v>
      </c>
      <c r="DG51" s="25">
        <v>2.15</v>
      </c>
      <c r="DH51" s="25">
        <v>0.28000000000000003</v>
      </c>
      <c r="DI51" s="25">
        <v>0.7</v>
      </c>
      <c r="DJ51" s="25">
        <v>0.16</v>
      </c>
      <c r="DK51" s="25">
        <v>7.0999999999999994E-2</v>
      </c>
      <c r="DL51" s="25">
        <v>3.1E-2</v>
      </c>
      <c r="DM51" s="25">
        <v>3.6</v>
      </c>
      <c r="DN51" s="25">
        <v>0.32</v>
      </c>
      <c r="DO51" s="25" t="s">
        <v>135</v>
      </c>
      <c r="DP51" s="25" t="s">
        <v>135</v>
      </c>
      <c r="DQ51" s="25">
        <v>3.96</v>
      </c>
      <c r="DR51" s="25">
        <v>0.33</v>
      </c>
      <c r="DS51" s="25">
        <v>1.42</v>
      </c>
      <c r="DT51" s="25">
        <v>0.14000000000000001</v>
      </c>
    </row>
    <row r="52" spans="1:124" x14ac:dyDescent="0.3">
      <c r="A52" s="14" t="s">
        <v>16</v>
      </c>
      <c r="C52" s="2">
        <v>3.7665999999999999</v>
      </c>
      <c r="D52" s="2">
        <v>12.3986</v>
      </c>
      <c r="E52" s="2">
        <v>0.5323</v>
      </c>
      <c r="F52" s="2">
        <v>3.9929000000000001</v>
      </c>
      <c r="G52" s="2">
        <v>2.3403</v>
      </c>
      <c r="H52" s="2">
        <v>1.5606</v>
      </c>
      <c r="I52" s="3">
        <v>64.319699999999997</v>
      </c>
      <c r="J52" s="2">
        <v>1.1379999999999999</v>
      </c>
      <c r="K52" s="2">
        <v>8.5578000000000003</v>
      </c>
      <c r="L52" s="2">
        <v>0.18410000000000001</v>
      </c>
      <c r="M52" s="2">
        <v>2.6700000000000002E-2</v>
      </c>
      <c r="N52" s="2">
        <v>6.0400000000000002E-2</v>
      </c>
      <c r="O52" s="2">
        <v>98.877799999999993</v>
      </c>
    </row>
    <row r="53" spans="1:124" x14ac:dyDescent="0.3">
      <c r="A53" s="14" t="s">
        <v>16</v>
      </c>
      <c r="C53" s="2">
        <v>3.7574000000000001</v>
      </c>
      <c r="D53" s="2">
        <v>12.6584</v>
      </c>
      <c r="E53" s="2">
        <v>0.7228</v>
      </c>
      <c r="F53" s="2">
        <v>4.2816000000000001</v>
      </c>
      <c r="G53" s="2">
        <v>2.3180000000000001</v>
      </c>
      <c r="H53" s="2">
        <v>1.5337000000000001</v>
      </c>
      <c r="I53" s="3">
        <v>64.124899999999997</v>
      </c>
      <c r="J53" s="2">
        <v>1.0348999999999999</v>
      </c>
      <c r="K53" s="2">
        <v>8.5701000000000001</v>
      </c>
      <c r="L53" s="2">
        <v>0.1414</v>
      </c>
      <c r="M53" s="2">
        <v>2.4400000000000002E-2</v>
      </c>
      <c r="N53" s="2">
        <v>6.6100000000000006E-2</v>
      </c>
      <c r="O53" s="2">
        <v>99.233699999999999</v>
      </c>
    </row>
    <row r="54" spans="1:124" x14ac:dyDescent="0.3">
      <c r="A54" s="14" t="s">
        <v>16</v>
      </c>
      <c r="C54" s="2">
        <f t="shared" ref="C54:O54" si="7">AVERAGE(C52:C53)</f>
        <v>3.762</v>
      </c>
      <c r="D54" s="2">
        <f t="shared" si="7"/>
        <v>12.528500000000001</v>
      </c>
      <c r="E54" s="2">
        <f t="shared" si="7"/>
        <v>0.62755000000000005</v>
      </c>
      <c r="F54" s="2">
        <f t="shared" si="7"/>
        <v>4.1372499999999999</v>
      </c>
      <c r="G54" s="2">
        <f t="shared" si="7"/>
        <v>2.3291500000000003</v>
      </c>
      <c r="H54" s="2">
        <f t="shared" si="7"/>
        <v>1.54715</v>
      </c>
      <c r="I54" s="2">
        <f t="shared" si="7"/>
        <v>64.22229999999999</v>
      </c>
      <c r="J54" s="2">
        <f t="shared" si="7"/>
        <v>1.0864499999999999</v>
      </c>
      <c r="K54" s="2">
        <f t="shared" si="7"/>
        <v>8.5639500000000002</v>
      </c>
      <c r="L54" s="2">
        <f t="shared" si="7"/>
        <v>0.16275000000000001</v>
      </c>
      <c r="M54" s="2">
        <f t="shared" si="7"/>
        <v>2.5550000000000003E-2</v>
      </c>
      <c r="N54" s="2">
        <f t="shared" si="7"/>
        <v>6.3250000000000001E-2</v>
      </c>
      <c r="O54" s="2">
        <f t="shared" si="7"/>
        <v>99.055749999999989</v>
      </c>
      <c r="U54" s="25" t="s">
        <v>29</v>
      </c>
      <c r="V54" s="25">
        <v>30</v>
      </c>
      <c r="W54" s="25" t="s">
        <v>33</v>
      </c>
      <c r="X54" s="25">
        <v>17.414000000000001</v>
      </c>
      <c r="Y54" s="25">
        <v>16.3</v>
      </c>
      <c r="Z54" s="25">
        <v>1.5</v>
      </c>
      <c r="AA54" s="25">
        <v>2.64</v>
      </c>
      <c r="AB54" s="25">
        <v>0.8</v>
      </c>
      <c r="AC54" s="25">
        <v>3.59</v>
      </c>
      <c r="AD54" s="25">
        <v>0.26</v>
      </c>
      <c r="AE54" s="27">
        <v>18700</v>
      </c>
      <c r="AF54" s="27">
        <v>1300</v>
      </c>
      <c r="AG54" s="25">
        <v>11.7</v>
      </c>
      <c r="AH54" s="25">
        <v>1.5</v>
      </c>
      <c r="AI54" s="27">
        <v>7800</v>
      </c>
      <c r="AJ54" s="27">
        <v>1100</v>
      </c>
      <c r="AK54" s="25">
        <v>51.6</v>
      </c>
      <c r="AL54" s="25">
        <v>7.6</v>
      </c>
      <c r="AM54" s="25" t="s">
        <v>135</v>
      </c>
      <c r="AN54" s="25" t="s">
        <v>135</v>
      </c>
      <c r="AO54" s="25">
        <v>1120</v>
      </c>
      <c r="AP54" s="25">
        <v>110</v>
      </c>
      <c r="AQ54" s="27">
        <v>57200</v>
      </c>
      <c r="AR54" s="27">
        <v>4900</v>
      </c>
      <c r="AS54" s="25">
        <v>8.81</v>
      </c>
      <c r="AT54" s="25">
        <v>0.89</v>
      </c>
      <c r="AU54" s="25">
        <v>1.32</v>
      </c>
      <c r="AV54" s="25">
        <v>0.73</v>
      </c>
      <c r="AW54" s="25">
        <v>23.7</v>
      </c>
      <c r="AX54" s="25">
        <v>2.7</v>
      </c>
      <c r="AY54" s="25">
        <v>185</v>
      </c>
      <c r="AZ54" s="25">
        <v>16</v>
      </c>
      <c r="BA54" s="25">
        <v>27.2</v>
      </c>
      <c r="BB54" s="25">
        <v>2.9</v>
      </c>
      <c r="BC54" s="25">
        <v>1.25</v>
      </c>
      <c r="BD54" s="25">
        <v>0.37</v>
      </c>
      <c r="BE54" s="25">
        <v>38.5</v>
      </c>
      <c r="BF54" s="25">
        <v>4.5</v>
      </c>
      <c r="BG54" s="25">
        <v>271</v>
      </c>
      <c r="BH54" s="25">
        <v>35</v>
      </c>
      <c r="BI54" s="25">
        <v>64.8</v>
      </c>
      <c r="BJ54" s="25">
        <v>8.9</v>
      </c>
      <c r="BK54" s="25">
        <v>663</v>
      </c>
      <c r="BL54" s="25">
        <v>94</v>
      </c>
      <c r="BM54" s="25">
        <v>49.4</v>
      </c>
      <c r="BN54" s="25">
        <v>5.7</v>
      </c>
      <c r="BO54" s="25">
        <v>3.04</v>
      </c>
      <c r="BP54" s="25">
        <v>0.46</v>
      </c>
      <c r="BQ54" s="25" t="s">
        <v>135</v>
      </c>
      <c r="BR54" s="25" t="s">
        <v>135</v>
      </c>
      <c r="BS54" s="25">
        <v>0.127</v>
      </c>
      <c r="BT54" s="25">
        <v>3.4000000000000002E-2</v>
      </c>
      <c r="BU54" s="25">
        <v>5.42</v>
      </c>
      <c r="BV54" s="25">
        <v>0.86</v>
      </c>
      <c r="BW54" s="25">
        <v>0.153</v>
      </c>
      <c r="BX54" s="25">
        <v>6.4000000000000001E-2</v>
      </c>
      <c r="BY54" s="25">
        <v>0.42399999999999999</v>
      </c>
      <c r="BZ54" s="25">
        <v>7.6999999999999999E-2</v>
      </c>
      <c r="CA54" s="25">
        <v>398</v>
      </c>
      <c r="CB54" s="25">
        <v>31</v>
      </c>
      <c r="CC54" s="25">
        <v>43.2</v>
      </c>
      <c r="CD54" s="25">
        <v>2.9</v>
      </c>
      <c r="CE54" s="25">
        <v>121</v>
      </c>
      <c r="CF54" s="25">
        <v>7.1</v>
      </c>
      <c r="CG54" s="25">
        <v>16.7</v>
      </c>
      <c r="CH54" s="25">
        <v>1.2</v>
      </c>
      <c r="CI54" s="25">
        <v>64.7</v>
      </c>
      <c r="CJ54" s="25">
        <v>6.9</v>
      </c>
      <c r="CK54" s="25">
        <v>15.2</v>
      </c>
      <c r="CL54" s="25">
        <v>2</v>
      </c>
      <c r="CM54" s="25">
        <v>4.74</v>
      </c>
      <c r="CN54" s="25">
        <v>0.7</v>
      </c>
      <c r="CO54" s="25">
        <v>15.2</v>
      </c>
      <c r="CP54" s="25">
        <v>1.6</v>
      </c>
      <c r="CQ54" s="25">
        <v>2.2000000000000002</v>
      </c>
      <c r="CR54" s="25">
        <v>0.2</v>
      </c>
      <c r="CS54" s="25">
        <v>13.4</v>
      </c>
      <c r="CT54" s="25">
        <v>1.2</v>
      </c>
      <c r="CU54" s="25">
        <v>2.77</v>
      </c>
      <c r="CV54" s="25">
        <v>0.26</v>
      </c>
      <c r="CW54" s="25">
        <v>6.82</v>
      </c>
      <c r="CX54" s="25">
        <v>0.66</v>
      </c>
      <c r="CY54" s="25">
        <v>0.83</v>
      </c>
      <c r="CZ54" s="25">
        <v>0.14000000000000001</v>
      </c>
      <c r="DA54" s="25">
        <v>5.8</v>
      </c>
      <c r="DB54" s="25">
        <v>1</v>
      </c>
      <c r="DC54" s="25">
        <v>1</v>
      </c>
      <c r="DD54" s="25">
        <v>0.17</v>
      </c>
      <c r="DE54" s="25">
        <v>15</v>
      </c>
      <c r="DF54" s="25">
        <v>1.6</v>
      </c>
      <c r="DG54" s="25">
        <v>2.25</v>
      </c>
      <c r="DH54" s="25">
        <v>0.25</v>
      </c>
      <c r="DI54" s="25">
        <v>0.72</v>
      </c>
      <c r="DJ54" s="25">
        <v>0.16</v>
      </c>
      <c r="DK54" s="25">
        <v>7.0000000000000007E-2</v>
      </c>
      <c r="DL54" s="25">
        <v>0.02</v>
      </c>
      <c r="DM54" s="25">
        <v>4.13</v>
      </c>
      <c r="DN54" s="25">
        <v>0.72</v>
      </c>
      <c r="DO54" s="25" t="s">
        <v>135</v>
      </c>
      <c r="DP54" s="25" t="s">
        <v>135</v>
      </c>
      <c r="DQ54" s="25">
        <v>3.69</v>
      </c>
      <c r="DR54" s="25">
        <v>0.35</v>
      </c>
      <c r="DS54" s="25">
        <v>1.62</v>
      </c>
      <c r="DT54" s="25">
        <v>0.21</v>
      </c>
    </row>
    <row r="55" spans="1:124" x14ac:dyDescent="0.3">
      <c r="A55" s="14" t="s">
        <v>16</v>
      </c>
      <c r="C55" s="2">
        <v>3.7046999999999999</v>
      </c>
      <c r="D55" s="2">
        <v>12.343299999999999</v>
      </c>
      <c r="E55" s="2">
        <v>0.47489999999999999</v>
      </c>
      <c r="F55" s="2">
        <v>3.7172000000000001</v>
      </c>
      <c r="G55" s="2">
        <v>2.4992999999999999</v>
      </c>
      <c r="H55" s="2">
        <v>1.6206</v>
      </c>
      <c r="I55" s="3">
        <v>65.066999999999993</v>
      </c>
      <c r="J55" s="2">
        <v>1.0229999999999999</v>
      </c>
      <c r="K55" s="2">
        <v>8.3811999999999998</v>
      </c>
      <c r="L55" s="2">
        <v>0.1401</v>
      </c>
      <c r="M55" s="2">
        <v>1.0699999999999999E-2</v>
      </c>
      <c r="N55" s="2">
        <v>4.6899999999999997E-2</v>
      </c>
      <c r="O55" s="2">
        <v>99.028899999999993</v>
      </c>
    </row>
    <row r="56" spans="1:124" x14ac:dyDescent="0.3">
      <c r="A56" s="14" t="s">
        <v>16</v>
      </c>
      <c r="C56" s="2">
        <v>3.4344000000000001</v>
      </c>
      <c r="D56" s="2">
        <v>12.670299999999999</v>
      </c>
      <c r="E56" s="2">
        <v>0.54</v>
      </c>
      <c r="F56" s="2">
        <v>4.0446999999999997</v>
      </c>
      <c r="G56" s="2">
        <v>2.2949999999999999</v>
      </c>
      <c r="H56" s="2">
        <v>1.5911999999999999</v>
      </c>
      <c r="I56" s="3">
        <v>64.495800000000003</v>
      </c>
      <c r="J56" s="2">
        <v>1.0724</v>
      </c>
      <c r="K56" s="2">
        <v>8.4137000000000004</v>
      </c>
      <c r="L56" s="2">
        <v>0.20280000000000001</v>
      </c>
      <c r="M56" s="2">
        <v>0.02</v>
      </c>
      <c r="N56" s="2">
        <v>5.5199999999999999E-2</v>
      </c>
      <c r="O56" s="2">
        <v>98.835499999999996</v>
      </c>
    </row>
    <row r="57" spans="1:124" x14ac:dyDescent="0.3">
      <c r="A57" s="14" t="s">
        <v>16</v>
      </c>
      <c r="C57" s="2">
        <f t="shared" ref="C57:O57" si="8">AVERAGE(C55:C56)</f>
        <v>3.56955</v>
      </c>
      <c r="D57" s="2">
        <f t="shared" si="8"/>
        <v>12.506799999999998</v>
      </c>
      <c r="E57" s="2">
        <f t="shared" si="8"/>
        <v>0.50744999999999996</v>
      </c>
      <c r="F57" s="2">
        <f t="shared" si="8"/>
        <v>3.8809499999999999</v>
      </c>
      <c r="G57" s="2">
        <f t="shared" si="8"/>
        <v>2.3971499999999999</v>
      </c>
      <c r="H57" s="2">
        <f t="shared" si="8"/>
        <v>1.6059000000000001</v>
      </c>
      <c r="I57" s="2">
        <f t="shared" si="8"/>
        <v>64.781399999999991</v>
      </c>
      <c r="J57" s="2">
        <f t="shared" si="8"/>
        <v>1.0476999999999999</v>
      </c>
      <c r="K57" s="2">
        <f t="shared" si="8"/>
        <v>8.3974499999999992</v>
      </c>
      <c r="L57" s="2">
        <f t="shared" si="8"/>
        <v>0.17144999999999999</v>
      </c>
      <c r="M57" s="2">
        <f t="shared" si="8"/>
        <v>1.5349999999999999E-2</v>
      </c>
      <c r="N57" s="2">
        <f t="shared" si="8"/>
        <v>5.1049999999999998E-2</v>
      </c>
      <c r="O57" s="2">
        <f t="shared" si="8"/>
        <v>98.932199999999995</v>
      </c>
      <c r="U57" s="25" t="s">
        <v>29</v>
      </c>
      <c r="V57" s="25">
        <v>30</v>
      </c>
      <c r="W57" s="25" t="s">
        <v>33</v>
      </c>
      <c r="X57" s="25">
        <v>17.684999999999999</v>
      </c>
      <c r="Y57" s="25">
        <v>16.399999999999999</v>
      </c>
      <c r="Z57" s="25">
        <v>1.5</v>
      </c>
      <c r="AA57" s="25">
        <v>3.9</v>
      </c>
      <c r="AB57" s="25">
        <v>1.1000000000000001</v>
      </c>
      <c r="AC57" s="25">
        <v>3.53</v>
      </c>
      <c r="AD57" s="25">
        <v>0.43</v>
      </c>
      <c r="AE57" s="27">
        <v>15600</v>
      </c>
      <c r="AF57" s="27">
        <v>1200</v>
      </c>
      <c r="AG57" s="25">
        <v>17.100000000000001</v>
      </c>
      <c r="AH57" s="25">
        <v>1.8</v>
      </c>
      <c r="AI57" s="25">
        <v>8590</v>
      </c>
      <c r="AJ57" s="25">
        <v>990</v>
      </c>
      <c r="AK57" s="25">
        <v>58.8</v>
      </c>
      <c r="AL57" s="25">
        <v>4.7</v>
      </c>
      <c r="AM57" s="25" t="s">
        <v>135</v>
      </c>
      <c r="AN57" s="25" t="s">
        <v>135</v>
      </c>
      <c r="AO57" s="25">
        <v>1300</v>
      </c>
      <c r="AP57" s="25">
        <v>80</v>
      </c>
      <c r="AQ57" s="27">
        <v>70600</v>
      </c>
      <c r="AR57" s="27">
        <v>4900</v>
      </c>
      <c r="AS57" s="25">
        <v>12.6</v>
      </c>
      <c r="AT57" s="25">
        <v>1.6</v>
      </c>
      <c r="AU57" s="25">
        <v>2.4</v>
      </c>
      <c r="AV57" s="25">
        <v>1.5</v>
      </c>
      <c r="AW57" s="25">
        <v>23.5</v>
      </c>
      <c r="AX57" s="25">
        <v>2.8</v>
      </c>
      <c r="AY57" s="25">
        <v>196</v>
      </c>
      <c r="AZ57" s="25">
        <v>16</v>
      </c>
      <c r="BA57" s="25">
        <v>27.7</v>
      </c>
      <c r="BB57" s="25">
        <v>1.9</v>
      </c>
      <c r="BC57" s="25">
        <v>1.56</v>
      </c>
      <c r="BD57" s="25">
        <v>0.67</v>
      </c>
      <c r="BE57" s="25">
        <v>45.8</v>
      </c>
      <c r="BF57" s="25">
        <v>5.0999999999999996</v>
      </c>
      <c r="BG57" s="25">
        <v>315</v>
      </c>
      <c r="BH57" s="25">
        <v>32</v>
      </c>
      <c r="BI57" s="25">
        <v>72.5</v>
      </c>
      <c r="BJ57" s="25">
        <v>7.7</v>
      </c>
      <c r="BK57" s="25">
        <v>642</v>
      </c>
      <c r="BL57" s="25">
        <v>64</v>
      </c>
      <c r="BM57" s="25">
        <v>47.2</v>
      </c>
      <c r="BN57" s="25">
        <v>4.0999999999999996</v>
      </c>
      <c r="BO57" s="25">
        <v>3.75</v>
      </c>
      <c r="BP57" s="25">
        <v>0.62</v>
      </c>
      <c r="BQ57" s="25" t="s">
        <v>135</v>
      </c>
      <c r="BR57" s="25" t="s">
        <v>135</v>
      </c>
      <c r="BS57" s="25">
        <v>0.11600000000000001</v>
      </c>
      <c r="BT57" s="25">
        <v>5.6000000000000001E-2</v>
      </c>
      <c r="BU57" s="25">
        <v>5.68</v>
      </c>
      <c r="BV57" s="25">
        <v>0.48</v>
      </c>
      <c r="BW57" s="25">
        <v>0.22</v>
      </c>
      <c r="BX57" s="25">
        <v>0.12</v>
      </c>
      <c r="BY57" s="25">
        <v>0.34799999999999998</v>
      </c>
      <c r="BZ57" s="25">
        <v>6.4000000000000001E-2</v>
      </c>
      <c r="CA57" s="25">
        <v>458</v>
      </c>
      <c r="CB57" s="25">
        <v>34</v>
      </c>
      <c r="CC57" s="25">
        <v>51.9</v>
      </c>
      <c r="CD57" s="25">
        <v>3.7</v>
      </c>
      <c r="CE57" s="25">
        <v>125.5</v>
      </c>
      <c r="CF57" s="25">
        <v>9.1</v>
      </c>
      <c r="CG57" s="25">
        <v>16.100000000000001</v>
      </c>
      <c r="CH57" s="25">
        <v>1.2</v>
      </c>
      <c r="CI57" s="25">
        <v>77.5</v>
      </c>
      <c r="CJ57" s="25">
        <v>8.3000000000000007</v>
      </c>
      <c r="CK57" s="25">
        <v>17.5</v>
      </c>
      <c r="CL57" s="25">
        <v>1.8</v>
      </c>
      <c r="CM57" s="25">
        <v>4.97</v>
      </c>
      <c r="CN57" s="25">
        <v>0.54</v>
      </c>
      <c r="CO57" s="25">
        <v>16.3</v>
      </c>
      <c r="CP57" s="25">
        <v>1.8</v>
      </c>
      <c r="CQ57" s="25">
        <v>2.69</v>
      </c>
      <c r="CR57" s="25">
        <v>0.28000000000000003</v>
      </c>
      <c r="CS57" s="25">
        <v>15.3</v>
      </c>
      <c r="CT57" s="25">
        <v>1.6</v>
      </c>
      <c r="CU57" s="25">
        <v>2.94</v>
      </c>
      <c r="CV57" s="25">
        <v>0.3</v>
      </c>
      <c r="CW57" s="25">
        <v>7.34</v>
      </c>
      <c r="CX57" s="25">
        <v>0.61</v>
      </c>
      <c r="CY57" s="25">
        <v>0.98</v>
      </c>
      <c r="CZ57" s="25">
        <v>0.14000000000000001</v>
      </c>
      <c r="DA57" s="25">
        <v>7.3</v>
      </c>
      <c r="DB57" s="25">
        <v>1</v>
      </c>
      <c r="DC57" s="25">
        <v>0.98</v>
      </c>
      <c r="DD57" s="25">
        <v>0.16</v>
      </c>
      <c r="DE57" s="25">
        <v>17.2</v>
      </c>
      <c r="DF57" s="25">
        <v>1.7</v>
      </c>
      <c r="DG57" s="25">
        <v>2.75</v>
      </c>
      <c r="DH57" s="25">
        <v>0.34</v>
      </c>
      <c r="DI57" s="25">
        <v>0.75</v>
      </c>
      <c r="DJ57" s="25">
        <v>0.18</v>
      </c>
      <c r="DK57" s="25">
        <v>8.2000000000000003E-2</v>
      </c>
      <c r="DL57" s="25">
        <v>3.6999999999999998E-2</v>
      </c>
      <c r="DM57" s="25">
        <v>3.8</v>
      </c>
      <c r="DN57" s="25">
        <v>0.43</v>
      </c>
      <c r="DO57" s="25" t="s">
        <v>135</v>
      </c>
      <c r="DP57" s="25" t="s">
        <v>135</v>
      </c>
      <c r="DQ57" s="25">
        <v>5.14</v>
      </c>
      <c r="DR57" s="25">
        <v>0.48</v>
      </c>
      <c r="DS57" s="25">
        <v>1.57</v>
      </c>
      <c r="DT57" s="25">
        <v>0.16</v>
      </c>
    </row>
    <row r="58" spans="1:124" x14ac:dyDescent="0.3">
      <c r="A58" s="14" t="s">
        <v>16</v>
      </c>
      <c r="C58" s="2">
        <v>3.6078999999999999</v>
      </c>
      <c r="D58" s="2">
        <v>12.3393</v>
      </c>
      <c r="E58" s="2">
        <v>0.61209999999999998</v>
      </c>
      <c r="F58" s="2">
        <v>3.9942000000000002</v>
      </c>
      <c r="G58" s="2">
        <v>2.3334999999999999</v>
      </c>
      <c r="H58" s="2">
        <v>1.5951</v>
      </c>
      <c r="I58" s="3">
        <v>64.705699999999993</v>
      </c>
      <c r="J58" s="2">
        <v>1.1266</v>
      </c>
      <c r="K58" s="2">
        <v>8.1897000000000002</v>
      </c>
      <c r="L58" s="2">
        <v>0.15809999999999999</v>
      </c>
      <c r="M58" s="2">
        <v>2.4299999999999999E-2</v>
      </c>
      <c r="N58" s="2">
        <v>5.2400000000000002E-2</v>
      </c>
      <c r="O58" s="2">
        <v>98.738799999999998</v>
      </c>
    </row>
    <row r="59" spans="1:124" x14ac:dyDescent="0.3">
      <c r="A59" s="14" t="s">
        <v>16</v>
      </c>
      <c r="C59" s="2">
        <v>3.5122</v>
      </c>
      <c r="D59" s="2">
        <v>12.4429</v>
      </c>
      <c r="E59" s="2">
        <v>0.59870000000000001</v>
      </c>
      <c r="F59" s="2">
        <v>4.0220000000000002</v>
      </c>
      <c r="G59" s="2">
        <v>2.3313000000000001</v>
      </c>
      <c r="H59" s="2">
        <v>1.5999000000000001</v>
      </c>
      <c r="I59" s="3">
        <v>63.581000000000003</v>
      </c>
      <c r="J59" s="2">
        <v>1.1016999999999999</v>
      </c>
      <c r="K59" s="2">
        <v>8.4573999999999998</v>
      </c>
      <c r="L59" s="2">
        <v>0.154</v>
      </c>
      <c r="M59" s="2">
        <v>2.35E-2</v>
      </c>
      <c r="N59" s="2">
        <v>5.3800000000000001E-2</v>
      </c>
      <c r="O59" s="2">
        <v>97.878399999999999</v>
      </c>
    </row>
    <row r="60" spans="1:124" x14ac:dyDescent="0.3">
      <c r="A60" s="14" t="s">
        <v>16</v>
      </c>
      <c r="C60" s="2">
        <f t="shared" ref="C60:O60" si="9">AVERAGE(C58:C59)</f>
        <v>3.5600499999999999</v>
      </c>
      <c r="D60" s="2">
        <f t="shared" si="9"/>
        <v>12.3911</v>
      </c>
      <c r="E60" s="2">
        <f t="shared" si="9"/>
        <v>0.60539999999999994</v>
      </c>
      <c r="F60" s="2">
        <f t="shared" si="9"/>
        <v>4.0081000000000007</v>
      </c>
      <c r="G60" s="2">
        <f t="shared" si="9"/>
        <v>2.3323999999999998</v>
      </c>
      <c r="H60" s="2">
        <f t="shared" si="9"/>
        <v>1.5975000000000001</v>
      </c>
      <c r="I60" s="2">
        <f t="shared" si="9"/>
        <v>64.143349999999998</v>
      </c>
      <c r="J60" s="2">
        <f t="shared" si="9"/>
        <v>1.11415</v>
      </c>
      <c r="K60" s="2">
        <f t="shared" si="9"/>
        <v>8.3235500000000009</v>
      </c>
      <c r="L60" s="2">
        <f t="shared" si="9"/>
        <v>0.15604999999999999</v>
      </c>
      <c r="M60" s="2">
        <f t="shared" si="9"/>
        <v>2.3899999999999998E-2</v>
      </c>
      <c r="N60" s="2">
        <f t="shared" si="9"/>
        <v>5.3100000000000001E-2</v>
      </c>
      <c r="O60" s="2">
        <f t="shared" si="9"/>
        <v>98.308599999999998</v>
      </c>
      <c r="U60" s="25" t="s">
        <v>29</v>
      </c>
      <c r="V60" s="25">
        <v>30</v>
      </c>
      <c r="W60" s="25" t="s">
        <v>33</v>
      </c>
      <c r="X60" s="25">
        <v>16.681000000000001</v>
      </c>
      <c r="Y60" s="25">
        <v>13.63</v>
      </c>
      <c r="Z60" s="25">
        <v>0.85</v>
      </c>
      <c r="AA60" s="25">
        <v>1.9</v>
      </c>
      <c r="AB60" s="25">
        <v>1.1000000000000001</v>
      </c>
      <c r="AC60" s="25">
        <v>3.29</v>
      </c>
      <c r="AD60" s="25">
        <v>0.22</v>
      </c>
      <c r="AE60" s="25">
        <v>13460</v>
      </c>
      <c r="AF60" s="25">
        <v>950</v>
      </c>
      <c r="AG60" s="25">
        <v>10.68</v>
      </c>
      <c r="AH60" s="25">
        <v>0.82</v>
      </c>
      <c r="AI60" s="25">
        <v>6830</v>
      </c>
      <c r="AJ60" s="25">
        <v>340</v>
      </c>
      <c r="AK60" s="25">
        <v>41.1</v>
      </c>
      <c r="AL60" s="25">
        <v>2.6</v>
      </c>
      <c r="AM60" s="25" t="s">
        <v>135</v>
      </c>
      <c r="AN60" s="25" t="s">
        <v>135</v>
      </c>
      <c r="AO60" s="25">
        <v>942</v>
      </c>
      <c r="AP60" s="25">
        <v>47</v>
      </c>
      <c r="AQ60" s="27">
        <v>52200</v>
      </c>
      <c r="AR60" s="27">
        <v>2300</v>
      </c>
      <c r="AS60" s="25">
        <v>8.4</v>
      </c>
      <c r="AT60" s="25">
        <v>0.65</v>
      </c>
      <c r="AU60" s="25" t="s">
        <v>135</v>
      </c>
      <c r="AV60" s="25" t="s">
        <v>135</v>
      </c>
      <c r="AW60" s="25">
        <v>20.8</v>
      </c>
      <c r="AX60" s="25">
        <v>2.2999999999999998</v>
      </c>
      <c r="AY60" s="25">
        <v>151</v>
      </c>
      <c r="AZ60" s="25">
        <v>11</v>
      </c>
      <c r="BA60" s="25">
        <v>27.9</v>
      </c>
      <c r="BB60" s="25">
        <v>1.7</v>
      </c>
      <c r="BC60" s="25">
        <v>1.32</v>
      </c>
      <c r="BD60" s="25">
        <v>0.56000000000000005</v>
      </c>
      <c r="BE60" s="25">
        <v>35.9</v>
      </c>
      <c r="BF60" s="25">
        <v>2.6</v>
      </c>
      <c r="BG60" s="25">
        <v>366</v>
      </c>
      <c r="BH60" s="25">
        <v>25</v>
      </c>
      <c r="BI60" s="25">
        <v>55.1</v>
      </c>
      <c r="BJ60" s="25">
        <v>3.4</v>
      </c>
      <c r="BK60" s="25">
        <v>519</v>
      </c>
      <c r="BL60" s="25">
        <v>29</v>
      </c>
      <c r="BM60" s="25">
        <v>40.200000000000003</v>
      </c>
      <c r="BN60" s="25">
        <v>2.5</v>
      </c>
      <c r="BO60" s="25">
        <v>3.09</v>
      </c>
      <c r="BP60" s="25">
        <v>0.85</v>
      </c>
      <c r="BQ60" s="25" t="s">
        <v>135</v>
      </c>
      <c r="BR60" s="25" t="s">
        <v>135</v>
      </c>
      <c r="BS60" s="25">
        <v>6.6000000000000003E-2</v>
      </c>
      <c r="BT60" s="25">
        <v>3.4000000000000002E-2</v>
      </c>
      <c r="BU60" s="25">
        <v>4.33</v>
      </c>
      <c r="BV60" s="25">
        <v>0.43</v>
      </c>
      <c r="BW60" s="25">
        <v>0.14799999999999999</v>
      </c>
      <c r="BX60" s="25">
        <v>8.3000000000000004E-2</v>
      </c>
      <c r="BY60" s="25">
        <v>0.35799999999999998</v>
      </c>
      <c r="BZ60" s="25">
        <v>4.5999999999999999E-2</v>
      </c>
      <c r="CA60" s="25">
        <v>410</v>
      </c>
      <c r="CB60" s="25">
        <v>24</v>
      </c>
      <c r="CC60" s="25">
        <v>43.6</v>
      </c>
      <c r="CD60" s="25">
        <v>2.7</v>
      </c>
      <c r="CE60" s="25">
        <v>104.3</v>
      </c>
      <c r="CF60" s="25">
        <v>5.0999999999999996</v>
      </c>
      <c r="CG60" s="25">
        <v>13.72</v>
      </c>
      <c r="CH60" s="25">
        <v>0.75</v>
      </c>
      <c r="CI60" s="25">
        <v>60.9</v>
      </c>
      <c r="CJ60" s="25">
        <v>4</v>
      </c>
      <c r="CK60" s="25">
        <v>14.2</v>
      </c>
      <c r="CL60" s="25">
        <v>1.6</v>
      </c>
      <c r="CM60" s="25">
        <v>4.05</v>
      </c>
      <c r="CN60" s="25">
        <v>0.28000000000000003</v>
      </c>
      <c r="CO60" s="25">
        <v>12.7</v>
      </c>
      <c r="CP60" s="25">
        <v>1.8</v>
      </c>
      <c r="CQ60" s="25">
        <v>2.15</v>
      </c>
      <c r="CR60" s="25">
        <v>0.21</v>
      </c>
      <c r="CS60" s="25">
        <v>11.75</v>
      </c>
      <c r="CT60" s="25">
        <v>0.93</v>
      </c>
      <c r="CU60" s="25">
        <v>2.44</v>
      </c>
      <c r="CV60" s="25">
        <v>0.28000000000000003</v>
      </c>
      <c r="CW60" s="25">
        <v>6.1</v>
      </c>
      <c r="CX60" s="25">
        <v>0.61</v>
      </c>
      <c r="CY60" s="25">
        <v>0.83</v>
      </c>
      <c r="CZ60" s="25">
        <v>0.13</v>
      </c>
      <c r="DA60" s="25">
        <v>4.8600000000000003</v>
      </c>
      <c r="DB60" s="25">
        <v>0.62</v>
      </c>
      <c r="DC60" s="25">
        <v>0.69</v>
      </c>
      <c r="DD60" s="25">
        <v>0.13</v>
      </c>
      <c r="DE60" s="25">
        <v>14.4</v>
      </c>
      <c r="DF60" s="25">
        <v>1.5</v>
      </c>
      <c r="DG60" s="25">
        <v>2.46</v>
      </c>
      <c r="DH60" s="25">
        <v>0.28000000000000003</v>
      </c>
      <c r="DI60" s="25">
        <v>0.67</v>
      </c>
      <c r="DJ60" s="25">
        <v>0.14000000000000001</v>
      </c>
      <c r="DK60" s="25">
        <v>8.3000000000000004E-2</v>
      </c>
      <c r="DL60" s="25">
        <v>3.7999999999999999E-2</v>
      </c>
      <c r="DM60" s="25">
        <v>3.4</v>
      </c>
      <c r="DN60" s="25">
        <v>0.24</v>
      </c>
      <c r="DO60" s="25" t="s">
        <v>135</v>
      </c>
      <c r="DP60" s="25" t="s">
        <v>135</v>
      </c>
      <c r="DQ60" s="25">
        <v>3.96</v>
      </c>
      <c r="DR60" s="25">
        <v>0.37</v>
      </c>
      <c r="DS60" s="25">
        <v>1.32</v>
      </c>
      <c r="DT60" s="25">
        <v>0.16</v>
      </c>
    </row>
    <row r="61" spans="1:124" x14ac:dyDescent="0.3">
      <c r="A61" s="14" t="s">
        <v>16</v>
      </c>
      <c r="C61" s="2">
        <v>3.4748999999999999</v>
      </c>
      <c r="D61" s="2">
        <v>12.3375</v>
      </c>
      <c r="E61" s="2">
        <v>0.49249999999999999</v>
      </c>
      <c r="F61" s="2">
        <v>3.8732000000000002</v>
      </c>
      <c r="G61" s="2">
        <v>2.3713000000000002</v>
      </c>
      <c r="H61" s="2">
        <v>1.5113000000000001</v>
      </c>
      <c r="I61" s="3">
        <v>64.4358</v>
      </c>
      <c r="J61" s="2">
        <v>1.0597000000000001</v>
      </c>
      <c r="K61" s="2">
        <v>7.9143999999999997</v>
      </c>
      <c r="L61" s="2">
        <v>0.14360000000000001</v>
      </c>
      <c r="M61" s="2">
        <v>0.02</v>
      </c>
      <c r="N61" s="2">
        <v>4.3900000000000002E-2</v>
      </c>
      <c r="O61" s="2">
        <v>97.678100000000001</v>
      </c>
    </row>
    <row r="62" spans="1:124" x14ac:dyDescent="0.3">
      <c r="A62" s="14" t="s">
        <v>16</v>
      </c>
      <c r="C62" s="2">
        <v>3.5691000000000002</v>
      </c>
      <c r="D62" s="2">
        <v>12.22</v>
      </c>
      <c r="E62" s="2">
        <v>0.50560000000000005</v>
      </c>
      <c r="F62" s="2">
        <v>3.8159999999999998</v>
      </c>
      <c r="G62" s="2">
        <v>2.3856999999999999</v>
      </c>
      <c r="H62" s="2">
        <v>1.56</v>
      </c>
      <c r="I62" s="3">
        <v>64.532799999999995</v>
      </c>
      <c r="J62" s="2">
        <v>1.1107</v>
      </c>
      <c r="K62" s="2">
        <v>8.2957000000000001</v>
      </c>
      <c r="L62" s="2">
        <v>0.22869999999999999</v>
      </c>
      <c r="M62" s="2">
        <v>1.9400000000000001E-2</v>
      </c>
      <c r="N62" s="2">
        <v>4.3799999999999999E-2</v>
      </c>
      <c r="O62" s="2">
        <v>98.287400000000005</v>
      </c>
    </row>
    <row r="63" spans="1:124" x14ac:dyDescent="0.3">
      <c r="A63" s="14" t="s">
        <v>16</v>
      </c>
      <c r="C63" s="2">
        <v>4.0509000000000004</v>
      </c>
      <c r="D63" s="2">
        <v>13.430199999999999</v>
      </c>
      <c r="E63" s="2">
        <v>0.48180000000000001</v>
      </c>
      <c r="F63" s="2">
        <v>4.3693</v>
      </c>
      <c r="G63" s="2">
        <v>2.3418000000000001</v>
      </c>
      <c r="H63" s="2">
        <v>1.4323999999999999</v>
      </c>
      <c r="I63" s="3">
        <v>63.656599999999997</v>
      </c>
      <c r="J63" s="2">
        <v>1.0276000000000001</v>
      </c>
      <c r="K63" s="2">
        <v>7.8494000000000002</v>
      </c>
      <c r="L63" s="2">
        <v>0.157</v>
      </c>
      <c r="M63" s="2">
        <v>2.7900000000000001E-2</v>
      </c>
      <c r="N63" s="2">
        <v>6.4799999999999996E-2</v>
      </c>
      <c r="O63" s="2">
        <v>98.889700000000005</v>
      </c>
    </row>
    <row r="64" spans="1:124" x14ac:dyDescent="0.3">
      <c r="A64" s="14" t="s">
        <v>16</v>
      </c>
      <c r="C64" s="2">
        <v>3.8412999999999999</v>
      </c>
      <c r="D64" s="2">
        <v>12.521599999999999</v>
      </c>
      <c r="E64" s="2">
        <v>0.56879999999999997</v>
      </c>
      <c r="F64" s="2">
        <v>3.9228000000000001</v>
      </c>
      <c r="G64" s="2">
        <v>2.4903</v>
      </c>
      <c r="H64" s="2">
        <v>1.5457000000000001</v>
      </c>
      <c r="I64" s="3">
        <v>64.241399999999999</v>
      </c>
      <c r="J64" s="2">
        <v>1.0615000000000001</v>
      </c>
      <c r="K64" s="2">
        <v>8.3318999999999992</v>
      </c>
      <c r="L64" s="2">
        <v>0.1055</v>
      </c>
      <c r="M64" s="2">
        <v>2.8000000000000001E-2</v>
      </c>
      <c r="N64" s="2">
        <v>7.3800000000000004E-2</v>
      </c>
      <c r="O64" s="2">
        <v>98.732399999999998</v>
      </c>
    </row>
    <row r="65" spans="1:124" x14ac:dyDescent="0.3">
      <c r="A65" s="14" t="s">
        <v>16</v>
      </c>
      <c r="C65" s="2">
        <f t="shared" ref="C65:O65" si="10">AVERAGE(C63:C64)</f>
        <v>3.9461000000000004</v>
      </c>
      <c r="D65" s="2">
        <f t="shared" si="10"/>
        <v>12.975899999999999</v>
      </c>
      <c r="E65" s="2">
        <f t="shared" si="10"/>
        <v>0.52529999999999999</v>
      </c>
      <c r="F65" s="2">
        <f t="shared" si="10"/>
        <v>4.1460499999999998</v>
      </c>
      <c r="G65" s="2">
        <f t="shared" si="10"/>
        <v>2.4160500000000003</v>
      </c>
      <c r="H65" s="2">
        <f t="shared" si="10"/>
        <v>1.48905</v>
      </c>
      <c r="I65" s="2">
        <f t="shared" si="10"/>
        <v>63.948999999999998</v>
      </c>
      <c r="J65" s="2">
        <f t="shared" si="10"/>
        <v>1.0445500000000001</v>
      </c>
      <c r="K65" s="2">
        <f t="shared" si="10"/>
        <v>8.0906500000000001</v>
      </c>
      <c r="L65" s="2">
        <f t="shared" si="10"/>
        <v>0.13125000000000001</v>
      </c>
      <c r="M65" s="2">
        <f t="shared" si="10"/>
        <v>2.7950000000000003E-2</v>
      </c>
      <c r="N65" s="2">
        <f t="shared" si="10"/>
        <v>6.93E-2</v>
      </c>
      <c r="O65" s="2">
        <f t="shared" si="10"/>
        <v>98.811049999999994</v>
      </c>
      <c r="U65" s="25" t="s">
        <v>29</v>
      </c>
      <c r="V65" s="25">
        <v>30</v>
      </c>
      <c r="W65" s="25" t="s">
        <v>33</v>
      </c>
      <c r="X65" s="25">
        <v>20.135999999999999</v>
      </c>
      <c r="Y65" s="25">
        <v>16.5</v>
      </c>
      <c r="Z65" s="25">
        <v>0.88</v>
      </c>
      <c r="AA65" s="25">
        <v>3.04</v>
      </c>
      <c r="AB65" s="25">
        <v>0.77</v>
      </c>
      <c r="AC65" s="25">
        <v>3.84</v>
      </c>
      <c r="AD65" s="25">
        <v>0.18</v>
      </c>
      <c r="AE65" s="27">
        <v>19000</v>
      </c>
      <c r="AF65" s="27">
        <v>1100</v>
      </c>
      <c r="AG65" s="25">
        <v>11.52</v>
      </c>
      <c r="AH65" s="25">
        <v>0.82</v>
      </c>
      <c r="AI65" s="25">
        <v>7830</v>
      </c>
      <c r="AJ65" s="25">
        <v>330</v>
      </c>
      <c r="AK65" s="25">
        <v>45.7</v>
      </c>
      <c r="AL65" s="25">
        <v>2.1</v>
      </c>
      <c r="AM65" s="25" t="s">
        <v>135</v>
      </c>
      <c r="AN65" s="25" t="s">
        <v>135</v>
      </c>
      <c r="AO65" s="25">
        <v>1143</v>
      </c>
      <c r="AP65" s="25">
        <v>43</v>
      </c>
      <c r="AQ65" s="27">
        <v>61800</v>
      </c>
      <c r="AR65" s="27">
        <v>2400</v>
      </c>
      <c r="AS65" s="25">
        <v>8.9499999999999993</v>
      </c>
      <c r="AT65" s="25">
        <v>0.7</v>
      </c>
      <c r="AU65" s="25" t="s">
        <v>135</v>
      </c>
      <c r="AV65" s="25" t="s">
        <v>135</v>
      </c>
      <c r="AW65" s="25">
        <v>25</v>
      </c>
      <c r="AX65" s="25">
        <v>2.5</v>
      </c>
      <c r="AY65" s="25">
        <v>185</v>
      </c>
      <c r="AZ65" s="25">
        <v>13</v>
      </c>
      <c r="BA65" s="25">
        <v>28.7</v>
      </c>
      <c r="BB65" s="25">
        <v>1.6</v>
      </c>
      <c r="BC65" s="25">
        <v>1.87</v>
      </c>
      <c r="BD65" s="25">
        <v>0.46</v>
      </c>
      <c r="BE65" s="25">
        <v>41.6</v>
      </c>
      <c r="BF65" s="25">
        <v>1.8</v>
      </c>
      <c r="BG65" s="25">
        <v>268</v>
      </c>
      <c r="BH65" s="25">
        <v>11</v>
      </c>
      <c r="BI65" s="25">
        <v>69.099999999999994</v>
      </c>
      <c r="BJ65" s="25">
        <v>2.2999999999999998</v>
      </c>
      <c r="BK65" s="25">
        <v>640</v>
      </c>
      <c r="BL65" s="25">
        <v>24</v>
      </c>
      <c r="BM65" s="25">
        <v>49.9</v>
      </c>
      <c r="BN65" s="25">
        <v>1.8</v>
      </c>
      <c r="BO65" s="25">
        <v>3.82</v>
      </c>
      <c r="BP65" s="25">
        <v>0.49</v>
      </c>
      <c r="BQ65" s="25" t="s">
        <v>135</v>
      </c>
      <c r="BR65" s="25" t="s">
        <v>135</v>
      </c>
      <c r="BS65" s="25">
        <v>0.128</v>
      </c>
      <c r="BT65" s="25">
        <v>4.7E-2</v>
      </c>
      <c r="BU65" s="25">
        <v>6.36</v>
      </c>
      <c r="BV65" s="25">
        <v>0.65</v>
      </c>
      <c r="BW65" s="25">
        <v>0.13</v>
      </c>
      <c r="BX65" s="25">
        <v>6.4000000000000001E-2</v>
      </c>
      <c r="BY65" s="25">
        <v>0.41699999999999998</v>
      </c>
      <c r="BZ65" s="25">
        <v>5.1999999999999998E-2</v>
      </c>
      <c r="CA65" s="25">
        <v>434</v>
      </c>
      <c r="CB65" s="25">
        <v>16</v>
      </c>
      <c r="CC65" s="25">
        <v>49.5</v>
      </c>
      <c r="CD65" s="25">
        <v>1.3</v>
      </c>
      <c r="CE65" s="25">
        <v>124.6</v>
      </c>
      <c r="CF65" s="25">
        <v>4</v>
      </c>
      <c r="CG65" s="25">
        <v>16.75</v>
      </c>
      <c r="CH65" s="25">
        <v>0.66</v>
      </c>
      <c r="CI65" s="25">
        <v>72.400000000000006</v>
      </c>
      <c r="CJ65" s="25">
        <v>3</v>
      </c>
      <c r="CK65" s="25">
        <v>17.3</v>
      </c>
      <c r="CL65" s="25">
        <v>1.2</v>
      </c>
      <c r="CM65" s="25">
        <v>4.5999999999999996</v>
      </c>
      <c r="CN65" s="25">
        <v>0.36</v>
      </c>
      <c r="CO65" s="25">
        <v>16.899999999999999</v>
      </c>
      <c r="CP65" s="25">
        <v>1.1000000000000001</v>
      </c>
      <c r="CQ65" s="25">
        <v>2.62</v>
      </c>
      <c r="CR65" s="25">
        <v>0.2</v>
      </c>
      <c r="CS65" s="25">
        <v>13.63</v>
      </c>
      <c r="CT65" s="25">
        <v>0.67</v>
      </c>
      <c r="CU65" s="25">
        <v>2.82</v>
      </c>
      <c r="CV65" s="25">
        <v>0.21</v>
      </c>
      <c r="CW65" s="25">
        <v>7.37</v>
      </c>
      <c r="CX65" s="25">
        <v>0.37</v>
      </c>
      <c r="CY65" s="25">
        <v>0.87</v>
      </c>
      <c r="CZ65" s="25">
        <v>0.11</v>
      </c>
      <c r="DA65" s="25">
        <v>6.71</v>
      </c>
      <c r="DB65" s="25">
        <v>0.55000000000000004</v>
      </c>
      <c r="DC65" s="25">
        <v>0.85</v>
      </c>
      <c r="DD65" s="25">
        <v>9.9000000000000005E-2</v>
      </c>
      <c r="DE65" s="25">
        <v>16.489999999999998</v>
      </c>
      <c r="DF65" s="25">
        <v>0.85</v>
      </c>
      <c r="DG65" s="25">
        <v>2.61</v>
      </c>
      <c r="DH65" s="25">
        <v>0.14000000000000001</v>
      </c>
      <c r="DI65" s="25">
        <v>0.78</v>
      </c>
      <c r="DJ65" s="25">
        <v>0.16</v>
      </c>
      <c r="DK65" s="25">
        <v>7.4999999999999997E-2</v>
      </c>
      <c r="DL65" s="25">
        <v>2.1000000000000001E-2</v>
      </c>
      <c r="DM65" s="25">
        <v>3.85</v>
      </c>
      <c r="DN65" s="25">
        <v>0.26</v>
      </c>
      <c r="DO65" s="25" t="s">
        <v>135</v>
      </c>
      <c r="DP65" s="25" t="s">
        <v>135</v>
      </c>
      <c r="DQ65" s="25">
        <v>4.78</v>
      </c>
      <c r="DR65" s="25">
        <v>0.3</v>
      </c>
      <c r="DS65" s="25">
        <v>1.68</v>
      </c>
      <c r="DT65" s="25">
        <v>0.14000000000000001</v>
      </c>
    </row>
    <row r="66" spans="1:124" x14ac:dyDescent="0.3">
      <c r="A66" s="14" t="s">
        <v>21</v>
      </c>
      <c r="C66" s="2">
        <v>2.8816999999999999</v>
      </c>
      <c r="D66" s="2">
        <v>12.107200000000001</v>
      </c>
      <c r="E66" s="2">
        <v>0.53569999999999995</v>
      </c>
      <c r="F66" s="2">
        <v>8.2482000000000006</v>
      </c>
      <c r="G66" s="2">
        <v>1.0396000000000001</v>
      </c>
      <c r="H66" s="2">
        <v>4.2973999999999997</v>
      </c>
      <c r="I66" s="3">
        <v>50.402299999999997</v>
      </c>
      <c r="J66" s="2">
        <v>4.2008000000000001</v>
      </c>
      <c r="K66" s="2">
        <v>13.5063</v>
      </c>
      <c r="L66" s="2">
        <v>0.1852</v>
      </c>
      <c r="M66" s="2">
        <v>3.1699999999999999E-2</v>
      </c>
      <c r="N66" s="2">
        <v>2.5100000000000001E-2</v>
      </c>
      <c r="O66" s="2">
        <v>97.461100000000002</v>
      </c>
    </row>
    <row r="67" spans="1:124" x14ac:dyDescent="0.3">
      <c r="A67" s="14" t="s">
        <v>21</v>
      </c>
      <c r="C67" s="2">
        <v>3.0568</v>
      </c>
      <c r="D67" s="2">
        <v>12.270899999999999</v>
      </c>
      <c r="E67" s="2">
        <v>0.5302</v>
      </c>
      <c r="F67" s="2">
        <v>8.4878999999999998</v>
      </c>
      <c r="G67" s="2">
        <v>1.0108999999999999</v>
      </c>
      <c r="H67" s="2">
        <v>4.2519999999999998</v>
      </c>
      <c r="I67" s="3">
        <v>50.5139</v>
      </c>
      <c r="J67" s="2">
        <v>4.2199</v>
      </c>
      <c r="K67" s="2">
        <v>13.3849</v>
      </c>
      <c r="L67" s="2">
        <v>0.23219999999999999</v>
      </c>
      <c r="M67" s="2">
        <v>3.5999999999999997E-2</v>
      </c>
      <c r="N67" s="2">
        <v>2.5399999999999999E-2</v>
      </c>
      <c r="O67" s="2">
        <v>98.021000000000001</v>
      </c>
    </row>
    <row r="68" spans="1:124" x14ac:dyDescent="0.3">
      <c r="A68" s="14" t="s">
        <v>21</v>
      </c>
      <c r="C68" s="2">
        <v>2.9962</v>
      </c>
      <c r="D68" s="2">
        <v>12.079700000000001</v>
      </c>
      <c r="E68" s="2">
        <v>0.53869999999999996</v>
      </c>
      <c r="F68" s="2">
        <v>8.2479999999999993</v>
      </c>
      <c r="G68" s="2">
        <v>1.0194000000000001</v>
      </c>
      <c r="H68" s="2">
        <v>4.3441000000000001</v>
      </c>
      <c r="I68" s="3">
        <v>50.408000000000001</v>
      </c>
      <c r="J68" s="2">
        <v>4.0909000000000004</v>
      </c>
      <c r="K68" s="2">
        <v>13.1623</v>
      </c>
      <c r="L68" s="2">
        <v>0.2248</v>
      </c>
      <c r="M68" s="2">
        <v>2.92E-2</v>
      </c>
      <c r="N68" s="2">
        <v>2.2100000000000002E-2</v>
      </c>
      <c r="O68" s="2">
        <v>97.163399999999996</v>
      </c>
    </row>
    <row r="69" spans="1:124" x14ac:dyDescent="0.3">
      <c r="A69" s="14" t="s">
        <v>21</v>
      </c>
      <c r="C69" s="2">
        <v>2.8224</v>
      </c>
      <c r="D69" s="2">
        <v>12.074</v>
      </c>
      <c r="E69" s="2">
        <v>0.55830000000000002</v>
      </c>
      <c r="F69" s="2">
        <v>8.3980999999999995</v>
      </c>
      <c r="G69" s="2">
        <v>1.028</v>
      </c>
      <c r="H69" s="2">
        <v>4.3300999999999998</v>
      </c>
      <c r="I69" s="3">
        <v>50.593299999999999</v>
      </c>
      <c r="J69" s="2">
        <v>4.1824000000000003</v>
      </c>
      <c r="K69" s="2">
        <v>13.630800000000001</v>
      </c>
      <c r="L69" s="2">
        <v>0.2077</v>
      </c>
      <c r="M69" s="2">
        <v>2.9499999999999998E-2</v>
      </c>
      <c r="N69" s="2">
        <v>2.2100000000000002E-2</v>
      </c>
      <c r="O69" s="2">
        <v>97.8767</v>
      </c>
    </row>
    <row r="70" spans="1:124" x14ac:dyDescent="0.3">
      <c r="A70" s="14" t="s">
        <v>21</v>
      </c>
      <c r="C70" s="2">
        <v>3.0381999999999998</v>
      </c>
      <c r="D70" s="2">
        <v>12.2669</v>
      </c>
      <c r="E70" s="2">
        <v>0.54520000000000002</v>
      </c>
      <c r="F70" s="2">
        <v>8.4090000000000007</v>
      </c>
      <c r="G70" s="2">
        <v>0.99390000000000001</v>
      </c>
      <c r="H70" s="2">
        <v>4.2138999999999998</v>
      </c>
      <c r="I70" s="3">
        <v>50.470100000000002</v>
      </c>
      <c r="J70" s="2">
        <v>4.2629000000000001</v>
      </c>
      <c r="K70" s="2">
        <v>13.3881</v>
      </c>
      <c r="L70" s="2">
        <v>0.21840000000000001</v>
      </c>
      <c r="M70" s="2">
        <v>3.9800000000000002E-2</v>
      </c>
      <c r="N70" s="2">
        <v>2.2499999999999999E-2</v>
      </c>
      <c r="O70" s="2">
        <v>97.868899999999996</v>
      </c>
    </row>
    <row r="71" spans="1:124" x14ac:dyDescent="0.3">
      <c r="A71" s="14" t="s">
        <v>21</v>
      </c>
      <c r="C71" s="2">
        <v>2.9201000000000001</v>
      </c>
      <c r="D71" s="2">
        <v>12.204700000000001</v>
      </c>
      <c r="E71" s="2">
        <v>0.56299999999999994</v>
      </c>
      <c r="F71" s="2">
        <v>8.2714999999999996</v>
      </c>
      <c r="G71" s="2">
        <v>0.97609999999999997</v>
      </c>
      <c r="H71" s="2">
        <v>4.2225999999999999</v>
      </c>
      <c r="I71" s="3">
        <v>50.467500000000001</v>
      </c>
      <c r="J71" s="2">
        <v>4.2403000000000004</v>
      </c>
      <c r="K71" s="2">
        <v>13.6767</v>
      </c>
      <c r="L71" s="2">
        <v>0.2288</v>
      </c>
      <c r="M71" s="2">
        <v>3.0599999999999999E-2</v>
      </c>
      <c r="N71" s="2">
        <v>2.1899999999999999E-2</v>
      </c>
      <c r="O71" s="2">
        <v>97.823700000000002</v>
      </c>
    </row>
    <row r="72" spans="1:124" x14ac:dyDescent="0.3">
      <c r="A72" s="14" t="s">
        <v>21</v>
      </c>
      <c r="C72" s="2">
        <v>2.9281000000000001</v>
      </c>
      <c r="D72" s="2">
        <v>12.4856</v>
      </c>
      <c r="E72" s="2">
        <v>0.53649999999999998</v>
      </c>
      <c r="F72" s="2">
        <v>8.5717999999999996</v>
      </c>
      <c r="G72" s="2">
        <v>0.9597</v>
      </c>
      <c r="H72" s="2">
        <v>4.0834999999999999</v>
      </c>
      <c r="I72" s="3">
        <v>50.511600000000001</v>
      </c>
      <c r="J72" s="2">
        <v>4.3787000000000003</v>
      </c>
      <c r="K72" s="2">
        <v>13.017200000000001</v>
      </c>
      <c r="L72" s="2">
        <v>0.2364</v>
      </c>
      <c r="M72" s="2">
        <v>3.2399999999999998E-2</v>
      </c>
      <c r="N72" s="2">
        <v>2.1000000000000001E-2</v>
      </c>
      <c r="O72" s="2">
        <v>97.7624</v>
      </c>
    </row>
    <row r="73" spans="1:124" x14ac:dyDescent="0.3">
      <c r="A73" s="14" t="s">
        <v>21</v>
      </c>
      <c r="C73" s="2">
        <v>2.9725999999999999</v>
      </c>
      <c r="D73" s="2">
        <v>12.4815</v>
      </c>
      <c r="E73" s="2">
        <v>0.4869</v>
      </c>
      <c r="F73" s="2">
        <v>8.2985000000000007</v>
      </c>
      <c r="G73" s="2">
        <v>0.95409999999999995</v>
      </c>
      <c r="H73" s="2">
        <v>4.1185</v>
      </c>
      <c r="I73" s="3">
        <v>50.584699999999998</v>
      </c>
      <c r="J73" s="2">
        <v>4.2500999999999998</v>
      </c>
      <c r="K73" s="2">
        <v>12.9214</v>
      </c>
      <c r="L73" s="2">
        <v>0.18640000000000001</v>
      </c>
      <c r="M73" s="2">
        <v>4.4400000000000002E-2</v>
      </c>
      <c r="N73" s="2">
        <v>2.1000000000000001E-2</v>
      </c>
      <c r="O73" s="2">
        <v>97.3202</v>
      </c>
    </row>
    <row r="74" spans="1:124" x14ac:dyDescent="0.3">
      <c r="A74" s="14" t="s">
        <v>21</v>
      </c>
      <c r="C74" s="2">
        <f t="shared" ref="C74:O74" si="11">AVERAGE(C72:C73)</f>
        <v>2.9503500000000003</v>
      </c>
      <c r="D74" s="2">
        <f t="shared" si="11"/>
        <v>12.483550000000001</v>
      </c>
      <c r="E74" s="2">
        <f t="shared" si="11"/>
        <v>0.51170000000000004</v>
      </c>
      <c r="F74" s="2">
        <f t="shared" si="11"/>
        <v>8.4351500000000001</v>
      </c>
      <c r="G74" s="2">
        <f t="shared" si="11"/>
        <v>0.95689999999999997</v>
      </c>
      <c r="H74" s="2">
        <f t="shared" si="11"/>
        <v>4.101</v>
      </c>
      <c r="I74" s="2">
        <f t="shared" si="11"/>
        <v>50.54815</v>
      </c>
      <c r="J74" s="2">
        <f t="shared" si="11"/>
        <v>4.3144</v>
      </c>
      <c r="K74" s="2">
        <f t="shared" si="11"/>
        <v>12.9693</v>
      </c>
      <c r="L74" s="2">
        <f t="shared" si="11"/>
        <v>0.2114</v>
      </c>
      <c r="M74" s="2">
        <f t="shared" si="11"/>
        <v>3.8400000000000004E-2</v>
      </c>
      <c r="N74" s="2">
        <f t="shared" si="11"/>
        <v>2.1000000000000001E-2</v>
      </c>
      <c r="O74" s="2">
        <f t="shared" si="11"/>
        <v>97.541300000000007</v>
      </c>
      <c r="U74" s="25" t="s">
        <v>28</v>
      </c>
      <c r="V74" s="25">
        <v>50</v>
      </c>
      <c r="W74" s="25" t="s">
        <v>32</v>
      </c>
      <c r="X74" s="25">
        <v>19.515999999999998</v>
      </c>
      <c r="Y74" s="25">
        <v>7.54</v>
      </c>
      <c r="Z74" s="25">
        <v>0.39</v>
      </c>
      <c r="AA74" s="25">
        <v>1.29</v>
      </c>
      <c r="AB74" s="25">
        <v>0.47</v>
      </c>
      <c r="AC74" s="25">
        <v>3.04</v>
      </c>
      <c r="AD74" s="25">
        <v>0.1</v>
      </c>
      <c r="AE74" s="25">
        <v>7550</v>
      </c>
      <c r="AF74" s="25">
        <v>230</v>
      </c>
      <c r="AG74" s="25">
        <v>29.75</v>
      </c>
      <c r="AH74" s="25">
        <v>0.75</v>
      </c>
      <c r="AI74" s="27">
        <v>26100</v>
      </c>
      <c r="AJ74" s="27">
        <v>1200</v>
      </c>
      <c r="AK74" s="25">
        <v>440</v>
      </c>
      <c r="AL74" s="25">
        <v>21</v>
      </c>
      <c r="AM74" s="25">
        <v>21.4</v>
      </c>
      <c r="AN74" s="25">
        <v>2.2000000000000002</v>
      </c>
      <c r="AO74" s="25">
        <v>1412</v>
      </c>
      <c r="AP74" s="25">
        <v>59</v>
      </c>
      <c r="AQ74" s="27">
        <v>121900</v>
      </c>
      <c r="AR74" s="27">
        <v>4500</v>
      </c>
      <c r="AS74" s="25">
        <v>44.3</v>
      </c>
      <c r="AT74" s="25">
        <v>1.6</v>
      </c>
      <c r="AU74" s="25">
        <v>55.7</v>
      </c>
      <c r="AV74" s="25">
        <v>2.8</v>
      </c>
      <c r="AW74" s="25">
        <v>132.6</v>
      </c>
      <c r="AX74" s="25">
        <v>6.2</v>
      </c>
      <c r="AY74" s="25">
        <v>168</v>
      </c>
      <c r="AZ74" s="25">
        <v>10</v>
      </c>
      <c r="BA74" s="25">
        <v>24.3</v>
      </c>
      <c r="BB74" s="25">
        <v>1.6</v>
      </c>
      <c r="BC74" s="25">
        <v>1.48</v>
      </c>
      <c r="BD74" s="25">
        <v>0.24</v>
      </c>
      <c r="BE74" s="25">
        <v>17.760000000000002</v>
      </c>
      <c r="BF74" s="25">
        <v>0.56999999999999995</v>
      </c>
      <c r="BG74" s="25">
        <v>413</v>
      </c>
      <c r="BH74" s="25">
        <v>15</v>
      </c>
      <c r="BI74" s="25">
        <v>44.7</v>
      </c>
      <c r="BJ74" s="25">
        <v>1.9</v>
      </c>
      <c r="BK74" s="25">
        <v>301</v>
      </c>
      <c r="BL74" s="25">
        <v>14</v>
      </c>
      <c r="BM74" s="25">
        <v>28.3</v>
      </c>
      <c r="BN74" s="25">
        <v>1.5</v>
      </c>
      <c r="BO74" s="25">
        <v>1.58</v>
      </c>
      <c r="BP74" s="25">
        <v>0.28000000000000003</v>
      </c>
      <c r="BQ74" s="25">
        <v>0.2</v>
      </c>
      <c r="BR74" s="25">
        <v>0.14000000000000001</v>
      </c>
      <c r="BS74" s="25">
        <v>0.12</v>
      </c>
      <c r="BT74" s="25">
        <v>2.7E-2</v>
      </c>
      <c r="BU74" s="25">
        <v>2.75</v>
      </c>
      <c r="BV74" s="25">
        <v>0.27</v>
      </c>
      <c r="BW74" s="25">
        <v>5.5E-2</v>
      </c>
      <c r="BX74" s="25">
        <v>2.5999999999999999E-2</v>
      </c>
      <c r="BY74" s="25">
        <v>0.18099999999999999</v>
      </c>
      <c r="BZ74" s="25">
        <v>2.3E-2</v>
      </c>
      <c r="CA74" s="25">
        <v>209.5</v>
      </c>
      <c r="CB74" s="25">
        <v>8.1999999999999993</v>
      </c>
      <c r="CC74" s="25">
        <v>26.7</v>
      </c>
      <c r="CD74" s="25">
        <v>1.2</v>
      </c>
      <c r="CE74" s="25">
        <v>63.5</v>
      </c>
      <c r="CF74" s="25">
        <v>2.6</v>
      </c>
      <c r="CG74" s="25">
        <v>8.27</v>
      </c>
      <c r="CH74" s="25">
        <v>0.31</v>
      </c>
      <c r="CI74" s="25">
        <v>38.700000000000003</v>
      </c>
      <c r="CJ74" s="25">
        <v>1.6</v>
      </c>
      <c r="CK74" s="25">
        <v>11.11</v>
      </c>
      <c r="CL74" s="25">
        <v>0.68</v>
      </c>
      <c r="CM74" s="25">
        <v>3.17</v>
      </c>
      <c r="CN74" s="25">
        <v>0.21</v>
      </c>
      <c r="CO74" s="25">
        <v>10.029999999999999</v>
      </c>
      <c r="CP74" s="25">
        <v>0.68</v>
      </c>
      <c r="CQ74" s="25">
        <v>1.4379999999999999</v>
      </c>
      <c r="CR74" s="25">
        <v>7.3999999999999996E-2</v>
      </c>
      <c r="CS74" s="25">
        <v>9.36</v>
      </c>
      <c r="CT74" s="25">
        <v>0.53</v>
      </c>
      <c r="CU74" s="25">
        <v>1.792</v>
      </c>
      <c r="CV74" s="25">
        <v>8.2000000000000003E-2</v>
      </c>
      <c r="CW74" s="25">
        <v>4.17</v>
      </c>
      <c r="CX74" s="25">
        <v>0.23</v>
      </c>
      <c r="CY74" s="25">
        <v>0.53600000000000003</v>
      </c>
      <c r="CZ74" s="25">
        <v>4.2999999999999997E-2</v>
      </c>
      <c r="DA74" s="25">
        <v>3.89</v>
      </c>
      <c r="DB74" s="25">
        <v>0.4</v>
      </c>
      <c r="DC74" s="25">
        <v>0.48699999999999999</v>
      </c>
      <c r="DD74" s="25">
        <v>5.6000000000000001E-2</v>
      </c>
      <c r="DE74" s="25">
        <v>7.01</v>
      </c>
      <c r="DF74" s="25">
        <v>0.56999999999999995</v>
      </c>
      <c r="DG74" s="25">
        <v>1.77</v>
      </c>
      <c r="DH74" s="25">
        <v>0.12</v>
      </c>
      <c r="DI74" s="25">
        <v>0.39</v>
      </c>
      <c r="DJ74" s="25">
        <v>7.8E-2</v>
      </c>
      <c r="DK74" s="25">
        <v>4.7E-2</v>
      </c>
      <c r="DL74" s="25">
        <v>1.4999999999999999E-2</v>
      </c>
      <c r="DM74" s="25">
        <v>1.99</v>
      </c>
      <c r="DN74" s="25">
        <v>0.14000000000000001</v>
      </c>
      <c r="DO74" s="25" t="s">
        <v>135</v>
      </c>
      <c r="DP74" s="25" t="s">
        <v>135</v>
      </c>
      <c r="DQ74" s="25">
        <v>2.15</v>
      </c>
      <c r="DR74" s="25">
        <v>0.15</v>
      </c>
      <c r="DS74" s="25">
        <v>0.66600000000000004</v>
      </c>
      <c r="DT74" s="25">
        <v>7.0000000000000007E-2</v>
      </c>
    </row>
    <row r="75" spans="1:124" x14ac:dyDescent="0.3">
      <c r="A75" s="14" t="s">
        <v>21</v>
      </c>
      <c r="C75" s="2">
        <v>3.0613999999999999</v>
      </c>
      <c r="D75" s="2">
        <v>12.4857</v>
      </c>
      <c r="E75" s="2">
        <v>0.48149999999999998</v>
      </c>
      <c r="F75" s="2">
        <v>8.3233999999999995</v>
      </c>
      <c r="G75" s="2">
        <v>0.88380000000000003</v>
      </c>
      <c r="H75" s="2">
        <v>4.1181000000000001</v>
      </c>
      <c r="I75" s="3">
        <v>50.066000000000003</v>
      </c>
      <c r="J75" s="2">
        <v>4.3811</v>
      </c>
      <c r="K75" s="2">
        <v>13.1487</v>
      </c>
      <c r="L75" s="2">
        <v>0.25679999999999997</v>
      </c>
      <c r="M75" s="2">
        <v>3.2899999999999999E-2</v>
      </c>
      <c r="N75" s="2">
        <v>2.0899999999999998E-2</v>
      </c>
      <c r="O75" s="2">
        <v>97.260499999999993</v>
      </c>
    </row>
    <row r="76" spans="1:124" x14ac:dyDescent="0.3">
      <c r="A76" s="14" t="s">
        <v>21</v>
      </c>
      <c r="C76" s="2">
        <v>3.0686</v>
      </c>
      <c r="D76" s="2">
        <v>12.5784</v>
      </c>
      <c r="E76" s="2">
        <v>0.53139999999999998</v>
      </c>
      <c r="F76" s="2">
        <v>8.5164000000000009</v>
      </c>
      <c r="G76" s="2">
        <v>0.97799999999999998</v>
      </c>
      <c r="H76" s="2">
        <v>4.1120000000000001</v>
      </c>
      <c r="I76" s="3">
        <v>50.499499999999998</v>
      </c>
      <c r="J76" s="2">
        <v>4.3570000000000002</v>
      </c>
      <c r="K76" s="2">
        <v>13.066599999999999</v>
      </c>
      <c r="L76" s="2">
        <v>0.1918</v>
      </c>
      <c r="M76" s="2">
        <v>3.8899999999999997E-2</v>
      </c>
      <c r="N76" s="2">
        <v>2.0799999999999999E-2</v>
      </c>
      <c r="O76" s="2">
        <v>97.959299999999999</v>
      </c>
    </row>
    <row r="77" spans="1:124" x14ac:dyDescent="0.3">
      <c r="A77" s="14" t="s">
        <v>21</v>
      </c>
      <c r="C77" s="2">
        <f t="shared" ref="C77:O77" si="12">AVERAGE(C75:C76)</f>
        <v>3.0649999999999999</v>
      </c>
      <c r="D77" s="2">
        <f t="shared" si="12"/>
        <v>12.53205</v>
      </c>
      <c r="E77" s="2">
        <f t="shared" si="12"/>
        <v>0.50644999999999996</v>
      </c>
      <c r="F77" s="2">
        <f t="shared" si="12"/>
        <v>8.4199000000000002</v>
      </c>
      <c r="G77" s="2">
        <f t="shared" si="12"/>
        <v>0.93090000000000006</v>
      </c>
      <c r="H77" s="2">
        <f t="shared" si="12"/>
        <v>4.1150500000000001</v>
      </c>
      <c r="I77" s="2">
        <f t="shared" si="12"/>
        <v>50.28275</v>
      </c>
      <c r="J77" s="2">
        <f t="shared" si="12"/>
        <v>4.3690499999999997</v>
      </c>
      <c r="K77" s="2">
        <f t="shared" si="12"/>
        <v>13.10765</v>
      </c>
      <c r="L77" s="2">
        <f t="shared" si="12"/>
        <v>0.2243</v>
      </c>
      <c r="M77" s="2">
        <f t="shared" si="12"/>
        <v>3.5900000000000001E-2</v>
      </c>
      <c r="N77" s="2">
        <f t="shared" si="12"/>
        <v>2.085E-2</v>
      </c>
      <c r="O77" s="2">
        <f t="shared" si="12"/>
        <v>97.609899999999996</v>
      </c>
      <c r="U77" s="25" t="s">
        <v>28</v>
      </c>
      <c r="V77" s="25">
        <v>50</v>
      </c>
      <c r="W77" s="25" t="s">
        <v>32</v>
      </c>
      <c r="X77" s="25">
        <v>18.920999999999999</v>
      </c>
      <c r="Y77" s="25">
        <v>7.24</v>
      </c>
      <c r="Z77" s="25">
        <v>0.86</v>
      </c>
      <c r="AA77" s="25">
        <v>1.33</v>
      </c>
      <c r="AB77" s="25">
        <v>0.4</v>
      </c>
      <c r="AC77" s="25">
        <v>3.24</v>
      </c>
      <c r="AD77" s="25">
        <v>0.6</v>
      </c>
      <c r="AE77" s="25">
        <v>7250</v>
      </c>
      <c r="AF77" s="25">
        <v>320</v>
      </c>
      <c r="AG77" s="25">
        <v>29.5</v>
      </c>
      <c r="AH77" s="25">
        <v>1.5</v>
      </c>
      <c r="AI77" s="27">
        <v>24200</v>
      </c>
      <c r="AJ77" s="27">
        <v>2400</v>
      </c>
      <c r="AK77" s="25">
        <v>384</v>
      </c>
      <c r="AL77" s="25">
        <v>37</v>
      </c>
      <c r="AM77" s="25">
        <v>18.7</v>
      </c>
      <c r="AN77" s="25">
        <v>3.2</v>
      </c>
      <c r="AO77" s="25">
        <v>1450</v>
      </c>
      <c r="AP77" s="25">
        <v>220</v>
      </c>
      <c r="AQ77" s="27">
        <v>131000</v>
      </c>
      <c r="AR77" s="27">
        <v>23000</v>
      </c>
      <c r="AS77" s="25">
        <v>42.9</v>
      </c>
      <c r="AT77" s="25">
        <v>7.3</v>
      </c>
      <c r="AU77" s="25">
        <v>52.4</v>
      </c>
      <c r="AV77" s="25">
        <v>8.6</v>
      </c>
      <c r="AW77" s="25">
        <v>126</v>
      </c>
      <c r="AX77" s="25">
        <v>19</v>
      </c>
      <c r="AY77" s="25">
        <v>144</v>
      </c>
      <c r="AZ77" s="25">
        <v>13</v>
      </c>
      <c r="BA77" s="25">
        <v>22.8</v>
      </c>
      <c r="BB77" s="25">
        <v>1.9</v>
      </c>
      <c r="BC77" s="25">
        <v>1.78</v>
      </c>
      <c r="BD77" s="25">
        <v>0.28000000000000003</v>
      </c>
      <c r="BE77" s="25">
        <v>17</v>
      </c>
      <c r="BF77" s="25">
        <v>1.2</v>
      </c>
      <c r="BG77" s="25">
        <v>371</v>
      </c>
      <c r="BH77" s="25">
        <v>28</v>
      </c>
      <c r="BI77" s="25">
        <v>40.9</v>
      </c>
      <c r="BJ77" s="25">
        <v>3.9</v>
      </c>
      <c r="BK77" s="25">
        <v>273</v>
      </c>
      <c r="BL77" s="25">
        <v>25</v>
      </c>
      <c r="BM77" s="25">
        <v>26.5</v>
      </c>
      <c r="BN77" s="25">
        <v>3.3</v>
      </c>
      <c r="BO77" s="25">
        <v>1.7</v>
      </c>
      <c r="BP77" s="25">
        <v>0.33</v>
      </c>
      <c r="BQ77" s="25">
        <v>0.19</v>
      </c>
      <c r="BR77" s="25">
        <v>0.11</v>
      </c>
      <c r="BS77" s="25">
        <v>0.125</v>
      </c>
      <c r="BT77" s="25">
        <v>2.1999999999999999E-2</v>
      </c>
      <c r="BU77" s="25">
        <v>2.5499999999999998</v>
      </c>
      <c r="BV77" s="25">
        <v>0.28999999999999998</v>
      </c>
      <c r="BW77" s="25">
        <v>5.1999999999999998E-2</v>
      </c>
      <c r="BX77" s="25">
        <v>2.8000000000000001E-2</v>
      </c>
      <c r="BY77" s="25">
        <v>0.17399999999999999</v>
      </c>
      <c r="BZ77" s="25">
        <v>2.8000000000000001E-2</v>
      </c>
      <c r="CA77" s="25">
        <v>231</v>
      </c>
      <c r="CB77" s="25">
        <v>36</v>
      </c>
      <c r="CC77" s="25">
        <v>28.8</v>
      </c>
      <c r="CD77" s="25">
        <v>5.6</v>
      </c>
      <c r="CE77" s="25">
        <v>58.4</v>
      </c>
      <c r="CF77" s="25">
        <v>8.1999999999999993</v>
      </c>
      <c r="CG77" s="25">
        <v>8.0500000000000007</v>
      </c>
      <c r="CH77" s="25">
        <v>0.68</v>
      </c>
      <c r="CI77" s="25">
        <v>42.2</v>
      </c>
      <c r="CJ77" s="25">
        <v>3</v>
      </c>
      <c r="CK77" s="25">
        <v>11</v>
      </c>
      <c r="CL77" s="25">
        <v>0.99</v>
      </c>
      <c r="CM77" s="25">
        <v>3.1</v>
      </c>
      <c r="CN77" s="25">
        <v>0.25</v>
      </c>
      <c r="CO77" s="25">
        <v>9.5</v>
      </c>
      <c r="CP77" s="25">
        <v>1.3</v>
      </c>
      <c r="CQ77" s="25">
        <v>1.57</v>
      </c>
      <c r="CR77" s="25">
        <v>0.28000000000000003</v>
      </c>
      <c r="CS77" s="25">
        <v>9.5</v>
      </c>
      <c r="CT77" s="25">
        <v>1.6</v>
      </c>
      <c r="CU77" s="25">
        <v>1.64</v>
      </c>
      <c r="CV77" s="25">
        <v>0.24</v>
      </c>
      <c r="CW77" s="25">
        <v>4.41</v>
      </c>
      <c r="CX77" s="25">
        <v>0.45</v>
      </c>
      <c r="CY77" s="25">
        <v>0.59499999999999997</v>
      </c>
      <c r="CZ77" s="25">
        <v>6.2E-2</v>
      </c>
      <c r="DA77" s="25">
        <v>3.53</v>
      </c>
      <c r="DB77" s="25">
        <v>0.49</v>
      </c>
      <c r="DC77" s="25">
        <v>0.436</v>
      </c>
      <c r="DD77" s="25">
        <v>5.3999999999999999E-2</v>
      </c>
      <c r="DE77" s="25">
        <v>7.6</v>
      </c>
      <c r="DF77" s="25">
        <v>1.1000000000000001</v>
      </c>
      <c r="DG77" s="25">
        <v>1.85</v>
      </c>
      <c r="DH77" s="25">
        <v>0.31</v>
      </c>
      <c r="DI77" s="25">
        <v>0.34799999999999998</v>
      </c>
      <c r="DJ77" s="25">
        <v>7.4999999999999997E-2</v>
      </c>
      <c r="DK77" s="25">
        <v>3.4000000000000002E-2</v>
      </c>
      <c r="DL77" s="25">
        <v>1.2E-2</v>
      </c>
      <c r="DM77" s="25">
        <v>1.77</v>
      </c>
      <c r="DN77" s="25">
        <v>0.14000000000000001</v>
      </c>
      <c r="DO77" s="25" t="s">
        <v>135</v>
      </c>
      <c r="DP77" s="25" t="s">
        <v>135</v>
      </c>
      <c r="DQ77" s="25">
        <v>2.15</v>
      </c>
      <c r="DR77" s="25">
        <v>0.36</v>
      </c>
      <c r="DS77" s="25">
        <v>0.64</v>
      </c>
      <c r="DT77" s="25">
        <v>0.11</v>
      </c>
    </row>
    <row r="78" spans="1:124" x14ac:dyDescent="0.3">
      <c r="A78" s="14" t="s">
        <v>21</v>
      </c>
      <c r="C78" s="2">
        <v>2.9096000000000002</v>
      </c>
      <c r="D78" s="2">
        <v>12.270200000000001</v>
      </c>
      <c r="E78" s="2">
        <v>0.47560000000000002</v>
      </c>
      <c r="F78" s="2">
        <v>8.3389000000000006</v>
      </c>
      <c r="G78" s="2">
        <v>1.0104</v>
      </c>
      <c r="H78" s="2">
        <v>4.2469000000000001</v>
      </c>
      <c r="I78" s="3">
        <v>50.663400000000003</v>
      </c>
      <c r="J78" s="2">
        <v>4.2114000000000003</v>
      </c>
      <c r="K78" s="2">
        <v>13.1105</v>
      </c>
      <c r="L78" s="2">
        <v>0.2049</v>
      </c>
      <c r="M78" s="2">
        <v>3.1800000000000002E-2</v>
      </c>
      <c r="N78" s="2">
        <v>2.3900000000000001E-2</v>
      </c>
      <c r="O78" s="2">
        <v>97.497399999999999</v>
      </c>
    </row>
    <row r="79" spans="1:124" x14ac:dyDescent="0.3">
      <c r="A79" s="14" t="s">
        <v>21</v>
      </c>
      <c r="C79" s="2">
        <v>2.9512999999999998</v>
      </c>
      <c r="D79" s="2">
        <v>12.3094</v>
      </c>
      <c r="E79" s="2">
        <v>0.48809999999999998</v>
      </c>
      <c r="F79" s="2">
        <v>8.3788</v>
      </c>
      <c r="G79" s="2">
        <v>0.98709999999999998</v>
      </c>
      <c r="H79" s="2">
        <v>4.2046000000000001</v>
      </c>
      <c r="I79" s="3">
        <v>51.372599999999998</v>
      </c>
      <c r="J79" s="2">
        <v>4.33</v>
      </c>
      <c r="K79" s="2">
        <v>13.4909</v>
      </c>
      <c r="L79" s="2">
        <v>0.22170000000000001</v>
      </c>
      <c r="M79" s="2">
        <v>3.7699999999999997E-2</v>
      </c>
      <c r="N79" s="2">
        <v>1.9099999999999999E-2</v>
      </c>
      <c r="O79" s="2">
        <v>98.791399999999996</v>
      </c>
    </row>
    <row r="80" spans="1:124" x14ac:dyDescent="0.3">
      <c r="A80" s="14" t="s">
        <v>21</v>
      </c>
      <c r="C80" s="2">
        <f t="shared" ref="C80:O80" si="13">AVERAGE(C78:C79)</f>
        <v>2.93045</v>
      </c>
      <c r="D80" s="2">
        <f t="shared" si="13"/>
        <v>12.2898</v>
      </c>
      <c r="E80" s="2">
        <f t="shared" si="13"/>
        <v>0.48185</v>
      </c>
      <c r="F80" s="2">
        <f t="shared" si="13"/>
        <v>8.3588500000000003</v>
      </c>
      <c r="G80" s="2">
        <f t="shared" si="13"/>
        <v>0.99875000000000003</v>
      </c>
      <c r="H80" s="2">
        <f t="shared" si="13"/>
        <v>4.2257499999999997</v>
      </c>
      <c r="I80" s="2">
        <f t="shared" si="13"/>
        <v>51.018000000000001</v>
      </c>
      <c r="J80" s="2">
        <f t="shared" si="13"/>
        <v>4.2706999999999997</v>
      </c>
      <c r="K80" s="2">
        <f t="shared" si="13"/>
        <v>13.300699999999999</v>
      </c>
      <c r="L80" s="2">
        <f t="shared" si="13"/>
        <v>0.21329999999999999</v>
      </c>
      <c r="M80" s="2">
        <f t="shared" si="13"/>
        <v>3.4750000000000003E-2</v>
      </c>
      <c r="N80" s="2">
        <f t="shared" si="13"/>
        <v>2.1499999999999998E-2</v>
      </c>
      <c r="O80" s="2">
        <f t="shared" si="13"/>
        <v>98.14439999999999</v>
      </c>
      <c r="U80" s="25" t="s">
        <v>28</v>
      </c>
      <c r="V80" s="25">
        <v>50</v>
      </c>
      <c r="W80" s="25" t="s">
        <v>32</v>
      </c>
      <c r="X80" s="25">
        <v>18.378</v>
      </c>
      <c r="Y80" s="25">
        <v>8.35</v>
      </c>
      <c r="Z80" s="25">
        <v>0.53</v>
      </c>
      <c r="AA80" s="25">
        <v>1.68</v>
      </c>
      <c r="AB80" s="25">
        <v>0.69</v>
      </c>
      <c r="AC80" s="25">
        <v>2.92</v>
      </c>
      <c r="AD80" s="25">
        <v>0.14000000000000001</v>
      </c>
      <c r="AE80" s="25">
        <v>8520</v>
      </c>
      <c r="AF80" s="25">
        <v>360</v>
      </c>
      <c r="AG80" s="25">
        <v>29.3</v>
      </c>
      <c r="AH80" s="25">
        <v>1.2</v>
      </c>
      <c r="AI80" s="25">
        <v>27020</v>
      </c>
      <c r="AJ80" s="25">
        <v>650</v>
      </c>
      <c r="AK80" s="25">
        <v>481</v>
      </c>
      <c r="AL80" s="25">
        <v>17</v>
      </c>
      <c r="AM80" s="25">
        <v>18.899999999999999</v>
      </c>
      <c r="AN80" s="25">
        <v>2.1</v>
      </c>
      <c r="AO80" s="25">
        <v>1517</v>
      </c>
      <c r="AP80" s="25">
        <v>54</v>
      </c>
      <c r="AQ80" s="27">
        <v>128400</v>
      </c>
      <c r="AR80" s="27">
        <v>5000</v>
      </c>
      <c r="AS80" s="25">
        <v>42.1</v>
      </c>
      <c r="AT80" s="25">
        <v>1.8</v>
      </c>
      <c r="AU80" s="25">
        <v>50.2</v>
      </c>
      <c r="AV80" s="25">
        <v>2.7</v>
      </c>
      <c r="AW80" s="25">
        <v>150.4</v>
      </c>
      <c r="AX80" s="25">
        <v>7.8</v>
      </c>
      <c r="AY80" s="25">
        <v>194</v>
      </c>
      <c r="AZ80" s="25">
        <v>14</v>
      </c>
      <c r="BA80" s="25">
        <v>26.6</v>
      </c>
      <c r="BB80" s="25">
        <v>1.5</v>
      </c>
      <c r="BC80" s="25">
        <v>1.74</v>
      </c>
      <c r="BD80" s="25">
        <v>0.35</v>
      </c>
      <c r="BE80" s="25">
        <v>19.5</v>
      </c>
      <c r="BF80" s="25">
        <v>1.1000000000000001</v>
      </c>
      <c r="BG80" s="25">
        <v>399</v>
      </c>
      <c r="BH80" s="25">
        <v>18</v>
      </c>
      <c r="BI80" s="25">
        <v>47.4</v>
      </c>
      <c r="BJ80" s="25">
        <v>2.1</v>
      </c>
      <c r="BK80" s="25">
        <v>324</v>
      </c>
      <c r="BL80" s="25">
        <v>15</v>
      </c>
      <c r="BM80" s="25">
        <v>31.5</v>
      </c>
      <c r="BN80" s="25">
        <v>1.2</v>
      </c>
      <c r="BO80" s="25">
        <v>1.62</v>
      </c>
      <c r="BP80" s="25">
        <v>0.31</v>
      </c>
      <c r="BQ80" s="25">
        <v>0.12</v>
      </c>
      <c r="BR80" s="25">
        <v>0.11</v>
      </c>
      <c r="BS80" s="25">
        <v>0.16900000000000001</v>
      </c>
      <c r="BT80" s="25">
        <v>3.6999999999999998E-2</v>
      </c>
      <c r="BU80" s="25">
        <v>2.93</v>
      </c>
      <c r="BV80" s="25">
        <v>0.28999999999999998</v>
      </c>
      <c r="BW80" s="25">
        <v>4.5999999999999999E-2</v>
      </c>
      <c r="BX80" s="25">
        <v>2.4E-2</v>
      </c>
      <c r="BY80" s="25">
        <v>0.187</v>
      </c>
      <c r="BZ80" s="25">
        <v>2.8000000000000001E-2</v>
      </c>
      <c r="CA80" s="25">
        <v>228.8</v>
      </c>
      <c r="CB80" s="25">
        <v>9.8000000000000007</v>
      </c>
      <c r="CC80" s="25">
        <v>27.8</v>
      </c>
      <c r="CD80" s="25">
        <v>1.2</v>
      </c>
      <c r="CE80" s="25">
        <v>69.599999999999994</v>
      </c>
      <c r="CF80" s="25">
        <v>2.9</v>
      </c>
      <c r="CG80" s="25">
        <v>9.3699999999999992</v>
      </c>
      <c r="CH80" s="25">
        <v>0.45</v>
      </c>
      <c r="CI80" s="25">
        <v>40.799999999999997</v>
      </c>
      <c r="CJ80" s="25">
        <v>1.3</v>
      </c>
      <c r="CK80" s="25">
        <v>10.59</v>
      </c>
      <c r="CL80" s="25">
        <v>0.72</v>
      </c>
      <c r="CM80" s="25">
        <v>3.71</v>
      </c>
      <c r="CN80" s="25">
        <v>0.24</v>
      </c>
      <c r="CO80" s="25">
        <v>10.72</v>
      </c>
      <c r="CP80" s="25">
        <v>0.69</v>
      </c>
      <c r="CQ80" s="25">
        <v>1.504</v>
      </c>
      <c r="CR80" s="25">
        <v>9.1999999999999998E-2</v>
      </c>
      <c r="CS80" s="25">
        <v>9.52</v>
      </c>
      <c r="CT80" s="25">
        <v>0.45</v>
      </c>
      <c r="CU80" s="25">
        <v>1.91</v>
      </c>
      <c r="CV80" s="25">
        <v>0.11</v>
      </c>
      <c r="CW80" s="25">
        <v>4.3499999999999996</v>
      </c>
      <c r="CX80" s="25">
        <v>0.31</v>
      </c>
      <c r="CY80" s="25">
        <v>0.58499999999999996</v>
      </c>
      <c r="CZ80" s="25">
        <v>0.06</v>
      </c>
      <c r="DA80" s="25">
        <v>4.12</v>
      </c>
      <c r="DB80" s="25">
        <v>0.28000000000000003</v>
      </c>
      <c r="DC80" s="25">
        <v>0.502</v>
      </c>
      <c r="DD80" s="25">
        <v>5.6000000000000001E-2</v>
      </c>
      <c r="DE80" s="25">
        <v>8.09</v>
      </c>
      <c r="DF80" s="25">
        <v>0.48</v>
      </c>
      <c r="DG80" s="25">
        <v>1.84</v>
      </c>
      <c r="DH80" s="25">
        <v>0.13</v>
      </c>
      <c r="DI80" s="25">
        <v>0.35</v>
      </c>
      <c r="DJ80" s="25">
        <v>6.6000000000000003E-2</v>
      </c>
      <c r="DK80" s="25">
        <v>0.05</v>
      </c>
      <c r="DL80" s="25">
        <v>1.4999999999999999E-2</v>
      </c>
      <c r="DM80" s="25">
        <v>1.97</v>
      </c>
      <c r="DN80" s="25">
        <v>0.11</v>
      </c>
      <c r="DO80" s="25" t="s">
        <v>135</v>
      </c>
      <c r="DP80" s="25" t="s">
        <v>135</v>
      </c>
      <c r="DQ80" s="25">
        <v>2.1</v>
      </c>
      <c r="DR80" s="25">
        <v>0.18</v>
      </c>
      <c r="DS80" s="25">
        <v>0.76</v>
      </c>
      <c r="DT80" s="25">
        <v>8.4000000000000005E-2</v>
      </c>
    </row>
    <row r="81" spans="1:124" x14ac:dyDescent="0.3">
      <c r="A81" s="14" t="s">
        <v>21</v>
      </c>
      <c r="C81" s="2">
        <v>3.0451000000000001</v>
      </c>
      <c r="D81" s="2">
        <v>12.296900000000001</v>
      </c>
      <c r="E81" s="2">
        <v>0.47099999999999997</v>
      </c>
      <c r="F81" s="2">
        <v>8.3767999999999994</v>
      </c>
      <c r="G81" s="2">
        <v>0.96609999999999996</v>
      </c>
      <c r="H81" s="2">
        <v>4.1448</v>
      </c>
      <c r="I81" s="3">
        <v>50.578600000000002</v>
      </c>
      <c r="J81" s="2">
        <v>4.3319000000000001</v>
      </c>
      <c r="K81" s="2">
        <v>13.3126</v>
      </c>
      <c r="L81" s="2">
        <v>0.19889999999999999</v>
      </c>
      <c r="M81" s="2">
        <v>4.2200000000000001E-2</v>
      </c>
      <c r="N81" s="2">
        <v>2.2200000000000001E-2</v>
      </c>
      <c r="O81" s="2">
        <v>97.787000000000006</v>
      </c>
    </row>
    <row r="82" spans="1:124" x14ac:dyDescent="0.3">
      <c r="A82" s="14" t="s">
        <v>21</v>
      </c>
      <c r="C82" s="2">
        <v>2.9731000000000001</v>
      </c>
      <c r="D82" s="2">
        <v>12.380699999999999</v>
      </c>
      <c r="E82" s="2">
        <v>0.52049999999999996</v>
      </c>
      <c r="F82" s="2">
        <v>8.4414999999999996</v>
      </c>
      <c r="G82" s="2">
        <v>0.94610000000000005</v>
      </c>
      <c r="H82" s="2">
        <v>4.1601999999999997</v>
      </c>
      <c r="I82" s="3">
        <v>50.933300000000003</v>
      </c>
      <c r="J82" s="2">
        <v>4.2413999999999996</v>
      </c>
      <c r="K82" s="2">
        <v>13.631</v>
      </c>
      <c r="L82" s="2">
        <v>0.1857</v>
      </c>
      <c r="M82" s="2">
        <v>4.24E-2</v>
      </c>
      <c r="N82" s="2">
        <v>2.1000000000000001E-2</v>
      </c>
      <c r="O82" s="2">
        <v>98.477000000000004</v>
      </c>
    </row>
    <row r="83" spans="1:124" x14ac:dyDescent="0.3">
      <c r="A83" s="14" t="s">
        <v>21</v>
      </c>
      <c r="C83" s="2">
        <f t="shared" ref="C83:O83" si="14">AVERAGE(C81:C82)</f>
        <v>3.0091000000000001</v>
      </c>
      <c r="D83" s="2">
        <f t="shared" si="14"/>
        <v>12.338799999999999</v>
      </c>
      <c r="E83" s="2">
        <f t="shared" si="14"/>
        <v>0.49574999999999997</v>
      </c>
      <c r="F83" s="2">
        <f t="shared" si="14"/>
        <v>8.4091500000000003</v>
      </c>
      <c r="G83" s="2">
        <f t="shared" si="14"/>
        <v>0.95609999999999995</v>
      </c>
      <c r="H83" s="2">
        <f t="shared" si="14"/>
        <v>4.1524999999999999</v>
      </c>
      <c r="I83" s="2">
        <f t="shared" si="14"/>
        <v>50.755949999999999</v>
      </c>
      <c r="J83" s="2">
        <f t="shared" si="14"/>
        <v>4.2866499999999998</v>
      </c>
      <c r="K83" s="2">
        <f t="shared" si="14"/>
        <v>13.4718</v>
      </c>
      <c r="L83" s="2">
        <f t="shared" si="14"/>
        <v>0.1923</v>
      </c>
      <c r="M83" s="2">
        <f t="shared" si="14"/>
        <v>4.2300000000000004E-2</v>
      </c>
      <c r="N83" s="2">
        <f t="shared" si="14"/>
        <v>2.1600000000000001E-2</v>
      </c>
      <c r="O83" s="2">
        <f t="shared" si="14"/>
        <v>98.132000000000005</v>
      </c>
      <c r="U83" s="25" t="s">
        <v>28</v>
      </c>
      <c r="V83" s="25">
        <v>50</v>
      </c>
      <c r="W83" s="25" t="s">
        <v>32</v>
      </c>
      <c r="X83" s="25">
        <v>21.042000000000002</v>
      </c>
      <c r="Y83" s="25">
        <v>7.6</v>
      </c>
      <c r="Z83" s="25">
        <v>0.55000000000000004</v>
      </c>
      <c r="AA83" s="25">
        <v>1.7</v>
      </c>
      <c r="AB83" s="25">
        <v>0.52</v>
      </c>
      <c r="AC83" s="25">
        <v>3.01</v>
      </c>
      <c r="AD83" s="25">
        <v>0.16</v>
      </c>
      <c r="AE83" s="25">
        <v>7450</v>
      </c>
      <c r="AF83" s="25">
        <v>330</v>
      </c>
      <c r="AG83" s="25">
        <v>29.4</v>
      </c>
      <c r="AH83" s="25">
        <v>1.4</v>
      </c>
      <c r="AI83" s="27">
        <v>24700</v>
      </c>
      <c r="AJ83" s="27">
        <v>1100</v>
      </c>
      <c r="AK83" s="25">
        <v>401</v>
      </c>
      <c r="AL83" s="25">
        <v>17</v>
      </c>
      <c r="AM83" s="25">
        <v>16.899999999999999</v>
      </c>
      <c r="AN83" s="25">
        <v>1.5</v>
      </c>
      <c r="AO83" s="25">
        <v>1405</v>
      </c>
      <c r="AP83" s="25">
        <v>80</v>
      </c>
      <c r="AQ83" s="27">
        <v>123400</v>
      </c>
      <c r="AR83" s="27">
        <v>7600</v>
      </c>
      <c r="AS83" s="25">
        <v>43.3</v>
      </c>
      <c r="AT83" s="25">
        <v>2.4</v>
      </c>
      <c r="AU83" s="25">
        <v>50.9</v>
      </c>
      <c r="AV83" s="25">
        <v>3.9</v>
      </c>
      <c r="AW83" s="25">
        <v>121.6</v>
      </c>
      <c r="AX83" s="25">
        <v>5.4</v>
      </c>
      <c r="AY83" s="25">
        <v>152.69999999999999</v>
      </c>
      <c r="AZ83" s="25">
        <v>7.8</v>
      </c>
      <c r="BA83" s="25">
        <v>22.8</v>
      </c>
      <c r="BB83" s="25">
        <v>1.1000000000000001</v>
      </c>
      <c r="BC83" s="25">
        <v>1.35</v>
      </c>
      <c r="BD83" s="25">
        <v>0.28999999999999998</v>
      </c>
      <c r="BE83" s="25">
        <v>18.43</v>
      </c>
      <c r="BF83" s="25">
        <v>0.8</v>
      </c>
      <c r="BG83" s="25">
        <v>383</v>
      </c>
      <c r="BH83" s="25">
        <v>15</v>
      </c>
      <c r="BI83" s="25">
        <v>41.1</v>
      </c>
      <c r="BJ83" s="25">
        <v>1.5</v>
      </c>
      <c r="BK83" s="25">
        <v>267.60000000000002</v>
      </c>
      <c r="BL83" s="25">
        <v>9.9</v>
      </c>
      <c r="BM83" s="25">
        <v>26</v>
      </c>
      <c r="BN83" s="25">
        <v>1.1000000000000001</v>
      </c>
      <c r="BO83" s="25">
        <v>1.61</v>
      </c>
      <c r="BP83" s="25">
        <v>0.23</v>
      </c>
      <c r="BQ83" s="25">
        <v>0.106</v>
      </c>
      <c r="BR83" s="25">
        <v>6.9000000000000006E-2</v>
      </c>
      <c r="BS83" s="25">
        <v>0.13</v>
      </c>
      <c r="BT83" s="25">
        <v>2.1999999999999999E-2</v>
      </c>
      <c r="BU83" s="25">
        <v>2.68</v>
      </c>
      <c r="BV83" s="25">
        <v>0.26</v>
      </c>
      <c r="BW83" s="25">
        <v>7.0000000000000007E-2</v>
      </c>
      <c r="BX83" s="25">
        <v>2.7E-2</v>
      </c>
      <c r="BY83" s="25">
        <v>0.17599999999999999</v>
      </c>
      <c r="BZ83" s="25">
        <v>1.9E-2</v>
      </c>
      <c r="CA83" s="25">
        <v>219</v>
      </c>
      <c r="CB83" s="25">
        <v>12</v>
      </c>
      <c r="CC83" s="25">
        <v>25.5</v>
      </c>
      <c r="CD83" s="25">
        <v>1.1000000000000001</v>
      </c>
      <c r="CE83" s="25">
        <v>58.5</v>
      </c>
      <c r="CF83" s="25">
        <v>2.4</v>
      </c>
      <c r="CG83" s="25">
        <v>7.89</v>
      </c>
      <c r="CH83" s="25">
        <v>0.44</v>
      </c>
      <c r="CI83" s="25">
        <v>39.700000000000003</v>
      </c>
      <c r="CJ83" s="25">
        <v>2</v>
      </c>
      <c r="CK83" s="25">
        <v>10.5</v>
      </c>
      <c r="CL83" s="25">
        <v>0.61</v>
      </c>
      <c r="CM83" s="25">
        <v>2.99</v>
      </c>
      <c r="CN83" s="25">
        <v>0.18</v>
      </c>
      <c r="CO83" s="25">
        <v>9.1999999999999993</v>
      </c>
      <c r="CP83" s="25">
        <v>0.77</v>
      </c>
      <c r="CQ83" s="25">
        <v>1.47</v>
      </c>
      <c r="CR83" s="25">
        <v>0.1</v>
      </c>
      <c r="CS83" s="25">
        <v>9.08</v>
      </c>
      <c r="CT83" s="25">
        <v>0.56000000000000005</v>
      </c>
      <c r="CU83" s="25">
        <v>1.4259999999999999</v>
      </c>
      <c r="CV83" s="25">
        <v>9.1999999999999998E-2</v>
      </c>
      <c r="CW83" s="25">
        <v>3.85</v>
      </c>
      <c r="CX83" s="25">
        <v>0.31</v>
      </c>
      <c r="CY83" s="25">
        <v>0.55700000000000005</v>
      </c>
      <c r="CZ83" s="25">
        <v>4.7E-2</v>
      </c>
      <c r="DA83" s="25">
        <v>3.61</v>
      </c>
      <c r="DB83" s="25">
        <v>0.32</v>
      </c>
      <c r="DC83" s="25">
        <v>0.45100000000000001</v>
      </c>
      <c r="DD83" s="25">
        <v>5.0999999999999997E-2</v>
      </c>
      <c r="DE83" s="25">
        <v>6.99</v>
      </c>
      <c r="DF83" s="25">
        <v>0.51</v>
      </c>
      <c r="DG83" s="25">
        <v>1.82</v>
      </c>
      <c r="DH83" s="25">
        <v>0.11</v>
      </c>
      <c r="DI83" s="25">
        <v>0.39700000000000002</v>
      </c>
      <c r="DJ83" s="25">
        <v>6.8000000000000005E-2</v>
      </c>
      <c r="DK83" s="25">
        <v>4.2999999999999997E-2</v>
      </c>
      <c r="DL83" s="25">
        <v>1.4E-2</v>
      </c>
      <c r="DM83" s="25">
        <v>1.79</v>
      </c>
      <c r="DN83" s="25">
        <v>0.15</v>
      </c>
      <c r="DO83" s="25">
        <v>1.3599999999999999E-2</v>
      </c>
      <c r="DP83" s="25">
        <v>7.4000000000000003E-3</v>
      </c>
      <c r="DQ83" s="25">
        <v>2.02</v>
      </c>
      <c r="DR83" s="25">
        <v>0.13</v>
      </c>
      <c r="DS83" s="25">
        <v>0.59499999999999997</v>
      </c>
      <c r="DT83" s="25">
        <v>5.7000000000000002E-2</v>
      </c>
    </row>
    <row r="84" spans="1:124" x14ac:dyDescent="0.3">
      <c r="A84" s="14" t="s">
        <v>21</v>
      </c>
      <c r="C84" s="2">
        <v>3.0501</v>
      </c>
      <c r="D84" s="2">
        <v>12.0909</v>
      </c>
      <c r="E84" s="2">
        <v>0.50980000000000003</v>
      </c>
      <c r="F84" s="2">
        <v>8.3109000000000002</v>
      </c>
      <c r="G84" s="2">
        <v>1.0245</v>
      </c>
      <c r="H84" s="2">
        <v>4.2723000000000004</v>
      </c>
      <c r="I84" s="3">
        <v>50.230699999999999</v>
      </c>
      <c r="J84" s="2">
        <v>4.2617000000000003</v>
      </c>
      <c r="K84" s="2">
        <v>13.257199999999999</v>
      </c>
      <c r="L84" s="2">
        <v>0.11840000000000001</v>
      </c>
      <c r="M84" s="2">
        <v>4.0500000000000001E-2</v>
      </c>
      <c r="N84" s="2">
        <v>1.9199999999999998E-2</v>
      </c>
      <c r="O84" s="2">
        <v>97.186199999999999</v>
      </c>
    </row>
    <row r="85" spans="1:124" x14ac:dyDescent="0.3">
      <c r="A85" s="14" t="s">
        <v>21</v>
      </c>
      <c r="C85" s="2">
        <v>2.8176999999999999</v>
      </c>
      <c r="D85" s="2">
        <v>12.029199999999999</v>
      </c>
      <c r="E85" s="2">
        <v>0.46360000000000001</v>
      </c>
      <c r="F85" s="2">
        <v>8.2683</v>
      </c>
      <c r="G85" s="2">
        <v>1.0165</v>
      </c>
      <c r="H85" s="2">
        <v>4.2582000000000004</v>
      </c>
      <c r="I85" s="3">
        <v>50.867800000000003</v>
      </c>
      <c r="J85" s="2">
        <v>4.2827999999999999</v>
      </c>
      <c r="K85" s="2">
        <v>13.632199999999999</v>
      </c>
      <c r="L85" s="2">
        <v>0.16109999999999999</v>
      </c>
      <c r="M85" s="2">
        <v>3.5400000000000001E-2</v>
      </c>
      <c r="N85" s="2">
        <v>2.29E-2</v>
      </c>
      <c r="O85" s="2">
        <v>97.855599999999995</v>
      </c>
    </row>
    <row r="86" spans="1:124" x14ac:dyDescent="0.3">
      <c r="A86" s="14" t="s">
        <v>21</v>
      </c>
      <c r="C86" s="2">
        <f t="shared" ref="C86:O86" si="15">AVERAGE(C84:C85)</f>
        <v>2.9339</v>
      </c>
      <c r="D86" s="2">
        <f t="shared" si="15"/>
        <v>12.06005</v>
      </c>
      <c r="E86" s="2">
        <f t="shared" si="15"/>
        <v>0.48670000000000002</v>
      </c>
      <c r="F86" s="2">
        <f t="shared" si="15"/>
        <v>8.2896000000000001</v>
      </c>
      <c r="G86" s="2">
        <f t="shared" si="15"/>
        <v>1.0205</v>
      </c>
      <c r="H86" s="2">
        <f t="shared" si="15"/>
        <v>4.26525</v>
      </c>
      <c r="I86" s="2">
        <f t="shared" si="15"/>
        <v>50.549250000000001</v>
      </c>
      <c r="J86" s="2">
        <f t="shared" si="15"/>
        <v>4.2722499999999997</v>
      </c>
      <c r="K86" s="2">
        <f t="shared" si="15"/>
        <v>13.444699999999999</v>
      </c>
      <c r="L86" s="2">
        <f t="shared" si="15"/>
        <v>0.13974999999999999</v>
      </c>
      <c r="M86" s="2">
        <f t="shared" si="15"/>
        <v>3.7949999999999998E-2</v>
      </c>
      <c r="N86" s="2">
        <f t="shared" si="15"/>
        <v>2.1049999999999999E-2</v>
      </c>
      <c r="O86" s="2">
        <f t="shared" si="15"/>
        <v>97.520899999999997</v>
      </c>
      <c r="U86" s="25" t="s">
        <v>28</v>
      </c>
      <c r="V86" s="25">
        <v>50</v>
      </c>
      <c r="W86" s="25" t="s">
        <v>32</v>
      </c>
      <c r="X86" s="25">
        <v>21.218</v>
      </c>
      <c r="Y86" s="25">
        <v>7.65</v>
      </c>
      <c r="Z86" s="25">
        <v>0.44</v>
      </c>
      <c r="AA86" s="25">
        <v>1.61</v>
      </c>
      <c r="AB86" s="25">
        <v>0.54</v>
      </c>
      <c r="AC86" s="25">
        <v>2.7970000000000002</v>
      </c>
      <c r="AD86" s="25">
        <v>9.5000000000000001E-2</v>
      </c>
      <c r="AE86" s="25">
        <v>7960</v>
      </c>
      <c r="AF86" s="25">
        <v>220</v>
      </c>
      <c r="AG86" s="25">
        <v>28.21</v>
      </c>
      <c r="AH86" s="25">
        <v>0.9</v>
      </c>
      <c r="AI86" s="25">
        <v>24400</v>
      </c>
      <c r="AJ86" s="25">
        <v>740</v>
      </c>
      <c r="AK86" s="25">
        <v>410</v>
      </c>
      <c r="AL86" s="25">
        <v>12</v>
      </c>
      <c r="AM86" s="25">
        <v>17.2</v>
      </c>
      <c r="AN86" s="25">
        <v>1.7</v>
      </c>
      <c r="AO86" s="25">
        <v>1458</v>
      </c>
      <c r="AP86" s="25">
        <v>55</v>
      </c>
      <c r="AQ86" s="27">
        <v>125900</v>
      </c>
      <c r="AR86" s="27">
        <v>4700</v>
      </c>
      <c r="AS86" s="25">
        <v>41.6</v>
      </c>
      <c r="AT86" s="25">
        <v>1.7</v>
      </c>
      <c r="AU86" s="25">
        <v>47.6</v>
      </c>
      <c r="AV86" s="25">
        <v>2.9</v>
      </c>
      <c r="AW86" s="25">
        <v>127.2</v>
      </c>
      <c r="AX86" s="25">
        <v>4.5999999999999996</v>
      </c>
      <c r="AY86" s="25">
        <v>161.4</v>
      </c>
      <c r="AZ86" s="25">
        <v>7.6</v>
      </c>
      <c r="BA86" s="25">
        <v>23.8</v>
      </c>
      <c r="BB86" s="25">
        <v>1.3</v>
      </c>
      <c r="BC86" s="25">
        <v>1.57</v>
      </c>
      <c r="BD86" s="25">
        <v>0.28999999999999998</v>
      </c>
      <c r="BE86" s="25">
        <v>18.440000000000001</v>
      </c>
      <c r="BF86" s="25">
        <v>0.81</v>
      </c>
      <c r="BG86" s="25">
        <v>370</v>
      </c>
      <c r="BH86" s="25">
        <v>9.8000000000000007</v>
      </c>
      <c r="BI86" s="25">
        <v>40.6</v>
      </c>
      <c r="BJ86" s="25">
        <v>1.3</v>
      </c>
      <c r="BK86" s="25">
        <v>280.8</v>
      </c>
      <c r="BL86" s="25">
        <v>7</v>
      </c>
      <c r="BM86" s="25">
        <v>28.34</v>
      </c>
      <c r="BN86" s="25">
        <v>0.78</v>
      </c>
      <c r="BO86" s="25">
        <v>1.53</v>
      </c>
      <c r="BP86" s="25">
        <v>0.24</v>
      </c>
      <c r="BQ86" s="25" t="s">
        <v>135</v>
      </c>
      <c r="BR86" s="25" t="s">
        <v>135</v>
      </c>
      <c r="BS86" s="25">
        <v>0.11799999999999999</v>
      </c>
      <c r="BT86" s="25">
        <v>2.3E-2</v>
      </c>
      <c r="BU86" s="25">
        <v>2.66</v>
      </c>
      <c r="BV86" s="25">
        <v>0.25</v>
      </c>
      <c r="BW86" s="25">
        <v>5.8999999999999997E-2</v>
      </c>
      <c r="BX86" s="25">
        <v>0.03</v>
      </c>
      <c r="BY86" s="25">
        <v>0.16800000000000001</v>
      </c>
      <c r="BZ86" s="25">
        <v>1.9E-2</v>
      </c>
      <c r="CA86" s="25">
        <v>221.4</v>
      </c>
      <c r="CB86" s="25">
        <v>9.6999999999999993</v>
      </c>
      <c r="CC86" s="25">
        <v>25.7</v>
      </c>
      <c r="CD86" s="25">
        <v>1</v>
      </c>
      <c r="CE86" s="25">
        <v>59.7</v>
      </c>
      <c r="CF86" s="25">
        <v>2.2000000000000002</v>
      </c>
      <c r="CG86" s="25">
        <v>8.49</v>
      </c>
      <c r="CH86" s="25">
        <v>0.34</v>
      </c>
      <c r="CI86" s="25">
        <v>38.9</v>
      </c>
      <c r="CJ86" s="25">
        <v>1.2</v>
      </c>
      <c r="CK86" s="25">
        <v>10.48</v>
      </c>
      <c r="CL86" s="25">
        <v>0.57999999999999996</v>
      </c>
      <c r="CM86" s="25">
        <v>3.12</v>
      </c>
      <c r="CN86" s="25">
        <v>0.15</v>
      </c>
      <c r="CO86" s="25">
        <v>10.25</v>
      </c>
      <c r="CP86" s="25">
        <v>0.6</v>
      </c>
      <c r="CQ86" s="25">
        <v>1.5529999999999999</v>
      </c>
      <c r="CR86" s="25">
        <v>8.7999999999999995E-2</v>
      </c>
      <c r="CS86" s="25">
        <v>8.84</v>
      </c>
      <c r="CT86" s="25">
        <v>0.59</v>
      </c>
      <c r="CU86" s="25">
        <v>1.536</v>
      </c>
      <c r="CV86" s="25">
        <v>7.6999999999999999E-2</v>
      </c>
      <c r="CW86" s="25">
        <v>4.1500000000000004</v>
      </c>
      <c r="CX86" s="25">
        <v>0.22</v>
      </c>
      <c r="CY86" s="25">
        <v>0.50600000000000001</v>
      </c>
      <c r="CZ86" s="25">
        <v>0.04</v>
      </c>
      <c r="DA86" s="25">
        <v>3.5</v>
      </c>
      <c r="DB86" s="25">
        <v>0.39</v>
      </c>
      <c r="DC86" s="25">
        <v>0.42699999999999999</v>
      </c>
      <c r="DD86" s="25">
        <v>5.3999999999999999E-2</v>
      </c>
      <c r="DE86" s="25">
        <v>7.81</v>
      </c>
      <c r="DF86" s="25">
        <v>0.54</v>
      </c>
      <c r="DG86" s="25">
        <v>1.84</v>
      </c>
      <c r="DH86" s="25">
        <v>0.11</v>
      </c>
      <c r="DI86" s="25">
        <v>0.34799999999999998</v>
      </c>
      <c r="DJ86" s="25">
        <v>7.0999999999999994E-2</v>
      </c>
      <c r="DK86" s="25">
        <v>4.3999999999999997E-2</v>
      </c>
      <c r="DL86" s="25">
        <v>1.4999999999999999E-2</v>
      </c>
      <c r="DM86" s="25">
        <v>1.89</v>
      </c>
      <c r="DN86" s="25">
        <v>0.15</v>
      </c>
      <c r="DO86" s="25">
        <v>1.84E-2</v>
      </c>
      <c r="DP86" s="25">
        <v>9.1000000000000004E-3</v>
      </c>
      <c r="DQ86" s="25">
        <v>2.0099999999999998</v>
      </c>
      <c r="DR86" s="25">
        <v>0.14000000000000001</v>
      </c>
      <c r="DS86" s="25">
        <v>0.63700000000000001</v>
      </c>
      <c r="DT86" s="25">
        <v>6.6000000000000003E-2</v>
      </c>
    </row>
    <row r="87" spans="1:124" x14ac:dyDescent="0.3">
      <c r="A87" s="14" t="s">
        <v>14</v>
      </c>
      <c r="C87" s="2">
        <v>2.4618000000000002</v>
      </c>
      <c r="D87" s="2">
        <v>12.895300000000001</v>
      </c>
      <c r="E87" s="2">
        <v>0.28749999999999998</v>
      </c>
      <c r="F87" s="2">
        <v>10.2012</v>
      </c>
      <c r="G87" s="2">
        <v>0.57779999999999998</v>
      </c>
      <c r="H87" s="2">
        <v>2.8740999999999999</v>
      </c>
      <c r="I87" s="3">
        <v>50.134599999999999</v>
      </c>
      <c r="J87" s="2">
        <v>5.8681999999999999</v>
      </c>
      <c r="K87" s="2">
        <v>11.8696</v>
      </c>
      <c r="L87" s="2">
        <v>0.18140000000000001</v>
      </c>
      <c r="M87" s="2">
        <v>2.92E-2</v>
      </c>
      <c r="N87" s="2">
        <v>1.32E-2</v>
      </c>
      <c r="O87" s="2">
        <v>97.393900000000002</v>
      </c>
    </row>
    <row r="88" spans="1:124" x14ac:dyDescent="0.3">
      <c r="A88" s="14" t="s">
        <v>14</v>
      </c>
      <c r="C88" s="2">
        <v>2.6206</v>
      </c>
      <c r="D88" s="2">
        <v>12.9818</v>
      </c>
      <c r="E88" s="2">
        <v>0.27589999999999998</v>
      </c>
      <c r="F88" s="2">
        <v>10.1806</v>
      </c>
      <c r="G88" s="2">
        <v>0.52059999999999995</v>
      </c>
      <c r="H88" s="2">
        <v>2.8765000000000001</v>
      </c>
      <c r="I88" s="3">
        <v>50.523299999999999</v>
      </c>
      <c r="J88" s="2">
        <v>5.8673000000000002</v>
      </c>
      <c r="K88" s="2">
        <v>11.3536</v>
      </c>
      <c r="L88" s="2">
        <v>0.1454</v>
      </c>
      <c r="M88" s="2">
        <v>2.35E-2</v>
      </c>
      <c r="N88" s="2">
        <v>8.8999999999999999E-3</v>
      </c>
      <c r="O88" s="2">
        <v>97.378100000000003</v>
      </c>
    </row>
    <row r="89" spans="1:124" x14ac:dyDescent="0.3">
      <c r="A89" s="14" t="s">
        <v>14</v>
      </c>
      <c r="C89" s="2">
        <v>2.1722000000000001</v>
      </c>
      <c r="D89" s="2">
        <v>13.329000000000001</v>
      </c>
      <c r="E89" s="2">
        <v>0.26929999999999998</v>
      </c>
      <c r="F89" s="2">
        <v>10.040800000000001</v>
      </c>
      <c r="G89" s="2">
        <v>0.55649999999999999</v>
      </c>
      <c r="H89" s="2">
        <v>2.9055</v>
      </c>
      <c r="I89" s="3">
        <v>51.584000000000003</v>
      </c>
      <c r="J89" s="2">
        <v>5.8449999999999998</v>
      </c>
      <c r="K89" s="2">
        <v>11.5014</v>
      </c>
      <c r="L89" s="2">
        <v>0.2286</v>
      </c>
      <c r="M89" s="2">
        <v>5.5300000000000002E-2</v>
      </c>
      <c r="N89" s="2">
        <v>1.04E-2</v>
      </c>
      <c r="O89" s="2">
        <v>98.497799999999998</v>
      </c>
      <c r="U89" s="25" t="s">
        <v>28</v>
      </c>
      <c r="V89" s="25">
        <v>50</v>
      </c>
      <c r="W89" s="25" t="s">
        <v>32</v>
      </c>
      <c r="X89" s="25">
        <v>23.094999999999999</v>
      </c>
      <c r="Y89" s="25">
        <v>5.2</v>
      </c>
      <c r="Z89" s="25">
        <v>0.3</v>
      </c>
      <c r="AA89" s="25">
        <v>1.03</v>
      </c>
      <c r="AB89" s="25">
        <v>0.47</v>
      </c>
      <c r="AC89" s="25">
        <v>2.29</v>
      </c>
      <c r="AD89" s="25">
        <v>0.12</v>
      </c>
      <c r="AE89" s="25">
        <v>4490</v>
      </c>
      <c r="AF89" s="25">
        <v>140</v>
      </c>
      <c r="AG89" s="25">
        <v>30.73</v>
      </c>
      <c r="AH89" s="25">
        <v>0.84</v>
      </c>
      <c r="AI89" s="25">
        <v>17540</v>
      </c>
      <c r="AJ89" s="25">
        <v>470</v>
      </c>
      <c r="AK89" s="25">
        <v>356</v>
      </c>
      <c r="AL89" s="25">
        <v>17</v>
      </c>
      <c r="AM89" s="25">
        <v>161.4</v>
      </c>
      <c r="AN89" s="25">
        <v>8.3000000000000007</v>
      </c>
      <c r="AO89" s="25">
        <v>1395</v>
      </c>
      <c r="AP89" s="25">
        <v>57</v>
      </c>
      <c r="AQ89" s="27">
        <v>108800</v>
      </c>
      <c r="AR89" s="27">
        <v>3500</v>
      </c>
      <c r="AS89" s="25">
        <v>43.5</v>
      </c>
      <c r="AT89" s="25">
        <v>1.6</v>
      </c>
      <c r="AU89" s="25">
        <v>76.2</v>
      </c>
      <c r="AV89" s="25">
        <v>4</v>
      </c>
      <c r="AW89" s="25">
        <v>135.9</v>
      </c>
      <c r="AX89" s="25">
        <v>5.7</v>
      </c>
      <c r="AY89" s="25">
        <v>138.1</v>
      </c>
      <c r="AZ89" s="25">
        <v>6.9</v>
      </c>
      <c r="BA89" s="25">
        <v>22.3</v>
      </c>
      <c r="BB89" s="25">
        <v>0.97</v>
      </c>
      <c r="BC89" s="25">
        <v>1.72</v>
      </c>
      <c r="BD89" s="25">
        <v>0.31</v>
      </c>
      <c r="BE89" s="25">
        <v>9.68</v>
      </c>
      <c r="BF89" s="25">
        <v>0.41</v>
      </c>
      <c r="BG89" s="25">
        <v>343</v>
      </c>
      <c r="BH89" s="25">
        <v>14</v>
      </c>
      <c r="BI89" s="25">
        <v>27.9</v>
      </c>
      <c r="BJ89" s="25">
        <v>1.1000000000000001</v>
      </c>
      <c r="BK89" s="25">
        <v>166</v>
      </c>
      <c r="BL89" s="25">
        <v>6.1</v>
      </c>
      <c r="BM89" s="25">
        <v>15.54</v>
      </c>
      <c r="BN89" s="25">
        <v>0.76</v>
      </c>
      <c r="BO89" s="25">
        <v>0.88</v>
      </c>
      <c r="BP89" s="25">
        <v>0.14000000000000001</v>
      </c>
      <c r="BQ89" s="25">
        <v>0.16</v>
      </c>
      <c r="BR89" s="25">
        <v>0.11</v>
      </c>
      <c r="BS89" s="25">
        <v>0.123</v>
      </c>
      <c r="BT89" s="25">
        <v>0.03</v>
      </c>
      <c r="BU89" s="25">
        <v>1.67</v>
      </c>
      <c r="BV89" s="25">
        <v>0.16</v>
      </c>
      <c r="BW89" s="25">
        <v>3.3000000000000002E-2</v>
      </c>
      <c r="BX89" s="25">
        <v>2.5000000000000001E-2</v>
      </c>
      <c r="BY89" s="25">
        <v>9.5000000000000001E-2</v>
      </c>
      <c r="BZ89" s="25">
        <v>1.6E-2</v>
      </c>
      <c r="CA89" s="25">
        <v>122</v>
      </c>
      <c r="CB89" s="25">
        <v>4.5999999999999996</v>
      </c>
      <c r="CC89" s="25">
        <v>13.76</v>
      </c>
      <c r="CD89" s="25">
        <v>0.61</v>
      </c>
      <c r="CE89" s="25">
        <v>35.299999999999997</v>
      </c>
      <c r="CF89" s="25">
        <v>1.2</v>
      </c>
      <c r="CG89" s="25">
        <v>4.8099999999999996</v>
      </c>
      <c r="CH89" s="25">
        <v>0.23</v>
      </c>
      <c r="CI89" s="25">
        <v>22.26</v>
      </c>
      <c r="CJ89" s="25">
        <v>0.98</v>
      </c>
      <c r="CK89" s="25">
        <v>6.98</v>
      </c>
      <c r="CL89" s="25">
        <v>0.54</v>
      </c>
      <c r="CM89" s="25">
        <v>2.2400000000000002</v>
      </c>
      <c r="CN89" s="25">
        <v>0.18</v>
      </c>
      <c r="CO89" s="25">
        <v>6.03</v>
      </c>
      <c r="CP89" s="25">
        <v>0.51</v>
      </c>
      <c r="CQ89" s="25">
        <v>0.96799999999999997</v>
      </c>
      <c r="CR89" s="25">
        <v>0.08</v>
      </c>
      <c r="CS89" s="25">
        <v>5.68</v>
      </c>
      <c r="CT89" s="25">
        <v>0.42</v>
      </c>
      <c r="CU89" s="25">
        <v>1.052</v>
      </c>
      <c r="CV89" s="25">
        <v>7.4999999999999997E-2</v>
      </c>
      <c r="CW89" s="25">
        <v>2.82</v>
      </c>
      <c r="CX89" s="25">
        <v>0.18</v>
      </c>
      <c r="CY89" s="25">
        <v>0.31</v>
      </c>
      <c r="CZ89" s="25">
        <v>3.6999999999999998E-2</v>
      </c>
      <c r="DA89" s="25">
        <v>2.29</v>
      </c>
      <c r="DB89" s="25">
        <v>0.22</v>
      </c>
      <c r="DC89" s="25">
        <v>0.36799999999999999</v>
      </c>
      <c r="DD89" s="25">
        <v>4.2999999999999997E-2</v>
      </c>
      <c r="DE89" s="25">
        <v>4.24</v>
      </c>
      <c r="DF89" s="25">
        <v>0.36</v>
      </c>
      <c r="DG89" s="25">
        <v>0.91200000000000003</v>
      </c>
      <c r="DH89" s="25">
        <v>8.3000000000000004E-2</v>
      </c>
      <c r="DI89" s="25">
        <v>0.219</v>
      </c>
      <c r="DJ89" s="25">
        <v>4.5999999999999999E-2</v>
      </c>
      <c r="DK89" s="25">
        <v>2.2599999999999999E-2</v>
      </c>
      <c r="DL89" s="25">
        <v>8.6999999999999994E-3</v>
      </c>
      <c r="DM89" s="25">
        <v>1.1299999999999999</v>
      </c>
      <c r="DN89" s="25">
        <v>8.2000000000000003E-2</v>
      </c>
      <c r="DO89" s="25" t="s">
        <v>135</v>
      </c>
      <c r="DP89" s="25" t="s">
        <v>135</v>
      </c>
      <c r="DQ89" s="25">
        <v>1.0680000000000001</v>
      </c>
      <c r="DR89" s="25">
        <v>9.7000000000000003E-2</v>
      </c>
      <c r="DS89" s="25">
        <v>0.33900000000000002</v>
      </c>
      <c r="DT89" s="25">
        <v>4.2000000000000003E-2</v>
      </c>
    </row>
    <row r="90" spans="1:124" x14ac:dyDescent="0.3">
      <c r="A90" s="14" t="s">
        <v>14</v>
      </c>
      <c r="C90" s="2">
        <v>2.5087999999999999</v>
      </c>
      <c r="D90" s="2">
        <v>13.222200000000001</v>
      </c>
      <c r="E90" s="2">
        <v>0.2913</v>
      </c>
      <c r="F90" s="2">
        <v>10.337899999999999</v>
      </c>
      <c r="G90" s="2">
        <v>0.58199999999999996</v>
      </c>
      <c r="H90" s="2">
        <v>2.8650000000000002</v>
      </c>
      <c r="I90" s="3">
        <v>50.665199999999999</v>
      </c>
      <c r="J90" s="2">
        <v>6.0507999999999997</v>
      </c>
      <c r="K90" s="2">
        <v>11.4171</v>
      </c>
      <c r="L90" s="2">
        <v>0.12280000000000001</v>
      </c>
      <c r="M90" s="2">
        <v>3.04E-2</v>
      </c>
      <c r="N90" s="2">
        <v>0.01</v>
      </c>
      <c r="O90" s="2">
        <v>98.103499999999997</v>
      </c>
    </row>
    <row r="91" spans="1:124" x14ac:dyDescent="0.3">
      <c r="A91" s="14" t="s">
        <v>14</v>
      </c>
      <c r="C91" s="2">
        <v>2.5514999999999999</v>
      </c>
      <c r="D91" s="2">
        <v>13.151199999999999</v>
      </c>
      <c r="E91" s="2">
        <v>0.26629999999999998</v>
      </c>
      <c r="F91" s="2">
        <v>10.2895</v>
      </c>
      <c r="G91" s="2">
        <v>0.51390000000000002</v>
      </c>
      <c r="H91" s="2">
        <v>2.8372000000000002</v>
      </c>
      <c r="I91" s="3">
        <v>50.994100000000003</v>
      </c>
      <c r="J91" s="2">
        <v>6.0061999999999998</v>
      </c>
      <c r="K91" s="2">
        <v>11.6911</v>
      </c>
      <c r="L91" s="2">
        <v>0.26550000000000001</v>
      </c>
      <c r="M91" s="2">
        <v>4.5900000000000003E-2</v>
      </c>
      <c r="N91" s="2">
        <v>7.0000000000000001E-3</v>
      </c>
      <c r="O91" s="2">
        <v>98.619299999999996</v>
      </c>
    </row>
    <row r="92" spans="1:124" x14ac:dyDescent="0.3">
      <c r="A92" s="14" t="s">
        <v>14</v>
      </c>
      <c r="C92" s="2">
        <f t="shared" ref="C92:O92" si="16">AVERAGE(C90:C91)</f>
        <v>2.5301499999999999</v>
      </c>
      <c r="D92" s="2">
        <f t="shared" si="16"/>
        <v>13.1867</v>
      </c>
      <c r="E92" s="2">
        <f t="shared" si="16"/>
        <v>0.27879999999999999</v>
      </c>
      <c r="F92" s="2">
        <f t="shared" si="16"/>
        <v>10.313700000000001</v>
      </c>
      <c r="G92" s="2">
        <f t="shared" si="16"/>
        <v>0.54794999999999994</v>
      </c>
      <c r="H92" s="2">
        <f t="shared" si="16"/>
        <v>2.8511000000000002</v>
      </c>
      <c r="I92" s="2">
        <f t="shared" si="16"/>
        <v>50.829650000000001</v>
      </c>
      <c r="J92" s="2">
        <f t="shared" si="16"/>
        <v>6.0284999999999993</v>
      </c>
      <c r="K92" s="2">
        <f t="shared" si="16"/>
        <v>11.5541</v>
      </c>
      <c r="L92" s="2">
        <f t="shared" si="16"/>
        <v>0.19415000000000002</v>
      </c>
      <c r="M92" s="2">
        <f t="shared" si="16"/>
        <v>3.8150000000000003E-2</v>
      </c>
      <c r="N92" s="2">
        <f t="shared" si="16"/>
        <v>8.5000000000000006E-3</v>
      </c>
      <c r="O92" s="2">
        <f t="shared" si="16"/>
        <v>98.361400000000003</v>
      </c>
      <c r="U92" s="25" t="s">
        <v>28</v>
      </c>
      <c r="V92" s="25">
        <v>50</v>
      </c>
      <c r="W92" s="25" t="s">
        <v>32</v>
      </c>
      <c r="X92" s="25">
        <v>21.417999999999999</v>
      </c>
      <c r="Y92" s="25">
        <v>5.55</v>
      </c>
      <c r="Z92" s="25">
        <v>0.37</v>
      </c>
      <c r="AA92" s="25">
        <v>0.76</v>
      </c>
      <c r="AB92" s="25">
        <v>0.36</v>
      </c>
      <c r="AC92" s="25">
        <v>2.44</v>
      </c>
      <c r="AD92" s="25">
        <v>0.13</v>
      </c>
      <c r="AE92" s="25">
        <v>4510</v>
      </c>
      <c r="AF92" s="25">
        <v>130</v>
      </c>
      <c r="AG92" s="25">
        <v>31.7</v>
      </c>
      <c r="AH92" s="25">
        <v>1.1000000000000001</v>
      </c>
      <c r="AI92" s="25">
        <v>16920</v>
      </c>
      <c r="AJ92" s="25">
        <v>500</v>
      </c>
      <c r="AK92" s="25">
        <v>340</v>
      </c>
      <c r="AL92" s="25">
        <v>10</v>
      </c>
      <c r="AM92" s="25">
        <v>174</v>
      </c>
      <c r="AN92" s="25">
        <v>10</v>
      </c>
      <c r="AO92" s="25">
        <v>1386</v>
      </c>
      <c r="AP92" s="25">
        <v>55</v>
      </c>
      <c r="AQ92" s="27">
        <v>112600</v>
      </c>
      <c r="AR92" s="27">
        <v>4300</v>
      </c>
      <c r="AS92" s="25">
        <v>44.9</v>
      </c>
      <c r="AT92" s="25">
        <v>1.8</v>
      </c>
      <c r="AU92" s="25">
        <v>79.2</v>
      </c>
      <c r="AV92" s="25">
        <v>3.6</v>
      </c>
      <c r="AW92" s="25">
        <v>157.9</v>
      </c>
      <c r="AX92" s="25">
        <v>7.9</v>
      </c>
      <c r="AY92" s="25">
        <v>134.69999999999999</v>
      </c>
      <c r="AZ92" s="25">
        <v>6.9</v>
      </c>
      <c r="BA92" s="25">
        <v>21.2</v>
      </c>
      <c r="BB92" s="25">
        <v>1</v>
      </c>
      <c r="BC92" s="25">
        <v>1.6</v>
      </c>
      <c r="BD92" s="25">
        <v>0.31</v>
      </c>
      <c r="BE92" s="25">
        <v>9.68</v>
      </c>
      <c r="BF92" s="25">
        <v>0.51</v>
      </c>
      <c r="BG92" s="25">
        <v>347</v>
      </c>
      <c r="BH92" s="25">
        <v>13</v>
      </c>
      <c r="BI92" s="25">
        <v>27.1</v>
      </c>
      <c r="BJ92" s="25">
        <v>1.1000000000000001</v>
      </c>
      <c r="BK92" s="25">
        <v>160.9</v>
      </c>
      <c r="BL92" s="25">
        <v>5.7</v>
      </c>
      <c r="BM92" s="25">
        <v>15.88</v>
      </c>
      <c r="BN92" s="25">
        <v>0.71</v>
      </c>
      <c r="BO92" s="25">
        <v>0.91</v>
      </c>
      <c r="BP92" s="25">
        <v>0.16</v>
      </c>
      <c r="BQ92" s="25" t="s">
        <v>135</v>
      </c>
      <c r="BR92" s="25" t="s">
        <v>135</v>
      </c>
      <c r="BS92" s="25">
        <v>9.8000000000000004E-2</v>
      </c>
      <c r="BT92" s="25">
        <v>1.7000000000000001E-2</v>
      </c>
      <c r="BU92" s="25">
        <v>1.77</v>
      </c>
      <c r="BV92" s="25">
        <v>0.2</v>
      </c>
      <c r="BW92" s="25">
        <v>4.3999999999999997E-2</v>
      </c>
      <c r="BX92" s="25">
        <v>2.1999999999999999E-2</v>
      </c>
      <c r="BY92" s="25">
        <v>9.9000000000000005E-2</v>
      </c>
      <c r="BZ92" s="25">
        <v>0.02</v>
      </c>
      <c r="CA92" s="25">
        <v>126.6</v>
      </c>
      <c r="CB92" s="25">
        <v>4.3</v>
      </c>
      <c r="CC92" s="25">
        <v>13.87</v>
      </c>
      <c r="CD92" s="25">
        <v>0.5</v>
      </c>
      <c r="CE92" s="25">
        <v>34.6</v>
      </c>
      <c r="CF92" s="25">
        <v>1.2</v>
      </c>
      <c r="CG92" s="25">
        <v>4.87</v>
      </c>
      <c r="CH92" s="25">
        <v>0.21</v>
      </c>
      <c r="CI92" s="25">
        <v>23.4</v>
      </c>
      <c r="CJ92" s="25">
        <v>1.1000000000000001</v>
      </c>
      <c r="CK92" s="25">
        <v>6.37</v>
      </c>
      <c r="CL92" s="25">
        <v>0.51</v>
      </c>
      <c r="CM92" s="25">
        <v>2.2400000000000002</v>
      </c>
      <c r="CN92" s="25">
        <v>0.14000000000000001</v>
      </c>
      <c r="CO92" s="25">
        <v>6.25</v>
      </c>
      <c r="CP92" s="25">
        <v>0.48</v>
      </c>
      <c r="CQ92" s="25">
        <v>0.89400000000000002</v>
      </c>
      <c r="CR92" s="25">
        <v>9.1999999999999998E-2</v>
      </c>
      <c r="CS92" s="25">
        <v>5.59</v>
      </c>
      <c r="CT92" s="25">
        <v>0.44</v>
      </c>
      <c r="CU92" s="25">
        <v>1.07</v>
      </c>
      <c r="CV92" s="25">
        <v>7.5999999999999998E-2</v>
      </c>
      <c r="CW92" s="25">
        <v>2.77</v>
      </c>
      <c r="CX92" s="25">
        <v>0.2</v>
      </c>
      <c r="CY92" s="25">
        <v>0.38</v>
      </c>
      <c r="CZ92" s="25">
        <v>5.8000000000000003E-2</v>
      </c>
      <c r="DA92" s="25">
        <v>2.2999999999999998</v>
      </c>
      <c r="DB92" s="25">
        <v>0.26</v>
      </c>
      <c r="DC92" s="25">
        <v>0.372</v>
      </c>
      <c r="DD92" s="25">
        <v>4.9000000000000002E-2</v>
      </c>
      <c r="DE92" s="25">
        <v>4.41</v>
      </c>
      <c r="DF92" s="25">
        <v>0.41</v>
      </c>
      <c r="DG92" s="25">
        <v>0.97399999999999998</v>
      </c>
      <c r="DH92" s="25">
        <v>0.08</v>
      </c>
      <c r="DI92" s="25">
        <v>0.20300000000000001</v>
      </c>
      <c r="DJ92" s="25">
        <v>5.2999999999999999E-2</v>
      </c>
      <c r="DK92" s="25">
        <v>1.9300000000000001E-2</v>
      </c>
      <c r="DL92" s="25">
        <v>9.4999999999999998E-3</v>
      </c>
      <c r="DM92" s="25">
        <v>1.18</v>
      </c>
      <c r="DN92" s="25">
        <v>9.0999999999999998E-2</v>
      </c>
      <c r="DO92" s="25" t="s">
        <v>135</v>
      </c>
      <c r="DP92" s="25" t="s">
        <v>135</v>
      </c>
      <c r="DQ92" s="25">
        <v>1.08</v>
      </c>
      <c r="DR92" s="25">
        <v>0.12</v>
      </c>
      <c r="DS92" s="25">
        <v>0.33500000000000002</v>
      </c>
      <c r="DT92" s="25">
        <v>4.8000000000000001E-2</v>
      </c>
    </row>
    <row r="93" spans="1:124" x14ac:dyDescent="0.3">
      <c r="A93" s="14" t="s">
        <v>14</v>
      </c>
      <c r="C93" s="2">
        <v>2.5684999999999998</v>
      </c>
      <c r="D93" s="2">
        <v>13.242000000000001</v>
      </c>
      <c r="E93" s="2">
        <v>0.2923</v>
      </c>
      <c r="F93" s="2">
        <v>10.278700000000001</v>
      </c>
      <c r="G93" s="2">
        <v>0.51649999999999996</v>
      </c>
      <c r="H93" s="2">
        <v>2.8357999999999999</v>
      </c>
      <c r="I93" s="3">
        <v>51.281199999999998</v>
      </c>
      <c r="J93" s="2">
        <v>5.9120999999999997</v>
      </c>
      <c r="K93" s="2">
        <v>11.4131</v>
      </c>
      <c r="L93" s="2">
        <v>0.26790000000000003</v>
      </c>
      <c r="M93" s="2">
        <v>6.3899999999999998E-2</v>
      </c>
      <c r="N93" s="2">
        <v>1.26E-2</v>
      </c>
      <c r="O93" s="2">
        <v>98.684600000000003</v>
      </c>
    </row>
    <row r="94" spans="1:124" x14ac:dyDescent="0.3">
      <c r="A94" s="14" t="s">
        <v>14</v>
      </c>
      <c r="C94" s="2">
        <v>2.6324000000000001</v>
      </c>
      <c r="D94" s="2">
        <v>13.1508</v>
      </c>
      <c r="E94" s="2">
        <v>0.30030000000000001</v>
      </c>
      <c r="F94" s="2">
        <v>10.154500000000001</v>
      </c>
      <c r="G94" s="2">
        <v>0.54730000000000001</v>
      </c>
      <c r="H94" s="2">
        <v>2.9235000000000002</v>
      </c>
      <c r="I94" s="3">
        <v>50.7669</v>
      </c>
      <c r="J94" s="2">
        <v>5.8582999999999998</v>
      </c>
      <c r="K94" s="2">
        <v>11.6579</v>
      </c>
      <c r="L94" s="2">
        <v>0.1648</v>
      </c>
      <c r="M94" s="2">
        <v>5.0999999999999997E-2</v>
      </c>
      <c r="N94" s="2">
        <v>9.5999999999999992E-3</v>
      </c>
      <c r="O94" s="2">
        <v>98.217200000000005</v>
      </c>
    </row>
    <row r="95" spans="1:124" x14ac:dyDescent="0.3">
      <c r="A95" s="14" t="s">
        <v>14</v>
      </c>
      <c r="C95" s="2">
        <f t="shared" ref="C95:O95" si="17">AVERAGE(C93:C94)</f>
        <v>2.6004499999999999</v>
      </c>
      <c r="D95" s="2">
        <f t="shared" si="17"/>
        <v>13.196400000000001</v>
      </c>
      <c r="E95" s="2">
        <f t="shared" si="17"/>
        <v>0.29630000000000001</v>
      </c>
      <c r="F95" s="2">
        <f t="shared" si="17"/>
        <v>10.2166</v>
      </c>
      <c r="G95" s="2">
        <f t="shared" si="17"/>
        <v>0.53190000000000004</v>
      </c>
      <c r="H95" s="2">
        <f t="shared" si="17"/>
        <v>2.8796499999999998</v>
      </c>
      <c r="I95" s="2">
        <f t="shared" si="17"/>
        <v>51.024050000000003</v>
      </c>
      <c r="J95" s="2">
        <f t="shared" si="17"/>
        <v>5.8851999999999993</v>
      </c>
      <c r="K95" s="2">
        <f t="shared" si="17"/>
        <v>11.535499999999999</v>
      </c>
      <c r="L95" s="2">
        <f t="shared" si="17"/>
        <v>0.21635000000000001</v>
      </c>
      <c r="M95" s="2">
        <f t="shared" si="17"/>
        <v>5.7450000000000001E-2</v>
      </c>
      <c r="N95" s="2">
        <f t="shared" si="17"/>
        <v>1.1099999999999999E-2</v>
      </c>
      <c r="O95" s="2">
        <f t="shared" si="17"/>
        <v>98.450900000000004</v>
      </c>
      <c r="U95" s="25" t="s">
        <v>28</v>
      </c>
      <c r="V95" s="25">
        <v>50</v>
      </c>
      <c r="W95" s="25" t="s">
        <v>32</v>
      </c>
      <c r="X95" s="25">
        <v>18.61</v>
      </c>
      <c r="Y95" s="25">
        <v>5.53</v>
      </c>
      <c r="Z95" s="25">
        <v>0.38</v>
      </c>
      <c r="AA95" s="25">
        <v>1.41</v>
      </c>
      <c r="AB95" s="25">
        <v>0.51</v>
      </c>
      <c r="AC95" s="25">
        <v>2.56</v>
      </c>
      <c r="AD95" s="25">
        <v>0.11</v>
      </c>
      <c r="AE95" s="25">
        <v>4400</v>
      </c>
      <c r="AF95" s="25">
        <v>150</v>
      </c>
      <c r="AG95" s="25">
        <v>32.700000000000003</v>
      </c>
      <c r="AH95" s="25">
        <v>1.1000000000000001</v>
      </c>
      <c r="AI95" s="25">
        <v>17790</v>
      </c>
      <c r="AJ95" s="25">
        <v>730</v>
      </c>
      <c r="AK95" s="25">
        <v>342</v>
      </c>
      <c r="AL95" s="25">
        <v>14</v>
      </c>
      <c r="AM95" s="25">
        <v>164.9</v>
      </c>
      <c r="AN95" s="25">
        <v>8.5</v>
      </c>
      <c r="AO95" s="25">
        <v>1339</v>
      </c>
      <c r="AP95" s="25">
        <v>53</v>
      </c>
      <c r="AQ95" s="27">
        <v>111600</v>
      </c>
      <c r="AR95" s="27">
        <v>5300</v>
      </c>
      <c r="AS95" s="25">
        <v>47</v>
      </c>
      <c r="AT95" s="25">
        <v>1.8</v>
      </c>
      <c r="AU95" s="25">
        <v>81</v>
      </c>
      <c r="AV95" s="25">
        <v>3.5</v>
      </c>
      <c r="AW95" s="25">
        <v>159.6</v>
      </c>
      <c r="AX95" s="25">
        <v>6.9</v>
      </c>
      <c r="AY95" s="25">
        <v>134.5</v>
      </c>
      <c r="AZ95" s="25">
        <v>8.6</v>
      </c>
      <c r="BA95" s="25">
        <v>21.4</v>
      </c>
      <c r="BB95" s="25">
        <v>1.2</v>
      </c>
      <c r="BC95" s="25">
        <v>1.59</v>
      </c>
      <c r="BD95" s="25">
        <v>0.28999999999999998</v>
      </c>
      <c r="BE95" s="25">
        <v>9.6300000000000008</v>
      </c>
      <c r="BF95" s="25">
        <v>0.6</v>
      </c>
      <c r="BG95" s="25">
        <v>368</v>
      </c>
      <c r="BH95" s="25">
        <v>15</v>
      </c>
      <c r="BI95" s="25">
        <v>29.7</v>
      </c>
      <c r="BJ95" s="25">
        <v>1.3</v>
      </c>
      <c r="BK95" s="25">
        <v>164.7</v>
      </c>
      <c r="BL95" s="25">
        <v>6.5</v>
      </c>
      <c r="BM95" s="25">
        <v>15.04</v>
      </c>
      <c r="BN95" s="25">
        <v>0.56999999999999995</v>
      </c>
      <c r="BO95" s="25">
        <v>0.81</v>
      </c>
      <c r="BP95" s="25">
        <v>0.2</v>
      </c>
      <c r="BQ95" s="25">
        <v>0.13700000000000001</v>
      </c>
      <c r="BR95" s="25">
        <v>9.9000000000000005E-2</v>
      </c>
      <c r="BS95" s="25">
        <v>9.4E-2</v>
      </c>
      <c r="BT95" s="25">
        <v>3.1E-2</v>
      </c>
      <c r="BU95" s="25">
        <v>1.72</v>
      </c>
      <c r="BV95" s="25">
        <v>0.21</v>
      </c>
      <c r="BW95" s="25" t="s">
        <v>135</v>
      </c>
      <c r="BX95" s="25" t="s">
        <v>135</v>
      </c>
      <c r="BY95" s="25">
        <v>8.1000000000000003E-2</v>
      </c>
      <c r="BZ95" s="25">
        <v>1.4999999999999999E-2</v>
      </c>
      <c r="CA95" s="25">
        <v>125.4</v>
      </c>
      <c r="CB95" s="25">
        <v>5.9</v>
      </c>
      <c r="CC95" s="25">
        <v>14.54</v>
      </c>
      <c r="CD95" s="25">
        <v>0.49</v>
      </c>
      <c r="CE95" s="25">
        <v>34.5</v>
      </c>
      <c r="CF95" s="25">
        <v>1.3</v>
      </c>
      <c r="CG95" s="25">
        <v>4.5999999999999996</v>
      </c>
      <c r="CH95" s="25">
        <v>0.25</v>
      </c>
      <c r="CI95" s="25">
        <v>22.9</v>
      </c>
      <c r="CJ95" s="25">
        <v>1.1000000000000001</v>
      </c>
      <c r="CK95" s="25">
        <v>6.24</v>
      </c>
      <c r="CL95" s="25">
        <v>0.46</v>
      </c>
      <c r="CM95" s="25">
        <v>2.15</v>
      </c>
      <c r="CN95" s="25">
        <v>0.14000000000000001</v>
      </c>
      <c r="CO95" s="25">
        <v>6.84</v>
      </c>
      <c r="CP95" s="25">
        <v>0.63</v>
      </c>
      <c r="CQ95" s="25">
        <v>0.99</v>
      </c>
      <c r="CR95" s="25">
        <v>0.1</v>
      </c>
      <c r="CS95" s="25">
        <v>6.22</v>
      </c>
      <c r="CT95" s="25">
        <v>0.43</v>
      </c>
      <c r="CU95" s="25">
        <v>1.1839999999999999</v>
      </c>
      <c r="CV95" s="25">
        <v>9.0999999999999998E-2</v>
      </c>
      <c r="CW95" s="25">
        <v>2.89</v>
      </c>
      <c r="CX95" s="25">
        <v>0.25</v>
      </c>
      <c r="CY95" s="25">
        <v>0.35099999999999998</v>
      </c>
      <c r="CZ95" s="25">
        <v>4.9000000000000002E-2</v>
      </c>
      <c r="DA95" s="25">
        <v>2.4700000000000002</v>
      </c>
      <c r="DB95" s="25">
        <v>0.32</v>
      </c>
      <c r="DC95" s="25">
        <v>0.29499999999999998</v>
      </c>
      <c r="DD95" s="25">
        <v>4.7E-2</v>
      </c>
      <c r="DE95" s="25">
        <v>4.5599999999999996</v>
      </c>
      <c r="DF95" s="25">
        <v>0.41</v>
      </c>
      <c r="DG95" s="25">
        <v>0.96499999999999997</v>
      </c>
      <c r="DH95" s="25">
        <v>9.6000000000000002E-2</v>
      </c>
      <c r="DI95" s="25">
        <v>0.192</v>
      </c>
      <c r="DJ95" s="25">
        <v>0.06</v>
      </c>
      <c r="DK95" s="25">
        <v>2.6599999999999999E-2</v>
      </c>
      <c r="DL95" s="25">
        <v>8.5000000000000006E-3</v>
      </c>
      <c r="DM95" s="25">
        <v>1.117</v>
      </c>
      <c r="DN95" s="25">
        <v>8.5999999999999993E-2</v>
      </c>
      <c r="DO95" s="25" t="s">
        <v>135</v>
      </c>
      <c r="DP95" s="25" t="s">
        <v>135</v>
      </c>
      <c r="DQ95" s="25">
        <v>1.0860000000000001</v>
      </c>
      <c r="DR95" s="25">
        <v>8.4000000000000005E-2</v>
      </c>
      <c r="DS95" s="25">
        <v>0.36199999999999999</v>
      </c>
      <c r="DT95" s="25">
        <v>3.7999999999999999E-2</v>
      </c>
    </row>
    <row r="96" spans="1:124" x14ac:dyDescent="0.3">
      <c r="A96" s="14" t="s">
        <v>14</v>
      </c>
      <c r="C96" s="2">
        <v>2.5819000000000001</v>
      </c>
      <c r="D96" s="2">
        <v>13.049799999999999</v>
      </c>
      <c r="E96" s="2">
        <v>0.36820000000000003</v>
      </c>
      <c r="F96" s="2">
        <v>10.1472</v>
      </c>
      <c r="G96" s="2">
        <v>0.59730000000000005</v>
      </c>
      <c r="H96" s="2">
        <v>2.8557000000000001</v>
      </c>
      <c r="I96" s="3">
        <v>49.810200000000002</v>
      </c>
      <c r="J96" s="2">
        <v>5.9341999999999997</v>
      </c>
      <c r="K96" s="2">
        <v>11.557499999999999</v>
      </c>
      <c r="L96" s="2">
        <v>0.1663</v>
      </c>
      <c r="M96" s="2">
        <v>3.5900000000000001E-2</v>
      </c>
      <c r="N96" s="2">
        <v>1.1599999999999999E-2</v>
      </c>
      <c r="O96" s="2">
        <v>97.115799999999993</v>
      </c>
    </row>
    <row r="97" spans="1:124" x14ac:dyDescent="0.3">
      <c r="A97" s="14" t="s">
        <v>14</v>
      </c>
      <c r="C97" s="2">
        <v>2.524</v>
      </c>
      <c r="D97" s="2">
        <v>12.9429</v>
      </c>
      <c r="E97" s="2">
        <v>0.27029999999999998</v>
      </c>
      <c r="F97" s="2">
        <v>10.176500000000001</v>
      </c>
      <c r="G97" s="2">
        <v>0.58399999999999996</v>
      </c>
      <c r="H97" s="2">
        <v>2.9081000000000001</v>
      </c>
      <c r="I97" s="3">
        <v>49.524500000000003</v>
      </c>
      <c r="J97" s="2">
        <v>6.0003000000000002</v>
      </c>
      <c r="K97" s="2">
        <v>11.555300000000001</v>
      </c>
      <c r="L97" s="2">
        <v>0.1216</v>
      </c>
      <c r="M97" s="2">
        <v>7.6999999999999999E-2</v>
      </c>
      <c r="N97" s="2">
        <v>8.2000000000000007E-3</v>
      </c>
      <c r="O97" s="2">
        <v>96.692800000000005</v>
      </c>
    </row>
    <row r="98" spans="1:124" x14ac:dyDescent="0.3">
      <c r="A98" s="14" t="s">
        <v>14</v>
      </c>
      <c r="C98" s="2">
        <v>2.4531000000000001</v>
      </c>
      <c r="D98" s="2">
        <v>12.838800000000001</v>
      </c>
      <c r="E98" s="2">
        <v>0.36890000000000001</v>
      </c>
      <c r="F98" s="2">
        <v>10.2927</v>
      </c>
      <c r="G98" s="2">
        <v>0.54249999999999998</v>
      </c>
      <c r="H98" s="2">
        <v>2.9039000000000001</v>
      </c>
      <c r="I98" s="3">
        <v>49.892099999999999</v>
      </c>
      <c r="J98" s="2">
        <v>6.0094000000000003</v>
      </c>
      <c r="K98" s="2">
        <v>11.4597</v>
      </c>
      <c r="L98" s="2">
        <v>0.22670000000000001</v>
      </c>
      <c r="M98" s="2">
        <v>7.5700000000000003E-2</v>
      </c>
      <c r="N98" s="2">
        <v>1.1900000000000001E-2</v>
      </c>
      <c r="O98" s="2">
        <v>97.075500000000005</v>
      </c>
    </row>
    <row r="99" spans="1:124" x14ac:dyDescent="0.3">
      <c r="A99" s="14" t="s">
        <v>14</v>
      </c>
      <c r="C99" s="2">
        <v>2.4466999999999999</v>
      </c>
      <c r="D99" s="2">
        <v>12.934699999999999</v>
      </c>
      <c r="E99" s="2">
        <v>0.27079999999999999</v>
      </c>
      <c r="F99" s="2">
        <v>10.296200000000001</v>
      </c>
      <c r="G99" s="2">
        <v>0.53439999999999999</v>
      </c>
      <c r="H99" s="2">
        <v>2.8704000000000001</v>
      </c>
      <c r="I99" s="3">
        <v>49.483699999999999</v>
      </c>
      <c r="J99" s="2">
        <v>5.9881000000000002</v>
      </c>
      <c r="K99" s="2">
        <v>11.303100000000001</v>
      </c>
      <c r="L99" s="2">
        <v>0.1956</v>
      </c>
      <c r="M99" s="2">
        <v>5.9900000000000002E-2</v>
      </c>
      <c r="N99" s="2">
        <v>7.1999999999999998E-3</v>
      </c>
      <c r="O99" s="2">
        <v>96.390900000000002</v>
      </c>
    </row>
    <row r="100" spans="1:124" x14ac:dyDescent="0.3">
      <c r="A100" s="14" t="s">
        <v>14</v>
      </c>
      <c r="C100" s="2">
        <f t="shared" ref="C100:O100" si="18">AVERAGE(C98:C99)</f>
        <v>2.4499</v>
      </c>
      <c r="D100" s="2">
        <f t="shared" si="18"/>
        <v>12.886749999999999</v>
      </c>
      <c r="E100" s="2">
        <f t="shared" si="18"/>
        <v>0.31984999999999997</v>
      </c>
      <c r="F100" s="2">
        <f t="shared" si="18"/>
        <v>10.294450000000001</v>
      </c>
      <c r="G100" s="2">
        <f t="shared" si="18"/>
        <v>0.53844999999999998</v>
      </c>
      <c r="H100" s="2">
        <f t="shared" si="18"/>
        <v>2.8871500000000001</v>
      </c>
      <c r="I100" s="2">
        <f t="shared" si="18"/>
        <v>49.687899999999999</v>
      </c>
      <c r="J100" s="2">
        <f t="shared" si="18"/>
        <v>5.9987500000000002</v>
      </c>
      <c r="K100" s="2">
        <f t="shared" si="18"/>
        <v>11.381399999999999</v>
      </c>
      <c r="L100" s="2">
        <f t="shared" si="18"/>
        <v>0.21115</v>
      </c>
      <c r="M100" s="2">
        <f t="shared" si="18"/>
        <v>6.7799999999999999E-2</v>
      </c>
      <c r="N100" s="2">
        <f t="shared" si="18"/>
        <v>9.5499999999999995E-3</v>
      </c>
      <c r="O100" s="2">
        <f t="shared" si="18"/>
        <v>96.733200000000011</v>
      </c>
      <c r="U100" s="25" t="s">
        <v>28</v>
      </c>
      <c r="V100" s="25">
        <v>50</v>
      </c>
      <c r="W100" s="25" t="s">
        <v>32</v>
      </c>
      <c r="X100" s="25">
        <v>18.777999999999999</v>
      </c>
      <c r="Y100" s="25">
        <v>5.69</v>
      </c>
      <c r="Z100" s="25">
        <v>0.47</v>
      </c>
      <c r="AA100" s="25">
        <v>1.32</v>
      </c>
      <c r="AB100" s="25">
        <v>0.6</v>
      </c>
      <c r="AC100" s="25">
        <v>2.44</v>
      </c>
      <c r="AD100" s="25">
        <v>0.11</v>
      </c>
      <c r="AE100" s="25">
        <v>4690</v>
      </c>
      <c r="AF100" s="25">
        <v>220</v>
      </c>
      <c r="AG100" s="25">
        <v>31.8</v>
      </c>
      <c r="AH100" s="25">
        <v>1.3</v>
      </c>
      <c r="AI100" s="25">
        <v>16700</v>
      </c>
      <c r="AJ100" s="25">
        <v>540</v>
      </c>
      <c r="AK100" s="25">
        <v>323</v>
      </c>
      <c r="AL100" s="25">
        <v>14</v>
      </c>
      <c r="AM100" s="25">
        <v>162</v>
      </c>
      <c r="AN100" s="25">
        <v>8.3000000000000007</v>
      </c>
      <c r="AO100" s="25">
        <v>1448</v>
      </c>
      <c r="AP100" s="25">
        <v>75</v>
      </c>
      <c r="AQ100" s="27">
        <v>116600</v>
      </c>
      <c r="AR100" s="27">
        <v>6900</v>
      </c>
      <c r="AS100" s="25">
        <v>46</v>
      </c>
      <c r="AT100" s="25">
        <v>2.1</v>
      </c>
      <c r="AU100" s="25">
        <v>74.400000000000006</v>
      </c>
      <c r="AV100" s="25">
        <v>3.8</v>
      </c>
      <c r="AW100" s="25">
        <v>146.30000000000001</v>
      </c>
      <c r="AX100" s="25">
        <v>8.6999999999999993</v>
      </c>
      <c r="AY100" s="25">
        <v>124.9</v>
      </c>
      <c r="AZ100" s="25">
        <v>5.9</v>
      </c>
      <c r="BA100" s="25">
        <v>21.8</v>
      </c>
      <c r="BB100" s="25">
        <v>1.8</v>
      </c>
      <c r="BC100" s="25">
        <v>1.52</v>
      </c>
      <c r="BD100" s="25">
        <v>0.3</v>
      </c>
      <c r="BE100" s="25">
        <v>10.51</v>
      </c>
      <c r="BF100" s="25">
        <v>0.65</v>
      </c>
      <c r="BG100" s="25">
        <v>345</v>
      </c>
      <c r="BH100" s="25">
        <v>15</v>
      </c>
      <c r="BI100" s="25">
        <v>25.8</v>
      </c>
      <c r="BJ100" s="25">
        <v>1.3</v>
      </c>
      <c r="BK100" s="25">
        <v>147.6</v>
      </c>
      <c r="BL100" s="25">
        <v>6.6</v>
      </c>
      <c r="BM100" s="25">
        <v>15.8</v>
      </c>
      <c r="BN100" s="25">
        <v>1.2</v>
      </c>
      <c r="BO100" s="25">
        <v>0.88</v>
      </c>
      <c r="BP100" s="25">
        <v>0.22</v>
      </c>
      <c r="BQ100" s="25" t="s">
        <v>135</v>
      </c>
      <c r="BR100" s="25" t="s">
        <v>135</v>
      </c>
      <c r="BS100" s="25">
        <v>9.8000000000000004E-2</v>
      </c>
      <c r="BT100" s="25">
        <v>2.4E-2</v>
      </c>
      <c r="BU100" s="25">
        <v>1.66</v>
      </c>
      <c r="BV100" s="25">
        <v>0.2</v>
      </c>
      <c r="BW100" s="25" t="s">
        <v>135</v>
      </c>
      <c r="BX100" s="25" t="s">
        <v>135</v>
      </c>
      <c r="BY100" s="25">
        <v>9.1999999999999998E-2</v>
      </c>
      <c r="BZ100" s="25">
        <v>1.9E-2</v>
      </c>
      <c r="CA100" s="25">
        <v>128.1</v>
      </c>
      <c r="CB100" s="25">
        <v>8.1</v>
      </c>
      <c r="CC100" s="25">
        <v>13.59</v>
      </c>
      <c r="CD100" s="25">
        <v>0.62</v>
      </c>
      <c r="CE100" s="25">
        <v>33.200000000000003</v>
      </c>
      <c r="CF100" s="25">
        <v>2</v>
      </c>
      <c r="CG100" s="25">
        <v>4.8899999999999997</v>
      </c>
      <c r="CH100" s="25">
        <v>0.34</v>
      </c>
      <c r="CI100" s="25">
        <v>23</v>
      </c>
      <c r="CJ100" s="25">
        <v>1.5</v>
      </c>
      <c r="CK100" s="25">
        <v>5.71</v>
      </c>
      <c r="CL100" s="25">
        <v>0.36</v>
      </c>
      <c r="CM100" s="25">
        <v>1.99</v>
      </c>
      <c r="CN100" s="25">
        <v>0.14000000000000001</v>
      </c>
      <c r="CO100" s="25">
        <v>6.09</v>
      </c>
      <c r="CP100" s="25">
        <v>0.48</v>
      </c>
      <c r="CQ100" s="25">
        <v>0.98899999999999999</v>
      </c>
      <c r="CR100" s="25">
        <v>7.8E-2</v>
      </c>
      <c r="CS100" s="25">
        <v>5.3</v>
      </c>
      <c r="CT100" s="25">
        <v>0.42</v>
      </c>
      <c r="CU100" s="25">
        <v>0.96299999999999997</v>
      </c>
      <c r="CV100" s="25">
        <v>0.09</v>
      </c>
      <c r="CW100" s="25">
        <v>2.79</v>
      </c>
      <c r="CX100" s="25">
        <v>0.31</v>
      </c>
      <c r="CY100" s="25">
        <v>0.378</v>
      </c>
      <c r="CZ100" s="25">
        <v>4.1000000000000002E-2</v>
      </c>
      <c r="DA100" s="25">
        <v>2.1800000000000002</v>
      </c>
      <c r="DB100" s="25">
        <v>0.22</v>
      </c>
      <c r="DC100" s="25">
        <v>0.27700000000000002</v>
      </c>
      <c r="DD100" s="25">
        <v>0.05</v>
      </c>
      <c r="DE100" s="25">
        <v>4.3</v>
      </c>
      <c r="DF100" s="25">
        <v>0.41</v>
      </c>
      <c r="DG100" s="25">
        <v>0.81399999999999995</v>
      </c>
      <c r="DH100" s="25">
        <v>7.8E-2</v>
      </c>
      <c r="DI100" s="25">
        <v>0.154</v>
      </c>
      <c r="DJ100" s="25">
        <v>5.2999999999999999E-2</v>
      </c>
      <c r="DK100" s="25">
        <v>2.9000000000000001E-2</v>
      </c>
      <c r="DL100" s="25">
        <v>1.2999999999999999E-2</v>
      </c>
      <c r="DM100" s="25">
        <v>1.1080000000000001</v>
      </c>
      <c r="DN100" s="25">
        <v>9.1999999999999998E-2</v>
      </c>
      <c r="DO100" s="25" t="s">
        <v>135</v>
      </c>
      <c r="DP100" s="25" t="s">
        <v>135</v>
      </c>
      <c r="DQ100" s="25">
        <v>1.07</v>
      </c>
      <c r="DR100" s="25">
        <v>0.12</v>
      </c>
      <c r="DS100" s="25">
        <v>0.36799999999999999</v>
      </c>
      <c r="DT100" s="25">
        <v>5.8999999999999997E-2</v>
      </c>
    </row>
    <row r="101" spans="1:124" x14ac:dyDescent="0.3">
      <c r="A101" s="14" t="s">
        <v>14</v>
      </c>
      <c r="C101" s="2">
        <v>2.5739000000000001</v>
      </c>
      <c r="D101" s="2">
        <v>13.2325</v>
      </c>
      <c r="E101" s="2">
        <v>0.31159999999999999</v>
      </c>
      <c r="F101" s="2">
        <v>10.1373</v>
      </c>
      <c r="G101" s="2">
        <v>0.54730000000000001</v>
      </c>
      <c r="H101" s="2">
        <v>2.8222999999999998</v>
      </c>
      <c r="I101" s="3">
        <v>50.617699999999999</v>
      </c>
      <c r="J101" s="2">
        <v>5.9173</v>
      </c>
      <c r="K101" s="2">
        <v>11.7653</v>
      </c>
      <c r="L101" s="2">
        <v>0.20280000000000001</v>
      </c>
      <c r="M101" s="2">
        <v>3.9E-2</v>
      </c>
      <c r="N101" s="2">
        <v>9.4000000000000004E-3</v>
      </c>
      <c r="O101" s="2">
        <v>98.176500000000004</v>
      </c>
    </row>
    <row r="102" spans="1:124" x14ac:dyDescent="0.3">
      <c r="A102" s="14" t="s">
        <v>14</v>
      </c>
      <c r="C102" s="2">
        <v>2.5257999999999998</v>
      </c>
      <c r="D102" s="2">
        <v>13.085000000000001</v>
      </c>
      <c r="E102" s="2">
        <v>0.2843</v>
      </c>
      <c r="F102" s="2">
        <v>10.2194</v>
      </c>
      <c r="G102" s="2">
        <v>0.53849999999999998</v>
      </c>
      <c r="H102" s="2">
        <v>2.8144999999999998</v>
      </c>
      <c r="I102" s="3">
        <v>50.982100000000003</v>
      </c>
      <c r="J102" s="2">
        <v>6.0495999999999999</v>
      </c>
      <c r="K102" s="2">
        <v>11.6972</v>
      </c>
      <c r="L102" s="2">
        <v>0.189</v>
      </c>
      <c r="M102" s="2">
        <v>5.1200000000000002E-2</v>
      </c>
      <c r="N102" s="2">
        <v>1.4E-2</v>
      </c>
      <c r="O102" s="2">
        <v>98.450599999999994</v>
      </c>
    </row>
    <row r="103" spans="1:124" x14ac:dyDescent="0.3">
      <c r="A103" s="14" t="s">
        <v>14</v>
      </c>
      <c r="C103" s="2">
        <f t="shared" ref="C103:O103" si="19">AVERAGE(C101:C102)</f>
        <v>2.5498500000000002</v>
      </c>
      <c r="D103" s="2">
        <f t="shared" si="19"/>
        <v>13.158750000000001</v>
      </c>
      <c r="E103" s="2">
        <f t="shared" si="19"/>
        <v>0.29794999999999999</v>
      </c>
      <c r="F103" s="2">
        <f t="shared" si="19"/>
        <v>10.17835</v>
      </c>
      <c r="G103" s="2">
        <f t="shared" si="19"/>
        <v>0.54289999999999994</v>
      </c>
      <c r="H103" s="2">
        <f t="shared" si="19"/>
        <v>2.8183999999999996</v>
      </c>
      <c r="I103" s="2">
        <f t="shared" si="19"/>
        <v>50.799900000000001</v>
      </c>
      <c r="J103" s="2">
        <f t="shared" si="19"/>
        <v>5.9834499999999995</v>
      </c>
      <c r="K103" s="2">
        <f t="shared" si="19"/>
        <v>11.731249999999999</v>
      </c>
      <c r="L103" s="2">
        <f t="shared" si="19"/>
        <v>0.19590000000000002</v>
      </c>
      <c r="M103" s="2">
        <f t="shared" si="19"/>
        <v>4.5100000000000001E-2</v>
      </c>
      <c r="N103" s="2">
        <f t="shared" si="19"/>
        <v>1.17E-2</v>
      </c>
      <c r="O103" s="2">
        <f t="shared" si="19"/>
        <v>98.313549999999992</v>
      </c>
      <c r="U103" s="25" t="s">
        <v>28</v>
      </c>
      <c r="V103" s="25">
        <v>50</v>
      </c>
      <c r="W103" s="25" t="s">
        <v>32</v>
      </c>
      <c r="X103" s="25">
        <v>13.551</v>
      </c>
      <c r="Y103" s="25">
        <v>5.76</v>
      </c>
      <c r="Z103" s="25">
        <v>0.39</v>
      </c>
      <c r="AA103" s="25">
        <v>1.0900000000000001</v>
      </c>
      <c r="AB103" s="25">
        <v>0.69</v>
      </c>
      <c r="AC103" s="25">
        <v>2.4089999999999998</v>
      </c>
      <c r="AD103" s="25">
        <v>8.2000000000000003E-2</v>
      </c>
      <c r="AE103" s="25">
        <v>4420</v>
      </c>
      <c r="AF103" s="25">
        <v>140</v>
      </c>
      <c r="AG103" s="25">
        <v>32.119999999999997</v>
      </c>
      <c r="AH103" s="25">
        <v>0.98</v>
      </c>
      <c r="AI103" s="25">
        <v>17380</v>
      </c>
      <c r="AJ103" s="25">
        <v>640</v>
      </c>
      <c r="AK103" s="25">
        <v>352</v>
      </c>
      <c r="AL103" s="25">
        <v>16</v>
      </c>
      <c r="AM103" s="25">
        <v>170.8</v>
      </c>
      <c r="AN103" s="25">
        <v>7.4</v>
      </c>
      <c r="AO103" s="25">
        <v>1380</v>
      </c>
      <c r="AP103" s="25">
        <v>38</v>
      </c>
      <c r="AQ103" s="27">
        <v>110200</v>
      </c>
      <c r="AR103" s="27">
        <v>3600</v>
      </c>
      <c r="AS103" s="25">
        <v>44.8</v>
      </c>
      <c r="AT103" s="25">
        <v>2</v>
      </c>
      <c r="AU103" s="25">
        <v>76.8</v>
      </c>
      <c r="AV103" s="25">
        <v>4.2</v>
      </c>
      <c r="AW103" s="25">
        <v>162.4</v>
      </c>
      <c r="AX103" s="25">
        <v>7.5</v>
      </c>
      <c r="AY103" s="25">
        <v>140</v>
      </c>
      <c r="AZ103" s="25">
        <v>11</v>
      </c>
      <c r="BA103" s="25">
        <v>20.6</v>
      </c>
      <c r="BB103" s="25">
        <v>1.2</v>
      </c>
      <c r="BC103" s="25">
        <v>1.57</v>
      </c>
      <c r="BD103" s="25">
        <v>0.34</v>
      </c>
      <c r="BE103" s="25">
        <v>9.69</v>
      </c>
      <c r="BF103" s="25">
        <v>0.56999999999999995</v>
      </c>
      <c r="BG103" s="25">
        <v>353</v>
      </c>
      <c r="BH103" s="25">
        <v>14</v>
      </c>
      <c r="BI103" s="25">
        <v>28.4</v>
      </c>
      <c r="BJ103" s="25">
        <v>0.99</v>
      </c>
      <c r="BK103" s="25">
        <v>168.9</v>
      </c>
      <c r="BL103" s="25">
        <v>7.3</v>
      </c>
      <c r="BM103" s="25">
        <v>15.57</v>
      </c>
      <c r="BN103" s="25">
        <v>0.77</v>
      </c>
      <c r="BO103" s="25">
        <v>0.88</v>
      </c>
      <c r="BP103" s="25">
        <v>0.24</v>
      </c>
      <c r="BQ103" s="25">
        <v>0.16</v>
      </c>
      <c r="BR103" s="25">
        <v>0.14000000000000001</v>
      </c>
      <c r="BS103" s="25">
        <v>7.3999999999999996E-2</v>
      </c>
      <c r="BT103" s="25">
        <v>2.3E-2</v>
      </c>
      <c r="BU103" s="25">
        <v>1.67</v>
      </c>
      <c r="BV103" s="25">
        <v>0.21</v>
      </c>
      <c r="BW103" s="25">
        <v>4.7E-2</v>
      </c>
      <c r="BX103" s="25">
        <v>0.04</v>
      </c>
      <c r="BY103" s="25">
        <v>9.2999999999999999E-2</v>
      </c>
      <c r="BZ103" s="25">
        <v>0.02</v>
      </c>
      <c r="CA103" s="25">
        <v>124.2</v>
      </c>
      <c r="CB103" s="25">
        <v>4.3</v>
      </c>
      <c r="CC103" s="25">
        <v>14.19</v>
      </c>
      <c r="CD103" s="25">
        <v>0.51</v>
      </c>
      <c r="CE103" s="25">
        <v>35.9</v>
      </c>
      <c r="CF103" s="25">
        <v>1.3</v>
      </c>
      <c r="CG103" s="25">
        <v>4.9800000000000004</v>
      </c>
      <c r="CH103" s="25">
        <v>0.2</v>
      </c>
      <c r="CI103" s="25">
        <v>22.3</v>
      </c>
      <c r="CJ103" s="25">
        <v>1.2</v>
      </c>
      <c r="CK103" s="25">
        <v>6.23</v>
      </c>
      <c r="CL103" s="25">
        <v>0.75</v>
      </c>
      <c r="CM103" s="25">
        <v>2.27</v>
      </c>
      <c r="CN103" s="25">
        <v>0.18</v>
      </c>
      <c r="CO103" s="25">
        <v>6.03</v>
      </c>
      <c r="CP103" s="25">
        <v>0.51</v>
      </c>
      <c r="CQ103" s="25">
        <v>0.95099999999999996</v>
      </c>
      <c r="CR103" s="25">
        <v>7.1999999999999995E-2</v>
      </c>
      <c r="CS103" s="25">
        <v>5.96</v>
      </c>
      <c r="CT103" s="25">
        <v>0.49</v>
      </c>
      <c r="CU103" s="25">
        <v>1.1000000000000001</v>
      </c>
      <c r="CV103" s="25">
        <v>0.12</v>
      </c>
      <c r="CW103" s="25">
        <v>2.81</v>
      </c>
      <c r="CX103" s="25">
        <v>0.25</v>
      </c>
      <c r="CY103" s="25">
        <v>0.33200000000000002</v>
      </c>
      <c r="CZ103" s="25">
        <v>4.2000000000000003E-2</v>
      </c>
      <c r="DA103" s="25">
        <v>2.6</v>
      </c>
      <c r="DB103" s="25">
        <v>0.22</v>
      </c>
      <c r="DC103" s="25">
        <v>0.32900000000000001</v>
      </c>
      <c r="DD103" s="25">
        <v>5.7000000000000002E-2</v>
      </c>
      <c r="DE103" s="25">
        <v>4.22</v>
      </c>
      <c r="DF103" s="25">
        <v>0.3</v>
      </c>
      <c r="DG103" s="25">
        <v>0.88700000000000001</v>
      </c>
      <c r="DH103" s="25">
        <v>9.8000000000000004E-2</v>
      </c>
      <c r="DI103" s="25">
        <v>0.21199999999999999</v>
      </c>
      <c r="DJ103" s="25">
        <v>6.0999999999999999E-2</v>
      </c>
      <c r="DK103" s="25">
        <v>2.1999999999999999E-2</v>
      </c>
      <c r="DL103" s="25">
        <v>1.0999999999999999E-2</v>
      </c>
      <c r="DM103" s="25">
        <v>1.19</v>
      </c>
      <c r="DN103" s="25">
        <v>0.13</v>
      </c>
      <c r="DO103" s="25" t="s">
        <v>135</v>
      </c>
      <c r="DP103" s="25" t="s">
        <v>135</v>
      </c>
      <c r="DQ103" s="25">
        <v>1.07</v>
      </c>
      <c r="DR103" s="25">
        <v>0.11</v>
      </c>
      <c r="DS103" s="25">
        <v>0.33100000000000002</v>
      </c>
      <c r="DT103" s="25">
        <v>6.9000000000000006E-2</v>
      </c>
    </row>
    <row r="104" spans="1:124" x14ac:dyDescent="0.3">
      <c r="A104" s="14" t="s">
        <v>20</v>
      </c>
      <c r="C104" s="2">
        <v>2.4849999999999999</v>
      </c>
      <c r="D104" s="2">
        <v>13.408799999999999</v>
      </c>
      <c r="E104" s="2">
        <v>0.2324</v>
      </c>
      <c r="F104" s="2">
        <v>10.7</v>
      </c>
      <c r="G104" s="2">
        <v>0.49299999999999999</v>
      </c>
      <c r="H104" s="2">
        <v>2.5891999999999999</v>
      </c>
      <c r="I104" s="3">
        <v>50.285299999999999</v>
      </c>
      <c r="J104" s="2">
        <v>6.2008999999999999</v>
      </c>
      <c r="K104" s="2">
        <v>11.232699999999999</v>
      </c>
      <c r="L104" s="2">
        <v>0.1678</v>
      </c>
      <c r="M104" s="2">
        <v>1.7999999999999999E-2</v>
      </c>
      <c r="N104" s="2">
        <v>7.4000000000000003E-3</v>
      </c>
      <c r="O104" s="2">
        <v>97.820499999999996</v>
      </c>
    </row>
    <row r="105" spans="1:124" x14ac:dyDescent="0.3">
      <c r="A105" s="14" t="s">
        <v>20</v>
      </c>
      <c r="C105" s="2">
        <v>2.4047999999999998</v>
      </c>
      <c r="D105" s="2">
        <v>13.291</v>
      </c>
      <c r="E105" s="2">
        <v>0.29399999999999998</v>
      </c>
      <c r="F105" s="2">
        <v>10.6753</v>
      </c>
      <c r="G105" s="2">
        <v>0.49270000000000003</v>
      </c>
      <c r="H105" s="2">
        <v>2.5743999999999998</v>
      </c>
      <c r="I105" s="3">
        <v>50.024299999999997</v>
      </c>
      <c r="J105" s="2">
        <v>6.3247999999999998</v>
      </c>
      <c r="K105" s="2">
        <v>11.379099999999999</v>
      </c>
      <c r="L105" s="2">
        <v>0.1525</v>
      </c>
      <c r="M105" s="2">
        <v>2.53E-2</v>
      </c>
      <c r="N105" s="2">
        <v>7.1000000000000004E-3</v>
      </c>
      <c r="O105" s="2">
        <v>97.645300000000006</v>
      </c>
    </row>
    <row r="106" spans="1:124" x14ac:dyDescent="0.3">
      <c r="A106" s="14" t="s">
        <v>20</v>
      </c>
      <c r="C106" s="2">
        <f t="shared" ref="C106:O106" si="20">AVERAGE(C104:C105)</f>
        <v>2.4448999999999996</v>
      </c>
      <c r="D106" s="2">
        <f t="shared" si="20"/>
        <v>13.3499</v>
      </c>
      <c r="E106" s="2">
        <f t="shared" si="20"/>
        <v>0.26319999999999999</v>
      </c>
      <c r="F106" s="2">
        <f t="shared" si="20"/>
        <v>10.68765</v>
      </c>
      <c r="G106" s="2">
        <f t="shared" si="20"/>
        <v>0.49285000000000001</v>
      </c>
      <c r="H106" s="2">
        <f t="shared" si="20"/>
        <v>2.5817999999999999</v>
      </c>
      <c r="I106" s="2">
        <f t="shared" si="20"/>
        <v>50.154799999999994</v>
      </c>
      <c r="J106" s="2">
        <f t="shared" si="20"/>
        <v>6.2628500000000003</v>
      </c>
      <c r="K106" s="2">
        <f t="shared" si="20"/>
        <v>11.305899999999999</v>
      </c>
      <c r="L106" s="2">
        <f t="shared" si="20"/>
        <v>0.16015000000000001</v>
      </c>
      <c r="M106" s="2">
        <f t="shared" si="20"/>
        <v>2.1649999999999999E-2</v>
      </c>
      <c r="N106" s="2">
        <f t="shared" si="20"/>
        <v>7.2500000000000004E-3</v>
      </c>
      <c r="O106" s="2">
        <f t="shared" si="20"/>
        <v>97.732900000000001</v>
      </c>
      <c r="U106" s="25" t="s">
        <v>28</v>
      </c>
      <c r="V106" s="25">
        <v>50</v>
      </c>
      <c r="W106" s="25" t="s">
        <v>32</v>
      </c>
      <c r="X106" s="25">
        <v>20.152999999999999</v>
      </c>
      <c r="Y106" s="25">
        <v>4.8499999999999996</v>
      </c>
      <c r="Z106" s="25">
        <v>0.41</v>
      </c>
      <c r="AA106" s="25">
        <v>0.54</v>
      </c>
      <c r="AB106" s="25">
        <v>0.28000000000000003</v>
      </c>
      <c r="AC106" s="25">
        <v>2.38</v>
      </c>
      <c r="AD106" s="25">
        <v>0.13</v>
      </c>
      <c r="AE106" s="25">
        <v>4030</v>
      </c>
      <c r="AF106" s="25">
        <v>160</v>
      </c>
      <c r="AG106" s="25">
        <v>29</v>
      </c>
      <c r="AH106" s="25">
        <v>1.3</v>
      </c>
      <c r="AI106" s="25">
        <v>14810</v>
      </c>
      <c r="AJ106" s="25">
        <v>810</v>
      </c>
      <c r="AK106" s="25">
        <v>284</v>
      </c>
      <c r="AL106" s="25">
        <v>14</v>
      </c>
      <c r="AM106" s="25">
        <v>175.4</v>
      </c>
      <c r="AN106" s="25">
        <v>9.8000000000000007</v>
      </c>
      <c r="AO106" s="25">
        <v>1332</v>
      </c>
      <c r="AP106" s="25">
        <v>58</v>
      </c>
      <c r="AQ106" s="27">
        <v>107700</v>
      </c>
      <c r="AR106" s="27">
        <v>4000</v>
      </c>
      <c r="AS106" s="25">
        <v>42.7</v>
      </c>
      <c r="AT106" s="25">
        <v>2</v>
      </c>
      <c r="AU106" s="25">
        <v>89.1</v>
      </c>
      <c r="AV106" s="25">
        <v>4</v>
      </c>
      <c r="AW106" s="25">
        <v>130.9</v>
      </c>
      <c r="AX106" s="25">
        <v>6.8</v>
      </c>
      <c r="AY106" s="25">
        <v>117.8</v>
      </c>
      <c r="AZ106" s="25">
        <v>8.6999999999999993</v>
      </c>
      <c r="BA106" s="25">
        <v>20.7</v>
      </c>
      <c r="BB106" s="25">
        <v>1.4</v>
      </c>
      <c r="BC106" s="25">
        <v>1.62</v>
      </c>
      <c r="BD106" s="25">
        <v>0.24</v>
      </c>
      <c r="BE106" s="25">
        <v>8.85</v>
      </c>
      <c r="BF106" s="25">
        <v>0.53</v>
      </c>
      <c r="BG106" s="25">
        <v>320</v>
      </c>
      <c r="BH106" s="25">
        <v>15</v>
      </c>
      <c r="BI106" s="25">
        <v>21.6</v>
      </c>
      <c r="BJ106" s="25">
        <v>1</v>
      </c>
      <c r="BK106" s="25">
        <v>124.2</v>
      </c>
      <c r="BL106" s="25">
        <v>5</v>
      </c>
      <c r="BM106" s="25">
        <v>12.64</v>
      </c>
      <c r="BN106" s="25">
        <v>0.46</v>
      </c>
      <c r="BO106" s="25">
        <v>0.68</v>
      </c>
      <c r="BP106" s="25">
        <v>0.15</v>
      </c>
      <c r="BQ106" s="25">
        <v>8.1000000000000003E-2</v>
      </c>
      <c r="BR106" s="25">
        <v>6.3E-2</v>
      </c>
      <c r="BS106" s="25">
        <v>8.3000000000000004E-2</v>
      </c>
      <c r="BT106" s="25">
        <v>0.02</v>
      </c>
      <c r="BU106" s="25">
        <v>1.5</v>
      </c>
      <c r="BV106" s="25">
        <v>0.17</v>
      </c>
      <c r="BW106" s="25">
        <v>4.2000000000000003E-2</v>
      </c>
      <c r="BX106" s="25">
        <v>2.8000000000000001E-2</v>
      </c>
      <c r="BY106" s="25">
        <v>7.6999999999999999E-2</v>
      </c>
      <c r="BZ106" s="25">
        <v>1.7000000000000001E-2</v>
      </c>
      <c r="CA106" s="25">
        <v>111.9</v>
      </c>
      <c r="CB106" s="25">
        <v>5.4</v>
      </c>
      <c r="CC106" s="25">
        <v>11.13</v>
      </c>
      <c r="CD106" s="25">
        <v>0.54</v>
      </c>
      <c r="CE106" s="25">
        <v>28.1</v>
      </c>
      <c r="CF106" s="25">
        <v>1.3</v>
      </c>
      <c r="CG106" s="25">
        <v>4.0199999999999996</v>
      </c>
      <c r="CH106" s="25">
        <v>0.17</v>
      </c>
      <c r="CI106" s="25">
        <v>19.46</v>
      </c>
      <c r="CJ106" s="25">
        <v>0.91</v>
      </c>
      <c r="CK106" s="25">
        <v>5.04</v>
      </c>
      <c r="CL106" s="25">
        <v>0.41</v>
      </c>
      <c r="CM106" s="25">
        <v>1.71</v>
      </c>
      <c r="CN106" s="25">
        <v>0.12</v>
      </c>
      <c r="CO106" s="25">
        <v>5.19</v>
      </c>
      <c r="CP106" s="25">
        <v>0.41</v>
      </c>
      <c r="CQ106" s="25">
        <v>0.84399999999999997</v>
      </c>
      <c r="CR106" s="25">
        <v>5.6000000000000001E-2</v>
      </c>
      <c r="CS106" s="25">
        <v>4.84</v>
      </c>
      <c r="CT106" s="25">
        <v>0.34</v>
      </c>
      <c r="CU106" s="25">
        <v>0.89800000000000002</v>
      </c>
      <c r="CV106" s="25">
        <v>6.8000000000000005E-2</v>
      </c>
      <c r="CW106" s="25">
        <v>2.3199999999999998</v>
      </c>
      <c r="CX106" s="25">
        <v>0.19</v>
      </c>
      <c r="CY106" s="25">
        <v>0.33100000000000002</v>
      </c>
      <c r="CZ106" s="25">
        <v>3.4000000000000002E-2</v>
      </c>
      <c r="DA106" s="25">
        <v>1.92</v>
      </c>
      <c r="DB106" s="25">
        <v>0.18</v>
      </c>
      <c r="DC106" s="25">
        <v>0.24299999999999999</v>
      </c>
      <c r="DD106" s="25">
        <v>3.3000000000000002E-2</v>
      </c>
      <c r="DE106" s="25">
        <v>3.65</v>
      </c>
      <c r="DF106" s="25">
        <v>0.32</v>
      </c>
      <c r="DG106" s="25">
        <v>0.74299999999999999</v>
      </c>
      <c r="DH106" s="25">
        <v>6.6000000000000003E-2</v>
      </c>
      <c r="DI106" s="25">
        <v>0.129</v>
      </c>
      <c r="DJ106" s="25">
        <v>0.04</v>
      </c>
      <c r="DK106" s="25">
        <v>1.55E-2</v>
      </c>
      <c r="DL106" s="25">
        <v>8.9999999999999993E-3</v>
      </c>
      <c r="DM106" s="25">
        <v>0.94399999999999995</v>
      </c>
      <c r="DN106" s="25">
        <v>9.4E-2</v>
      </c>
      <c r="DO106" s="25">
        <v>1.0999999999999999E-2</v>
      </c>
      <c r="DP106" s="25">
        <v>6.1999999999999998E-3</v>
      </c>
      <c r="DQ106" s="25">
        <v>0.93300000000000005</v>
      </c>
      <c r="DR106" s="25">
        <v>9.1999999999999998E-2</v>
      </c>
      <c r="DS106" s="25">
        <v>0.26600000000000001</v>
      </c>
      <c r="DT106" s="25">
        <v>4.3999999999999997E-2</v>
      </c>
    </row>
    <row r="107" spans="1:124" x14ac:dyDescent="0.3">
      <c r="A107" s="14" t="s">
        <v>20</v>
      </c>
      <c r="C107" s="2">
        <v>2.3763000000000001</v>
      </c>
      <c r="D107" s="2">
        <v>13.3002</v>
      </c>
      <c r="E107" s="2">
        <v>0.247</v>
      </c>
      <c r="F107" s="2">
        <v>10.919</v>
      </c>
      <c r="G107" s="2">
        <v>0.48980000000000001</v>
      </c>
      <c r="H107" s="2">
        <v>2.5766</v>
      </c>
      <c r="I107" s="3">
        <v>50.923200000000001</v>
      </c>
      <c r="J107" s="2">
        <v>6.5571000000000002</v>
      </c>
      <c r="K107" s="2">
        <v>11.027900000000001</v>
      </c>
      <c r="L107" s="2">
        <v>0.21099999999999999</v>
      </c>
      <c r="M107" s="2">
        <v>2.3199999999999998E-2</v>
      </c>
      <c r="N107" s="2">
        <v>9.1999999999999998E-3</v>
      </c>
      <c r="O107" s="2">
        <v>98.660600000000002</v>
      </c>
    </row>
    <row r="108" spans="1:124" x14ac:dyDescent="0.3">
      <c r="A108" s="14" t="s">
        <v>20</v>
      </c>
      <c r="C108" s="2">
        <v>2.4112</v>
      </c>
      <c r="D108" s="2">
        <v>13.456200000000001</v>
      </c>
      <c r="E108" s="2">
        <v>0.24679999999999999</v>
      </c>
      <c r="F108" s="2">
        <v>10.7196</v>
      </c>
      <c r="G108" s="2">
        <v>0.5464</v>
      </c>
      <c r="H108" s="2">
        <v>2.5798000000000001</v>
      </c>
      <c r="I108" s="3">
        <v>51.150300000000001</v>
      </c>
      <c r="J108" s="2">
        <v>6.6654999999999998</v>
      </c>
      <c r="K108" s="2">
        <v>10.885300000000001</v>
      </c>
      <c r="L108" s="2">
        <v>0.22989999999999999</v>
      </c>
      <c r="M108" s="2">
        <v>2.46E-2</v>
      </c>
      <c r="N108" s="2">
        <v>4.7999999999999996E-3</v>
      </c>
      <c r="O108" s="2">
        <v>98.920400000000001</v>
      </c>
    </row>
    <row r="109" spans="1:124" x14ac:dyDescent="0.3">
      <c r="A109" s="14" t="s">
        <v>20</v>
      </c>
      <c r="C109" s="2">
        <f t="shared" ref="C109:O109" si="21">AVERAGE(C107:C108)</f>
        <v>2.3937499999999998</v>
      </c>
      <c r="D109" s="2">
        <f t="shared" si="21"/>
        <v>13.3782</v>
      </c>
      <c r="E109" s="2">
        <f t="shared" si="21"/>
        <v>0.24690000000000001</v>
      </c>
      <c r="F109" s="2">
        <f t="shared" si="21"/>
        <v>10.8193</v>
      </c>
      <c r="G109" s="2">
        <f t="shared" si="21"/>
        <v>0.5181</v>
      </c>
      <c r="H109" s="2">
        <f t="shared" si="21"/>
        <v>2.5781999999999998</v>
      </c>
      <c r="I109" s="2">
        <f t="shared" si="21"/>
        <v>51.036749999999998</v>
      </c>
      <c r="J109" s="2">
        <f t="shared" si="21"/>
        <v>6.6113</v>
      </c>
      <c r="K109" s="2">
        <f t="shared" si="21"/>
        <v>10.956600000000002</v>
      </c>
      <c r="L109" s="2">
        <f t="shared" si="21"/>
        <v>0.22044999999999998</v>
      </c>
      <c r="M109" s="2">
        <f t="shared" si="21"/>
        <v>2.3899999999999998E-2</v>
      </c>
      <c r="N109" s="2">
        <f t="shared" si="21"/>
        <v>6.9999999999999993E-3</v>
      </c>
      <c r="O109" s="2">
        <f t="shared" si="21"/>
        <v>98.790500000000009</v>
      </c>
      <c r="U109" s="25" t="s">
        <v>28</v>
      </c>
      <c r="V109" s="25">
        <v>50</v>
      </c>
      <c r="W109" s="25" t="s">
        <v>32</v>
      </c>
      <c r="X109" s="25">
        <v>20.524999999999999</v>
      </c>
      <c r="Y109" s="25">
        <v>5.36</v>
      </c>
      <c r="Z109" s="25">
        <v>0.32</v>
      </c>
      <c r="AA109" s="25">
        <v>0.57999999999999996</v>
      </c>
      <c r="AB109" s="25">
        <v>0.31</v>
      </c>
      <c r="AC109" s="25">
        <v>2.48</v>
      </c>
      <c r="AD109" s="25">
        <v>0.12</v>
      </c>
      <c r="AE109" s="25">
        <v>4070</v>
      </c>
      <c r="AF109" s="25">
        <v>130</v>
      </c>
      <c r="AG109" s="25">
        <v>33.1</v>
      </c>
      <c r="AH109" s="25">
        <v>1.9</v>
      </c>
      <c r="AI109" s="25">
        <v>17780</v>
      </c>
      <c r="AJ109" s="25">
        <v>940</v>
      </c>
      <c r="AK109" s="25">
        <v>330</v>
      </c>
      <c r="AL109" s="25">
        <v>16</v>
      </c>
      <c r="AM109" s="25">
        <v>177.6</v>
      </c>
      <c r="AN109" s="25">
        <v>8.8000000000000007</v>
      </c>
      <c r="AO109" s="25">
        <v>1350</v>
      </c>
      <c r="AP109" s="25">
        <v>55</v>
      </c>
      <c r="AQ109" s="27">
        <v>112800</v>
      </c>
      <c r="AR109" s="27">
        <v>5100</v>
      </c>
      <c r="AS109" s="25">
        <v>47.4</v>
      </c>
      <c r="AT109" s="25">
        <v>2.7</v>
      </c>
      <c r="AU109" s="25">
        <v>93.4</v>
      </c>
      <c r="AV109" s="25">
        <v>5.5</v>
      </c>
      <c r="AW109" s="25">
        <v>147.5</v>
      </c>
      <c r="AX109" s="25">
        <v>6.6</v>
      </c>
      <c r="AY109" s="25">
        <v>130.19999999999999</v>
      </c>
      <c r="AZ109" s="25">
        <v>5.9</v>
      </c>
      <c r="BA109" s="25">
        <v>21.6</v>
      </c>
      <c r="BB109" s="25">
        <v>1.3</v>
      </c>
      <c r="BC109" s="25">
        <v>1.31</v>
      </c>
      <c r="BD109" s="25">
        <v>0.26</v>
      </c>
      <c r="BE109" s="25">
        <v>9.1999999999999993</v>
      </c>
      <c r="BF109" s="25">
        <v>0.56000000000000005</v>
      </c>
      <c r="BG109" s="25">
        <v>377</v>
      </c>
      <c r="BH109" s="25">
        <v>20</v>
      </c>
      <c r="BI109" s="25">
        <v>27</v>
      </c>
      <c r="BJ109" s="25">
        <v>1.4</v>
      </c>
      <c r="BK109" s="25">
        <v>153.80000000000001</v>
      </c>
      <c r="BL109" s="25">
        <v>8.1</v>
      </c>
      <c r="BM109" s="25">
        <v>14.12</v>
      </c>
      <c r="BN109" s="25">
        <v>0.62</v>
      </c>
      <c r="BO109" s="25">
        <v>0.85</v>
      </c>
      <c r="BP109" s="25">
        <v>0.19</v>
      </c>
      <c r="BQ109" s="25">
        <v>5.5E-2</v>
      </c>
      <c r="BR109" s="25">
        <v>5.3999999999999999E-2</v>
      </c>
      <c r="BS109" s="25">
        <v>9.1999999999999998E-2</v>
      </c>
      <c r="BT109" s="25">
        <v>1.7000000000000001E-2</v>
      </c>
      <c r="BU109" s="25">
        <v>1.62</v>
      </c>
      <c r="BV109" s="25">
        <v>0.22</v>
      </c>
      <c r="BW109" s="25" t="s">
        <v>135</v>
      </c>
      <c r="BX109" s="25" t="s">
        <v>135</v>
      </c>
      <c r="BY109" s="25">
        <v>7.8E-2</v>
      </c>
      <c r="BZ109" s="25">
        <v>1.4E-2</v>
      </c>
      <c r="CA109" s="25">
        <v>112.5</v>
      </c>
      <c r="CB109" s="25">
        <v>5.0999999999999996</v>
      </c>
      <c r="CC109" s="25">
        <v>13.34</v>
      </c>
      <c r="CD109" s="25">
        <v>0.56000000000000005</v>
      </c>
      <c r="CE109" s="25">
        <v>33</v>
      </c>
      <c r="CF109" s="25">
        <v>1.4</v>
      </c>
      <c r="CG109" s="25">
        <v>4.38</v>
      </c>
      <c r="CH109" s="25">
        <v>0.2</v>
      </c>
      <c r="CI109" s="25">
        <v>20.8</v>
      </c>
      <c r="CJ109" s="25">
        <v>1.1000000000000001</v>
      </c>
      <c r="CK109" s="25">
        <v>5.75</v>
      </c>
      <c r="CL109" s="25">
        <v>0.5</v>
      </c>
      <c r="CM109" s="25">
        <v>1.9</v>
      </c>
      <c r="CN109" s="25">
        <v>0.16</v>
      </c>
      <c r="CO109" s="25">
        <v>5.46</v>
      </c>
      <c r="CP109" s="25">
        <v>0.42</v>
      </c>
      <c r="CQ109" s="25">
        <v>0.89200000000000002</v>
      </c>
      <c r="CR109" s="25">
        <v>7.8E-2</v>
      </c>
      <c r="CS109" s="25">
        <v>5.42</v>
      </c>
      <c r="CT109" s="25">
        <v>0.34</v>
      </c>
      <c r="CU109" s="25">
        <v>1.038</v>
      </c>
      <c r="CV109" s="25">
        <v>5.2999999999999999E-2</v>
      </c>
      <c r="CW109" s="25">
        <v>2.41</v>
      </c>
      <c r="CX109" s="25">
        <v>0.24</v>
      </c>
      <c r="CY109" s="25">
        <v>0.34200000000000003</v>
      </c>
      <c r="CZ109" s="25">
        <v>3.7999999999999999E-2</v>
      </c>
      <c r="DA109" s="25">
        <v>2.11</v>
      </c>
      <c r="DB109" s="25">
        <v>0.24</v>
      </c>
      <c r="DC109" s="25">
        <v>0.28999999999999998</v>
      </c>
      <c r="DD109" s="25">
        <v>0.04</v>
      </c>
      <c r="DE109" s="25">
        <v>3.94</v>
      </c>
      <c r="DF109" s="25">
        <v>0.37</v>
      </c>
      <c r="DG109" s="25">
        <v>0.86599999999999999</v>
      </c>
      <c r="DH109" s="25">
        <v>8.7999999999999995E-2</v>
      </c>
      <c r="DI109" s="25">
        <v>0.14099999999999999</v>
      </c>
      <c r="DJ109" s="25">
        <v>3.6999999999999998E-2</v>
      </c>
      <c r="DK109" s="25">
        <v>1.5900000000000001E-2</v>
      </c>
      <c r="DL109" s="25">
        <v>7.4999999999999997E-3</v>
      </c>
      <c r="DM109" s="25">
        <v>1.1299999999999999</v>
      </c>
      <c r="DN109" s="25">
        <v>0.1</v>
      </c>
      <c r="DO109" s="25" t="s">
        <v>135</v>
      </c>
      <c r="DP109" s="25" t="s">
        <v>135</v>
      </c>
      <c r="DQ109" s="25">
        <v>1.0309999999999999</v>
      </c>
      <c r="DR109" s="25">
        <v>9.4E-2</v>
      </c>
      <c r="DS109" s="25">
        <v>0.36799999999999999</v>
      </c>
      <c r="DT109" s="25">
        <v>5.6000000000000001E-2</v>
      </c>
    </row>
    <row r="110" spans="1:124" x14ac:dyDescent="0.3">
      <c r="A110" s="14" t="s">
        <v>20</v>
      </c>
      <c r="C110" s="2">
        <v>2.3742999999999999</v>
      </c>
      <c r="D110" s="2">
        <v>13.2118</v>
      </c>
      <c r="E110" s="2">
        <v>0.27310000000000001</v>
      </c>
      <c r="F110" s="2">
        <v>10.834300000000001</v>
      </c>
      <c r="G110" s="2">
        <v>0.46489999999999998</v>
      </c>
      <c r="H110" s="2">
        <v>2.6214</v>
      </c>
      <c r="I110" s="3">
        <v>49.111499999999999</v>
      </c>
      <c r="J110" s="2">
        <v>6.5053000000000001</v>
      </c>
      <c r="K110" s="2">
        <v>11.1493</v>
      </c>
      <c r="L110" s="2">
        <v>0.1245</v>
      </c>
      <c r="M110" s="2">
        <v>2.29E-2</v>
      </c>
      <c r="N110" s="2">
        <v>1.01E-2</v>
      </c>
      <c r="O110" s="2">
        <v>96.703400000000002</v>
      </c>
    </row>
    <row r="111" spans="1:124" x14ac:dyDescent="0.3">
      <c r="A111" s="14" t="s">
        <v>20</v>
      </c>
      <c r="C111" s="2">
        <v>2.3536000000000001</v>
      </c>
      <c r="D111" s="2">
        <v>13.138299999999999</v>
      </c>
      <c r="E111" s="2">
        <v>0.2465</v>
      </c>
      <c r="F111" s="2">
        <v>10.631500000000001</v>
      </c>
      <c r="G111" s="2">
        <v>0.43509999999999999</v>
      </c>
      <c r="H111" s="2">
        <v>2.5948000000000002</v>
      </c>
      <c r="I111" s="3">
        <v>50.103000000000002</v>
      </c>
      <c r="J111" s="2">
        <v>6.4107000000000003</v>
      </c>
      <c r="K111" s="2">
        <v>11.100099999999999</v>
      </c>
      <c r="L111" s="2">
        <v>0.1348</v>
      </c>
      <c r="M111" s="2">
        <v>2.2100000000000002E-2</v>
      </c>
      <c r="N111" s="2">
        <v>8.8999999999999999E-3</v>
      </c>
      <c r="O111" s="2">
        <v>97.179500000000004</v>
      </c>
    </row>
    <row r="112" spans="1:124" x14ac:dyDescent="0.3">
      <c r="A112" s="14" t="s">
        <v>20</v>
      </c>
      <c r="C112" s="2">
        <f t="shared" ref="C112:O112" si="22">AVERAGE(C110:C111)</f>
        <v>2.36395</v>
      </c>
      <c r="D112" s="2">
        <f t="shared" si="22"/>
        <v>13.175049999999999</v>
      </c>
      <c r="E112" s="2">
        <f t="shared" si="22"/>
        <v>0.25980000000000003</v>
      </c>
      <c r="F112" s="2">
        <f t="shared" si="22"/>
        <v>10.732900000000001</v>
      </c>
      <c r="G112" s="2">
        <f t="shared" si="22"/>
        <v>0.44999999999999996</v>
      </c>
      <c r="H112" s="2">
        <f t="shared" si="22"/>
        <v>2.6081000000000003</v>
      </c>
      <c r="I112" s="2">
        <f t="shared" si="22"/>
        <v>49.607250000000001</v>
      </c>
      <c r="J112" s="2">
        <f t="shared" si="22"/>
        <v>6.4580000000000002</v>
      </c>
      <c r="K112" s="2">
        <f t="shared" si="22"/>
        <v>11.124700000000001</v>
      </c>
      <c r="L112" s="2">
        <f t="shared" si="22"/>
        <v>0.12964999999999999</v>
      </c>
      <c r="M112" s="2">
        <f t="shared" si="22"/>
        <v>2.2499999999999999E-2</v>
      </c>
      <c r="N112" s="2">
        <f t="shared" si="22"/>
        <v>9.4999999999999998E-3</v>
      </c>
      <c r="O112" s="2">
        <f t="shared" si="22"/>
        <v>96.941450000000003</v>
      </c>
      <c r="U112" s="25" t="s">
        <v>28</v>
      </c>
      <c r="V112" s="25">
        <v>50</v>
      </c>
      <c r="W112" s="25" t="s">
        <v>32</v>
      </c>
      <c r="X112" s="25">
        <v>21.678000000000001</v>
      </c>
      <c r="Y112" s="25">
        <v>5.3</v>
      </c>
      <c r="Z112" s="25">
        <v>0.41</v>
      </c>
      <c r="AA112" s="25">
        <v>0.66</v>
      </c>
      <c r="AB112" s="25">
        <v>0.39</v>
      </c>
      <c r="AC112" s="25">
        <v>2.44</v>
      </c>
      <c r="AD112" s="25">
        <v>0.15</v>
      </c>
      <c r="AE112" s="25">
        <v>4020</v>
      </c>
      <c r="AF112" s="25">
        <v>110</v>
      </c>
      <c r="AG112" s="25">
        <v>31.9</v>
      </c>
      <c r="AH112" s="25">
        <v>1.7</v>
      </c>
      <c r="AI112" s="27">
        <v>16100</v>
      </c>
      <c r="AJ112" s="27">
        <v>1000</v>
      </c>
      <c r="AK112" s="25">
        <v>321</v>
      </c>
      <c r="AL112" s="25">
        <v>22</v>
      </c>
      <c r="AM112" s="25">
        <v>231</v>
      </c>
      <c r="AN112" s="25">
        <v>20</v>
      </c>
      <c r="AO112" s="25">
        <v>1347</v>
      </c>
      <c r="AP112" s="25">
        <v>96</v>
      </c>
      <c r="AQ112" s="27">
        <v>112600</v>
      </c>
      <c r="AR112" s="27">
        <v>7100</v>
      </c>
      <c r="AS112" s="25">
        <v>45.8</v>
      </c>
      <c r="AT112" s="25">
        <v>2.4</v>
      </c>
      <c r="AU112" s="25">
        <v>98.6</v>
      </c>
      <c r="AV112" s="25">
        <v>4.3</v>
      </c>
      <c r="AW112" s="25">
        <v>141.1</v>
      </c>
      <c r="AX112" s="25">
        <v>7</v>
      </c>
      <c r="AY112" s="25">
        <v>123</v>
      </c>
      <c r="AZ112" s="25">
        <v>6.7</v>
      </c>
      <c r="BA112" s="25">
        <v>20.6</v>
      </c>
      <c r="BB112" s="25">
        <v>1.1000000000000001</v>
      </c>
      <c r="BC112" s="25">
        <v>1.6</v>
      </c>
      <c r="BD112" s="25">
        <v>0.32</v>
      </c>
      <c r="BE112" s="25">
        <v>8.59</v>
      </c>
      <c r="BF112" s="25">
        <v>0.4</v>
      </c>
      <c r="BG112" s="25">
        <v>345</v>
      </c>
      <c r="BH112" s="25">
        <v>19</v>
      </c>
      <c r="BI112" s="25">
        <v>24.4</v>
      </c>
      <c r="BJ112" s="25">
        <v>1.5</v>
      </c>
      <c r="BK112" s="25">
        <v>144.6</v>
      </c>
      <c r="BL112" s="25">
        <v>9.1</v>
      </c>
      <c r="BM112" s="25">
        <v>13.41</v>
      </c>
      <c r="BN112" s="25">
        <v>0.94</v>
      </c>
      <c r="BO112" s="25">
        <v>0.82</v>
      </c>
      <c r="BP112" s="25">
        <v>0.18</v>
      </c>
      <c r="BQ112" s="25" t="s">
        <v>135</v>
      </c>
      <c r="BR112" s="25" t="s">
        <v>135</v>
      </c>
      <c r="BS112" s="25">
        <v>0.1</v>
      </c>
      <c r="BT112" s="25">
        <v>2.7E-2</v>
      </c>
      <c r="BU112" s="25">
        <v>1.56</v>
      </c>
      <c r="BV112" s="25">
        <v>0.21</v>
      </c>
      <c r="BW112" s="25" t="s">
        <v>135</v>
      </c>
      <c r="BX112" s="25" t="s">
        <v>135</v>
      </c>
      <c r="BY112" s="25">
        <v>7.9000000000000001E-2</v>
      </c>
      <c r="BZ112" s="25">
        <v>1.2999999999999999E-2</v>
      </c>
      <c r="CA112" s="25">
        <v>114.2</v>
      </c>
      <c r="CB112" s="25">
        <v>7</v>
      </c>
      <c r="CC112" s="25">
        <v>12.66</v>
      </c>
      <c r="CD112" s="25">
        <v>0.74</v>
      </c>
      <c r="CE112" s="25">
        <v>30.1</v>
      </c>
      <c r="CF112" s="25">
        <v>1.5</v>
      </c>
      <c r="CG112" s="25">
        <v>4.25</v>
      </c>
      <c r="CH112" s="25">
        <v>0.23</v>
      </c>
      <c r="CI112" s="25">
        <v>19.899999999999999</v>
      </c>
      <c r="CJ112" s="25">
        <v>0.83</v>
      </c>
      <c r="CK112" s="25">
        <v>5.77</v>
      </c>
      <c r="CL112" s="25">
        <v>0.46</v>
      </c>
      <c r="CM112" s="25">
        <v>1.84</v>
      </c>
      <c r="CN112" s="25">
        <v>0.18</v>
      </c>
      <c r="CO112" s="25">
        <v>5.79</v>
      </c>
      <c r="CP112" s="25">
        <v>0.59</v>
      </c>
      <c r="CQ112" s="25">
        <v>0.85399999999999998</v>
      </c>
      <c r="CR112" s="25">
        <v>6.6000000000000003E-2</v>
      </c>
      <c r="CS112" s="25">
        <v>5</v>
      </c>
      <c r="CT112" s="25">
        <v>0.35</v>
      </c>
      <c r="CU112" s="25">
        <v>0.91200000000000003</v>
      </c>
      <c r="CV112" s="25">
        <v>8.4000000000000005E-2</v>
      </c>
      <c r="CW112" s="25">
        <v>2.46</v>
      </c>
      <c r="CX112" s="25">
        <v>0.18</v>
      </c>
      <c r="CY112" s="25">
        <v>0.307</v>
      </c>
      <c r="CZ112" s="25">
        <v>2.8000000000000001E-2</v>
      </c>
      <c r="DA112" s="25">
        <v>2.0699999999999998</v>
      </c>
      <c r="DB112" s="25">
        <v>0.22</v>
      </c>
      <c r="DC112" s="25">
        <v>0.30199999999999999</v>
      </c>
      <c r="DD112" s="25">
        <v>3.3000000000000002E-2</v>
      </c>
      <c r="DE112" s="25">
        <v>4.05</v>
      </c>
      <c r="DF112" s="25">
        <v>0.42</v>
      </c>
      <c r="DG112" s="25">
        <v>0.81599999999999995</v>
      </c>
      <c r="DH112" s="25">
        <v>7.9000000000000001E-2</v>
      </c>
      <c r="DI112" s="25">
        <v>0.12</v>
      </c>
      <c r="DJ112" s="25">
        <v>3.2000000000000001E-2</v>
      </c>
      <c r="DK112" s="25">
        <v>1.6500000000000001E-2</v>
      </c>
      <c r="DL112" s="25">
        <v>7.6E-3</v>
      </c>
      <c r="DM112" s="25">
        <v>1.07</v>
      </c>
      <c r="DN112" s="25">
        <v>0.1</v>
      </c>
      <c r="DO112" s="25" t="s">
        <v>135</v>
      </c>
      <c r="DP112" s="25" t="s">
        <v>135</v>
      </c>
      <c r="DQ112" s="25">
        <v>0.88200000000000001</v>
      </c>
      <c r="DR112" s="25">
        <v>7.8E-2</v>
      </c>
      <c r="DS112" s="25">
        <v>0.26800000000000002</v>
      </c>
      <c r="DT112" s="25">
        <v>3.6999999999999998E-2</v>
      </c>
    </row>
    <row r="113" spans="1:124" x14ac:dyDescent="0.3">
      <c r="A113" s="14" t="s">
        <v>20</v>
      </c>
      <c r="C113" s="2">
        <v>2.3704999999999998</v>
      </c>
      <c r="D113" s="2">
        <v>13.3514</v>
      </c>
      <c r="E113" s="2">
        <v>0.25280000000000002</v>
      </c>
      <c r="F113" s="2">
        <v>10.7502</v>
      </c>
      <c r="G113" s="2">
        <v>0.44490000000000002</v>
      </c>
      <c r="H113" s="2">
        <v>2.6147999999999998</v>
      </c>
      <c r="I113" s="3">
        <v>50.242400000000004</v>
      </c>
      <c r="J113" s="2">
        <v>6.4234</v>
      </c>
      <c r="K113" s="2">
        <v>10.661899999999999</v>
      </c>
      <c r="L113" s="2">
        <v>0.15310000000000001</v>
      </c>
      <c r="M113" s="2">
        <v>2.8799999999999999E-2</v>
      </c>
      <c r="N113" s="2">
        <v>7.1999999999999998E-3</v>
      </c>
      <c r="O113" s="2">
        <v>97.301500000000004</v>
      </c>
    </row>
    <row r="114" spans="1:124" x14ac:dyDescent="0.3">
      <c r="A114" s="14" t="s">
        <v>20</v>
      </c>
      <c r="C114" s="2">
        <v>2.4523999999999999</v>
      </c>
      <c r="D114" s="2">
        <v>13.235900000000001</v>
      </c>
      <c r="E114" s="2">
        <v>0.27179999999999999</v>
      </c>
      <c r="F114" s="2">
        <v>10.697900000000001</v>
      </c>
      <c r="G114" s="2">
        <v>0.4335</v>
      </c>
      <c r="H114" s="2">
        <v>2.6025999999999998</v>
      </c>
      <c r="I114" s="3">
        <v>49.923499999999997</v>
      </c>
      <c r="J114" s="2">
        <v>6.5547000000000004</v>
      </c>
      <c r="K114" s="2">
        <v>10.8969</v>
      </c>
      <c r="L114" s="2">
        <v>0.23699999999999999</v>
      </c>
      <c r="M114" s="2">
        <v>1.66E-2</v>
      </c>
      <c r="N114" s="2">
        <v>1.2500000000000001E-2</v>
      </c>
      <c r="O114" s="2">
        <v>97.335300000000004</v>
      </c>
    </row>
    <row r="115" spans="1:124" x14ac:dyDescent="0.3">
      <c r="A115" s="14" t="s">
        <v>20</v>
      </c>
      <c r="C115" s="2">
        <f t="shared" ref="C115:O115" si="23">AVERAGE(C113:C114)</f>
        <v>2.4114499999999999</v>
      </c>
      <c r="D115" s="2">
        <f t="shared" si="23"/>
        <v>13.29365</v>
      </c>
      <c r="E115" s="2">
        <f t="shared" si="23"/>
        <v>0.26229999999999998</v>
      </c>
      <c r="F115" s="2">
        <f t="shared" si="23"/>
        <v>10.72405</v>
      </c>
      <c r="G115" s="2">
        <f t="shared" si="23"/>
        <v>0.43920000000000003</v>
      </c>
      <c r="H115" s="2">
        <f t="shared" si="23"/>
        <v>2.6086999999999998</v>
      </c>
      <c r="I115" s="2">
        <f t="shared" si="23"/>
        <v>50.082949999999997</v>
      </c>
      <c r="J115" s="2">
        <f t="shared" si="23"/>
        <v>6.4890500000000007</v>
      </c>
      <c r="K115" s="2">
        <f t="shared" si="23"/>
        <v>10.779399999999999</v>
      </c>
      <c r="L115" s="2">
        <f t="shared" si="23"/>
        <v>0.19505</v>
      </c>
      <c r="M115" s="2">
        <f t="shared" si="23"/>
        <v>2.2699999999999998E-2</v>
      </c>
      <c r="N115" s="2">
        <f t="shared" si="23"/>
        <v>9.8500000000000011E-3</v>
      </c>
      <c r="O115" s="2">
        <f t="shared" si="23"/>
        <v>97.318399999999997</v>
      </c>
      <c r="U115" s="25" t="s">
        <v>28</v>
      </c>
      <c r="V115" s="25">
        <v>50</v>
      </c>
      <c r="W115" s="25" t="s">
        <v>32</v>
      </c>
      <c r="X115" s="25">
        <v>22.648</v>
      </c>
      <c r="Y115" s="25">
        <v>5.09</v>
      </c>
      <c r="Z115" s="25">
        <v>0.32</v>
      </c>
      <c r="AA115" s="25">
        <v>1.03</v>
      </c>
      <c r="AB115" s="25">
        <v>0.42</v>
      </c>
      <c r="AC115" s="25">
        <v>2.41</v>
      </c>
      <c r="AD115" s="25">
        <v>0.15</v>
      </c>
      <c r="AE115" s="25">
        <v>3980</v>
      </c>
      <c r="AF115" s="25">
        <v>150</v>
      </c>
      <c r="AG115" s="25">
        <v>31</v>
      </c>
      <c r="AH115" s="25">
        <v>1.3</v>
      </c>
      <c r="AI115" s="25">
        <v>16400</v>
      </c>
      <c r="AJ115" s="25">
        <v>790</v>
      </c>
      <c r="AK115" s="25">
        <v>341</v>
      </c>
      <c r="AL115" s="25">
        <v>20</v>
      </c>
      <c r="AM115" s="25">
        <v>242</v>
      </c>
      <c r="AN115" s="25">
        <v>21</v>
      </c>
      <c r="AO115" s="25">
        <v>1376</v>
      </c>
      <c r="AP115" s="25">
        <v>80</v>
      </c>
      <c r="AQ115" s="27">
        <v>110500</v>
      </c>
      <c r="AR115" s="27">
        <v>5300</v>
      </c>
      <c r="AS115" s="25">
        <v>43.5</v>
      </c>
      <c r="AT115" s="25">
        <v>2.1</v>
      </c>
      <c r="AU115" s="25">
        <v>99.4</v>
      </c>
      <c r="AV115" s="25">
        <v>6.1</v>
      </c>
      <c r="AW115" s="25">
        <v>149.6</v>
      </c>
      <c r="AX115" s="25">
        <v>7.8</v>
      </c>
      <c r="AY115" s="25">
        <v>132.19999999999999</v>
      </c>
      <c r="AZ115" s="25">
        <v>7</v>
      </c>
      <c r="BA115" s="25">
        <v>21.7</v>
      </c>
      <c r="BB115" s="25">
        <v>1.1000000000000001</v>
      </c>
      <c r="BC115" s="25">
        <v>1.66</v>
      </c>
      <c r="BD115" s="25">
        <v>0.25</v>
      </c>
      <c r="BE115" s="25">
        <v>9.06</v>
      </c>
      <c r="BF115" s="25">
        <v>0.5</v>
      </c>
      <c r="BG115" s="25">
        <v>346</v>
      </c>
      <c r="BH115" s="25">
        <v>20</v>
      </c>
      <c r="BI115" s="25">
        <v>25.3</v>
      </c>
      <c r="BJ115" s="25">
        <v>1.4</v>
      </c>
      <c r="BK115" s="25">
        <v>147</v>
      </c>
      <c r="BL115" s="25">
        <v>6.8</v>
      </c>
      <c r="BM115" s="25">
        <v>14.21</v>
      </c>
      <c r="BN115" s="25">
        <v>0.88</v>
      </c>
      <c r="BO115" s="25">
        <v>0.78</v>
      </c>
      <c r="BP115" s="25">
        <v>0.15</v>
      </c>
      <c r="BQ115" s="25">
        <v>0.17</v>
      </c>
      <c r="BR115" s="25">
        <v>0.1</v>
      </c>
      <c r="BS115" s="25">
        <v>7.5999999999999998E-2</v>
      </c>
      <c r="BT115" s="25">
        <v>1.7000000000000001E-2</v>
      </c>
      <c r="BU115" s="25">
        <v>1.5</v>
      </c>
      <c r="BV115" s="25">
        <v>0.16</v>
      </c>
      <c r="BW115" s="25">
        <v>2.5999999999999999E-2</v>
      </c>
      <c r="BX115" s="25">
        <v>2.1999999999999999E-2</v>
      </c>
      <c r="BY115" s="25">
        <v>9.8000000000000004E-2</v>
      </c>
      <c r="BZ115" s="25">
        <v>1.2999999999999999E-2</v>
      </c>
      <c r="CA115" s="25">
        <v>109.1</v>
      </c>
      <c r="CB115" s="25">
        <v>5.4</v>
      </c>
      <c r="CC115" s="25">
        <v>12.2</v>
      </c>
      <c r="CD115" s="25">
        <v>0.59</v>
      </c>
      <c r="CE115" s="25">
        <v>32.299999999999997</v>
      </c>
      <c r="CF115" s="25">
        <v>1.5</v>
      </c>
      <c r="CG115" s="25">
        <v>4.57</v>
      </c>
      <c r="CH115" s="25">
        <v>0.18</v>
      </c>
      <c r="CI115" s="25">
        <v>19.36</v>
      </c>
      <c r="CJ115" s="25">
        <v>0.94</v>
      </c>
      <c r="CK115" s="25">
        <v>5.52</v>
      </c>
      <c r="CL115" s="25">
        <v>0.39</v>
      </c>
      <c r="CM115" s="25">
        <v>2.0099999999999998</v>
      </c>
      <c r="CN115" s="25">
        <v>0.21</v>
      </c>
      <c r="CO115" s="25">
        <v>5.32</v>
      </c>
      <c r="CP115" s="25">
        <v>0.5</v>
      </c>
      <c r="CQ115" s="25">
        <v>0.84499999999999997</v>
      </c>
      <c r="CR115" s="25">
        <v>7.8E-2</v>
      </c>
      <c r="CS115" s="25">
        <v>5.25</v>
      </c>
      <c r="CT115" s="25">
        <v>0.33</v>
      </c>
      <c r="CU115" s="25">
        <v>1.0089999999999999</v>
      </c>
      <c r="CV115" s="25">
        <v>8.1000000000000003E-2</v>
      </c>
      <c r="CW115" s="25">
        <v>2.48</v>
      </c>
      <c r="CX115" s="25">
        <v>0.15</v>
      </c>
      <c r="CY115" s="25">
        <v>0.312</v>
      </c>
      <c r="CZ115" s="25">
        <v>0.03</v>
      </c>
      <c r="DA115" s="25">
        <v>2.15</v>
      </c>
      <c r="DB115" s="25">
        <v>0.22</v>
      </c>
      <c r="DC115" s="25">
        <v>0.29899999999999999</v>
      </c>
      <c r="DD115" s="25">
        <v>3.9E-2</v>
      </c>
      <c r="DE115" s="25">
        <v>3.91</v>
      </c>
      <c r="DF115" s="25">
        <v>0.3</v>
      </c>
      <c r="DG115" s="25">
        <v>0.79900000000000004</v>
      </c>
      <c r="DH115" s="25">
        <v>6.6000000000000003E-2</v>
      </c>
      <c r="DI115" s="25">
        <v>0.16700000000000001</v>
      </c>
      <c r="DJ115" s="25">
        <v>5.0999999999999997E-2</v>
      </c>
      <c r="DK115" s="25">
        <v>1.5800000000000002E-2</v>
      </c>
      <c r="DL115" s="25">
        <v>7.0000000000000001E-3</v>
      </c>
      <c r="DM115" s="25">
        <v>1.0900000000000001</v>
      </c>
      <c r="DN115" s="25">
        <v>0.1</v>
      </c>
      <c r="DO115" s="25">
        <v>0.01</v>
      </c>
      <c r="DP115" s="25">
        <v>8.0000000000000002E-3</v>
      </c>
      <c r="DQ115" s="25">
        <v>0.94199999999999995</v>
      </c>
      <c r="DR115" s="25">
        <v>8.8999999999999996E-2</v>
      </c>
      <c r="DS115" s="25">
        <v>0.312</v>
      </c>
      <c r="DT115" s="25">
        <v>4.7E-2</v>
      </c>
    </row>
    <row r="116" spans="1:124" x14ac:dyDescent="0.3">
      <c r="A116" s="14" t="s">
        <v>20</v>
      </c>
      <c r="C116" s="2">
        <v>2.4245000000000001</v>
      </c>
      <c r="D116" s="2">
        <v>13.4321</v>
      </c>
      <c r="E116" s="2">
        <v>0.315</v>
      </c>
      <c r="F116" s="2">
        <v>10.7339</v>
      </c>
      <c r="G116" s="2">
        <v>0.50360000000000005</v>
      </c>
      <c r="H116" s="2">
        <v>2.6171000000000002</v>
      </c>
      <c r="I116" s="3">
        <v>50.237699999999997</v>
      </c>
      <c r="J116" s="2">
        <v>6.2031000000000001</v>
      </c>
      <c r="K116" s="2">
        <v>10.810600000000001</v>
      </c>
      <c r="L116" s="2">
        <v>0.1721</v>
      </c>
      <c r="M116" s="2">
        <v>2.4299999999999999E-2</v>
      </c>
      <c r="N116" s="2">
        <v>7.3000000000000001E-3</v>
      </c>
      <c r="O116" s="2">
        <v>97.481399999999994</v>
      </c>
    </row>
    <row r="117" spans="1:124" x14ac:dyDescent="0.3">
      <c r="A117" s="14" t="s">
        <v>20</v>
      </c>
      <c r="C117" s="2">
        <v>2.4670000000000001</v>
      </c>
      <c r="D117" s="2">
        <v>13.273999999999999</v>
      </c>
      <c r="E117" s="2">
        <v>0.26250000000000001</v>
      </c>
      <c r="F117" s="2">
        <v>10.6427</v>
      </c>
      <c r="G117" s="2">
        <v>0.49059999999999998</v>
      </c>
      <c r="H117" s="2">
        <v>2.5865999999999998</v>
      </c>
      <c r="I117" s="3">
        <v>50.841200000000001</v>
      </c>
      <c r="J117" s="2">
        <v>6.4561000000000002</v>
      </c>
      <c r="K117" s="2">
        <v>10.8459</v>
      </c>
      <c r="L117" s="2">
        <v>0.12</v>
      </c>
      <c r="M117" s="2">
        <v>2.29E-2</v>
      </c>
      <c r="N117" s="2">
        <v>1.01E-2</v>
      </c>
      <c r="O117" s="2">
        <v>98.0197</v>
      </c>
    </row>
    <row r="118" spans="1:124" x14ac:dyDescent="0.3">
      <c r="A118" s="14" t="s">
        <v>20</v>
      </c>
      <c r="C118" s="2">
        <f t="shared" ref="C118:O118" si="24">AVERAGE(C116:C117)</f>
        <v>2.4457500000000003</v>
      </c>
      <c r="D118" s="2">
        <f t="shared" si="24"/>
        <v>13.35305</v>
      </c>
      <c r="E118" s="2">
        <f t="shared" si="24"/>
        <v>0.28875000000000001</v>
      </c>
      <c r="F118" s="2">
        <f t="shared" si="24"/>
        <v>10.6883</v>
      </c>
      <c r="G118" s="2">
        <f t="shared" si="24"/>
        <v>0.49709999999999999</v>
      </c>
      <c r="H118" s="2">
        <f t="shared" si="24"/>
        <v>2.6018499999999998</v>
      </c>
      <c r="I118" s="2">
        <f t="shared" si="24"/>
        <v>50.539450000000002</v>
      </c>
      <c r="J118" s="2">
        <f t="shared" si="24"/>
        <v>6.3296000000000001</v>
      </c>
      <c r="K118" s="2">
        <f t="shared" si="24"/>
        <v>10.828250000000001</v>
      </c>
      <c r="L118" s="2">
        <f t="shared" si="24"/>
        <v>0.14605000000000001</v>
      </c>
      <c r="M118" s="2">
        <f t="shared" si="24"/>
        <v>2.3599999999999999E-2</v>
      </c>
      <c r="N118" s="2">
        <f t="shared" si="24"/>
        <v>8.6999999999999994E-3</v>
      </c>
      <c r="O118" s="2">
        <f t="shared" si="24"/>
        <v>97.750550000000004</v>
      </c>
      <c r="U118" s="25" t="s">
        <v>28</v>
      </c>
      <c r="V118" s="25">
        <v>50</v>
      </c>
      <c r="W118" s="25" t="s">
        <v>32</v>
      </c>
      <c r="X118" s="25">
        <v>21.617000000000001</v>
      </c>
      <c r="Y118" s="25">
        <v>5.56</v>
      </c>
      <c r="Z118" s="25">
        <v>0.38</v>
      </c>
      <c r="AA118" s="25">
        <v>0.79</v>
      </c>
      <c r="AB118" s="25">
        <v>0.28000000000000003</v>
      </c>
      <c r="AC118" s="25">
        <v>2.57</v>
      </c>
      <c r="AD118" s="25">
        <v>0.17</v>
      </c>
      <c r="AE118" s="25">
        <v>4030</v>
      </c>
      <c r="AF118" s="25">
        <v>150</v>
      </c>
      <c r="AG118" s="25">
        <v>30.6</v>
      </c>
      <c r="AH118" s="25">
        <v>1.6</v>
      </c>
      <c r="AI118" s="25">
        <v>15690</v>
      </c>
      <c r="AJ118" s="25">
        <v>760</v>
      </c>
      <c r="AK118" s="25">
        <v>337</v>
      </c>
      <c r="AL118" s="25">
        <v>19</v>
      </c>
      <c r="AM118" s="25">
        <v>250</v>
      </c>
      <c r="AN118" s="25">
        <v>17</v>
      </c>
      <c r="AO118" s="25">
        <v>1385</v>
      </c>
      <c r="AP118" s="25">
        <v>75</v>
      </c>
      <c r="AQ118" s="27">
        <v>110300</v>
      </c>
      <c r="AR118" s="27">
        <v>5500</v>
      </c>
      <c r="AS118" s="25">
        <v>45.7</v>
      </c>
      <c r="AT118" s="25">
        <v>2.7</v>
      </c>
      <c r="AU118" s="25">
        <v>102.8</v>
      </c>
      <c r="AV118" s="25">
        <v>7</v>
      </c>
      <c r="AW118" s="25">
        <v>148.6</v>
      </c>
      <c r="AX118" s="25">
        <v>8.4</v>
      </c>
      <c r="AY118" s="25">
        <v>130.69999999999999</v>
      </c>
      <c r="AZ118" s="25">
        <v>8.9</v>
      </c>
      <c r="BA118" s="25">
        <v>21.4</v>
      </c>
      <c r="BB118" s="25">
        <v>1.4</v>
      </c>
      <c r="BC118" s="25">
        <v>1.61</v>
      </c>
      <c r="BD118" s="25">
        <v>0.35</v>
      </c>
      <c r="BE118" s="25">
        <v>8.7899999999999991</v>
      </c>
      <c r="BF118" s="25">
        <v>0.63</v>
      </c>
      <c r="BG118" s="25">
        <v>341</v>
      </c>
      <c r="BH118" s="25">
        <v>19</v>
      </c>
      <c r="BI118" s="25">
        <v>25</v>
      </c>
      <c r="BJ118" s="25">
        <v>1.3</v>
      </c>
      <c r="BK118" s="25">
        <v>147.19999999999999</v>
      </c>
      <c r="BL118" s="25">
        <v>9.1999999999999993</v>
      </c>
      <c r="BM118" s="25">
        <v>13.88</v>
      </c>
      <c r="BN118" s="25">
        <v>0.71</v>
      </c>
      <c r="BO118" s="25">
        <v>0.82</v>
      </c>
      <c r="BP118" s="25">
        <v>0.15</v>
      </c>
      <c r="BQ118" s="25" t="s">
        <v>135</v>
      </c>
      <c r="BR118" s="25" t="s">
        <v>135</v>
      </c>
      <c r="BS118" s="25">
        <v>9.6000000000000002E-2</v>
      </c>
      <c r="BT118" s="25">
        <v>2.4E-2</v>
      </c>
      <c r="BU118" s="25">
        <v>1.48</v>
      </c>
      <c r="BV118" s="25">
        <v>0.21</v>
      </c>
      <c r="BW118" s="25" t="s">
        <v>135</v>
      </c>
      <c r="BX118" s="25" t="s">
        <v>135</v>
      </c>
      <c r="BY118" s="25">
        <v>8.2000000000000003E-2</v>
      </c>
      <c r="BZ118" s="25">
        <v>1.2999999999999999E-2</v>
      </c>
      <c r="CA118" s="25">
        <v>110.6</v>
      </c>
      <c r="CB118" s="25">
        <v>5.6</v>
      </c>
      <c r="CC118" s="25">
        <v>12.37</v>
      </c>
      <c r="CD118" s="25">
        <v>0.81</v>
      </c>
      <c r="CE118" s="25">
        <v>32.700000000000003</v>
      </c>
      <c r="CF118" s="25">
        <v>1.7</v>
      </c>
      <c r="CG118" s="25">
        <v>4.45</v>
      </c>
      <c r="CH118" s="25">
        <v>0.27</v>
      </c>
      <c r="CI118" s="25">
        <v>19.899999999999999</v>
      </c>
      <c r="CJ118" s="25">
        <v>1.1000000000000001</v>
      </c>
      <c r="CK118" s="25">
        <v>5.62</v>
      </c>
      <c r="CL118" s="25">
        <v>0.63</v>
      </c>
      <c r="CM118" s="25">
        <v>2.02</v>
      </c>
      <c r="CN118" s="25">
        <v>0.17</v>
      </c>
      <c r="CO118" s="25">
        <v>5.32</v>
      </c>
      <c r="CP118" s="25">
        <v>0.42</v>
      </c>
      <c r="CQ118" s="25">
        <v>0.9</v>
      </c>
      <c r="CR118" s="25">
        <v>0.1</v>
      </c>
      <c r="CS118" s="25">
        <v>5.05</v>
      </c>
      <c r="CT118" s="25">
        <v>0.45</v>
      </c>
      <c r="CU118" s="25">
        <v>0.98899999999999999</v>
      </c>
      <c r="CV118" s="25">
        <v>9.6000000000000002E-2</v>
      </c>
      <c r="CW118" s="25">
        <v>2.4500000000000002</v>
      </c>
      <c r="CX118" s="25">
        <v>0.19</v>
      </c>
      <c r="CY118" s="25">
        <v>0.308</v>
      </c>
      <c r="CZ118" s="25">
        <v>4.2999999999999997E-2</v>
      </c>
      <c r="DA118" s="25">
        <v>2.34</v>
      </c>
      <c r="DB118" s="25">
        <v>0.24</v>
      </c>
      <c r="DC118" s="25">
        <v>0.26200000000000001</v>
      </c>
      <c r="DD118" s="25">
        <v>4.2000000000000003E-2</v>
      </c>
      <c r="DE118" s="25">
        <v>3.71</v>
      </c>
      <c r="DF118" s="25">
        <v>0.42</v>
      </c>
      <c r="DG118" s="25">
        <v>0.82299999999999995</v>
      </c>
      <c r="DH118" s="25">
        <v>9.1999999999999998E-2</v>
      </c>
      <c r="DI118" s="25">
        <v>0.16600000000000001</v>
      </c>
      <c r="DJ118" s="25">
        <v>4.1000000000000002E-2</v>
      </c>
      <c r="DK118" s="25">
        <v>2.1999999999999999E-2</v>
      </c>
      <c r="DL118" s="25">
        <v>1.0999999999999999E-2</v>
      </c>
      <c r="DM118" s="25">
        <v>1.0569999999999999</v>
      </c>
      <c r="DN118" s="25">
        <v>9.4E-2</v>
      </c>
      <c r="DO118" s="25" t="s">
        <v>135</v>
      </c>
      <c r="DP118" s="25" t="s">
        <v>135</v>
      </c>
      <c r="DQ118" s="25">
        <v>0.89800000000000002</v>
      </c>
      <c r="DR118" s="25">
        <v>8.7999999999999995E-2</v>
      </c>
      <c r="DS118" s="25">
        <v>0.307</v>
      </c>
      <c r="DT118" s="25">
        <v>4.5999999999999999E-2</v>
      </c>
    </row>
    <row r="119" spans="1:124" x14ac:dyDescent="0.3">
      <c r="A119" s="14" t="s">
        <v>17</v>
      </c>
      <c r="C119" s="2">
        <v>2.6112000000000002</v>
      </c>
      <c r="D119" s="2">
        <v>11.7094</v>
      </c>
      <c r="E119" s="2">
        <v>0.61439999999999995</v>
      </c>
      <c r="F119" s="2">
        <v>7.8581000000000003</v>
      </c>
      <c r="G119" s="2">
        <v>1.1251</v>
      </c>
      <c r="H119" s="2">
        <v>4.4249000000000001</v>
      </c>
      <c r="I119" s="3">
        <v>51.698999999999998</v>
      </c>
      <c r="J119" s="2">
        <v>3.8174999999999999</v>
      </c>
      <c r="K119" s="2">
        <v>13.9749</v>
      </c>
      <c r="L119" s="2">
        <v>0.1676</v>
      </c>
      <c r="M119" s="2">
        <v>3.6799999999999999E-2</v>
      </c>
      <c r="N119" s="2">
        <v>3.1800000000000002E-2</v>
      </c>
      <c r="O119" s="2">
        <v>98.070599999999999</v>
      </c>
    </row>
    <row r="120" spans="1:124" x14ac:dyDescent="0.3">
      <c r="A120" s="14" t="s">
        <v>17</v>
      </c>
      <c r="C120" s="2">
        <v>2.4083000000000001</v>
      </c>
      <c r="D120" s="2">
        <v>11.066800000000001</v>
      </c>
      <c r="E120" s="2">
        <v>0.61129999999999995</v>
      </c>
      <c r="F120" s="2">
        <v>7.907</v>
      </c>
      <c r="G120" s="2">
        <v>1.1195999999999999</v>
      </c>
      <c r="H120" s="2">
        <v>4.1959999999999997</v>
      </c>
      <c r="I120" s="3">
        <v>51.653100000000002</v>
      </c>
      <c r="J120" s="2">
        <v>4.7309000000000001</v>
      </c>
      <c r="K120" s="2">
        <v>14.1921</v>
      </c>
      <c r="L120" s="2">
        <v>0.20380000000000001</v>
      </c>
      <c r="M120" s="2">
        <v>3.4299999999999997E-2</v>
      </c>
      <c r="N120" s="2">
        <v>2.75E-2</v>
      </c>
      <c r="O120" s="2">
        <v>98.150800000000004</v>
      </c>
    </row>
    <row r="121" spans="1:124" x14ac:dyDescent="0.3">
      <c r="A121" s="14" t="s">
        <v>17</v>
      </c>
      <c r="C121" s="2">
        <v>3.0678000000000001</v>
      </c>
      <c r="D121" s="2">
        <v>11.7462</v>
      </c>
      <c r="E121" s="2">
        <v>0.63639999999999997</v>
      </c>
      <c r="F121" s="2">
        <v>7.9356</v>
      </c>
      <c r="G121" s="2">
        <v>1.1661999999999999</v>
      </c>
      <c r="H121" s="2">
        <v>4.3638000000000003</v>
      </c>
      <c r="I121" s="3">
        <v>50.760399999999997</v>
      </c>
      <c r="J121" s="2">
        <v>4.0244</v>
      </c>
      <c r="K121" s="2">
        <v>14.085900000000001</v>
      </c>
      <c r="L121" s="2">
        <v>0.17510000000000001</v>
      </c>
      <c r="M121" s="2">
        <v>3.78E-2</v>
      </c>
      <c r="N121" s="2">
        <v>2.24E-2</v>
      </c>
      <c r="O121" s="2">
        <v>98.022000000000006</v>
      </c>
    </row>
    <row r="122" spans="1:124" x14ac:dyDescent="0.3">
      <c r="A122" s="14" t="s">
        <v>17</v>
      </c>
      <c r="C122" s="2">
        <v>3.1160999999999999</v>
      </c>
      <c r="D122" s="2">
        <v>12.5954</v>
      </c>
      <c r="E122" s="2">
        <v>0.57969999999999999</v>
      </c>
      <c r="F122" s="2">
        <v>7.9549000000000003</v>
      </c>
      <c r="G122" s="2">
        <v>1.1318999999999999</v>
      </c>
      <c r="H122" s="2">
        <v>4.2100999999999997</v>
      </c>
      <c r="I122" s="3">
        <v>51.124400000000001</v>
      </c>
      <c r="J122" s="2">
        <v>3.5771000000000002</v>
      </c>
      <c r="K122" s="2">
        <v>12.943099999999999</v>
      </c>
      <c r="L122" s="2">
        <v>0.17349999999999999</v>
      </c>
      <c r="M122" s="2">
        <v>3.7100000000000001E-2</v>
      </c>
      <c r="N122" s="2">
        <v>2.3300000000000001E-2</v>
      </c>
      <c r="O122" s="2">
        <v>97.466700000000003</v>
      </c>
    </row>
    <row r="123" spans="1:124" x14ac:dyDescent="0.3">
      <c r="A123" s="14" t="s">
        <v>17</v>
      </c>
      <c r="C123" s="2">
        <v>3.1284999999999998</v>
      </c>
      <c r="D123" s="2">
        <v>12.026199999999999</v>
      </c>
      <c r="E123" s="2">
        <v>0.70350000000000001</v>
      </c>
      <c r="F123" s="2">
        <v>8.0373000000000001</v>
      </c>
      <c r="G123" s="2">
        <v>1.1462000000000001</v>
      </c>
      <c r="H123" s="2">
        <v>4.3352000000000004</v>
      </c>
      <c r="I123" s="3">
        <v>51.434800000000003</v>
      </c>
      <c r="J123" s="2">
        <v>3.7772999999999999</v>
      </c>
      <c r="K123" s="2">
        <v>13.4712</v>
      </c>
      <c r="L123" s="2">
        <v>0.1636</v>
      </c>
      <c r="M123" s="2">
        <v>3.5200000000000002E-2</v>
      </c>
      <c r="N123" s="2">
        <v>2.24E-2</v>
      </c>
      <c r="O123" s="2">
        <v>98.281400000000005</v>
      </c>
    </row>
    <row r="124" spans="1:124" x14ac:dyDescent="0.3">
      <c r="A124" s="14" t="s">
        <v>17</v>
      </c>
      <c r="C124" s="2">
        <v>2.9763999999999999</v>
      </c>
      <c r="D124" s="2">
        <v>11.919700000000001</v>
      </c>
      <c r="E124" s="2">
        <v>0.66169999999999995</v>
      </c>
      <c r="F124" s="2">
        <v>8.0115999999999996</v>
      </c>
      <c r="G124" s="2">
        <v>1.1338999999999999</v>
      </c>
      <c r="H124" s="2">
        <v>4.3846999999999996</v>
      </c>
      <c r="I124" s="3">
        <v>51.908099999999997</v>
      </c>
      <c r="J124" s="2">
        <v>3.7991000000000001</v>
      </c>
      <c r="K124" s="2">
        <v>13.694900000000001</v>
      </c>
      <c r="L124" s="2">
        <v>0.24809999999999999</v>
      </c>
      <c r="M124" s="2">
        <v>3.6900000000000002E-2</v>
      </c>
      <c r="N124" s="2">
        <v>2.76E-2</v>
      </c>
      <c r="O124" s="2">
        <v>98.802800000000005</v>
      </c>
    </row>
    <row r="125" spans="1:124" x14ac:dyDescent="0.3">
      <c r="A125" s="14" t="s">
        <v>17</v>
      </c>
      <c r="C125" s="2">
        <v>2.8206000000000002</v>
      </c>
      <c r="D125" s="2">
        <v>11.5966</v>
      </c>
      <c r="E125" s="2">
        <v>0.63629999999999998</v>
      </c>
      <c r="F125" s="2">
        <v>7.6962999999999999</v>
      </c>
      <c r="G125" s="2">
        <v>1.1556</v>
      </c>
      <c r="H125" s="2">
        <v>4.2958999999999996</v>
      </c>
      <c r="I125" s="3">
        <v>50.941600000000001</v>
      </c>
      <c r="J125" s="2">
        <v>4.1882000000000001</v>
      </c>
      <c r="K125" s="2">
        <v>14.382300000000001</v>
      </c>
      <c r="L125" s="2">
        <v>0.25090000000000001</v>
      </c>
      <c r="M125" s="2">
        <v>3.44E-2</v>
      </c>
      <c r="N125" s="2">
        <v>2.86E-2</v>
      </c>
      <c r="O125" s="2">
        <v>98.027299999999997</v>
      </c>
    </row>
    <row r="126" spans="1:124" x14ac:dyDescent="0.3">
      <c r="A126" s="14" t="s">
        <v>17</v>
      </c>
      <c r="C126" s="2">
        <v>2.7524000000000002</v>
      </c>
      <c r="D126" s="2">
        <v>11.814</v>
      </c>
      <c r="E126" s="2">
        <v>0.52669999999999995</v>
      </c>
      <c r="F126" s="2">
        <v>7.9324000000000003</v>
      </c>
      <c r="G126" s="2">
        <v>1.1577999999999999</v>
      </c>
      <c r="H126" s="2">
        <v>4.3003999999999998</v>
      </c>
      <c r="I126" s="3">
        <v>52.115699999999997</v>
      </c>
      <c r="J126" s="2">
        <v>3.883</v>
      </c>
      <c r="K126" s="2">
        <v>14.333299999999999</v>
      </c>
      <c r="L126" s="2">
        <v>0.21190000000000001</v>
      </c>
      <c r="M126" s="2">
        <v>3.3099999999999997E-2</v>
      </c>
      <c r="N126" s="2">
        <v>2.24E-2</v>
      </c>
      <c r="O126" s="2">
        <v>99.082999999999998</v>
      </c>
    </row>
    <row r="127" spans="1:124" x14ac:dyDescent="0.3">
      <c r="A127" s="14" t="s">
        <v>17</v>
      </c>
      <c r="C127" s="2">
        <v>2.9994000000000001</v>
      </c>
      <c r="D127" s="2">
        <v>11.6661</v>
      </c>
      <c r="E127" s="2">
        <v>0.58389999999999997</v>
      </c>
      <c r="F127" s="2">
        <v>7.8715000000000002</v>
      </c>
      <c r="G127" s="2">
        <v>1.1520999999999999</v>
      </c>
      <c r="H127" s="2">
        <v>4.3531000000000004</v>
      </c>
      <c r="I127" s="3">
        <v>51.352400000000003</v>
      </c>
      <c r="J127" s="2">
        <v>3.9230999999999998</v>
      </c>
      <c r="K127" s="2">
        <v>14.1692</v>
      </c>
      <c r="L127" s="2">
        <v>0.20649999999999999</v>
      </c>
      <c r="M127" s="2">
        <v>4.0099999999999997E-2</v>
      </c>
      <c r="N127" s="2">
        <v>2.46E-2</v>
      </c>
      <c r="O127" s="2">
        <v>98.341999999999999</v>
      </c>
    </row>
    <row r="128" spans="1:124" x14ac:dyDescent="0.3">
      <c r="A128" s="14" t="s">
        <v>17</v>
      </c>
      <c r="C128" s="2">
        <v>2.9165999999999999</v>
      </c>
      <c r="D128" s="2">
        <v>11.4116</v>
      </c>
      <c r="E128" s="2">
        <v>0.5766</v>
      </c>
      <c r="F128" s="2">
        <v>7.9580000000000002</v>
      </c>
      <c r="G128" s="2">
        <v>1.1573</v>
      </c>
      <c r="H128" s="2">
        <v>4.3327999999999998</v>
      </c>
      <c r="I128" s="3">
        <v>50.844299999999997</v>
      </c>
      <c r="J128" s="2">
        <v>4.2054999999999998</v>
      </c>
      <c r="K128" s="2">
        <v>14.1768</v>
      </c>
      <c r="L128" s="2">
        <v>0.19769999999999999</v>
      </c>
      <c r="M128" s="2">
        <v>3.0700000000000002E-2</v>
      </c>
      <c r="N128" s="2">
        <v>2.8899999999999999E-2</v>
      </c>
      <c r="O128" s="2">
        <v>97.836699999999993</v>
      </c>
    </row>
    <row r="129" spans="1:15" x14ac:dyDescent="0.3">
      <c r="A129" s="14" t="s">
        <v>17</v>
      </c>
      <c r="C129" s="2">
        <v>2.9584000000000001</v>
      </c>
      <c r="D129" s="2">
        <v>12.023999999999999</v>
      </c>
      <c r="E129" s="2">
        <v>0.59</v>
      </c>
      <c r="F129" s="2">
        <v>7.9588000000000001</v>
      </c>
      <c r="G129" s="2">
        <v>1.2125999999999999</v>
      </c>
      <c r="H129" s="2">
        <v>4.3723000000000001</v>
      </c>
      <c r="I129" s="3">
        <v>51.121699999999997</v>
      </c>
      <c r="J129" s="2">
        <v>3.7423999999999999</v>
      </c>
      <c r="K129" s="2">
        <v>13.975899999999999</v>
      </c>
      <c r="L129" s="2">
        <v>0.1905</v>
      </c>
      <c r="M129" s="2">
        <v>3.2899999999999999E-2</v>
      </c>
      <c r="N129" s="2">
        <v>2.8000000000000001E-2</v>
      </c>
      <c r="O129" s="2">
        <v>98.207599999999999</v>
      </c>
    </row>
    <row r="130" spans="1:15" x14ac:dyDescent="0.3">
      <c r="A130" s="14" t="s">
        <v>17</v>
      </c>
      <c r="C130" s="2">
        <v>2.9308999999999998</v>
      </c>
      <c r="D130" s="2">
        <v>11.938800000000001</v>
      </c>
      <c r="E130" s="2">
        <v>0.63080000000000003</v>
      </c>
      <c r="F130" s="2">
        <v>7.9169999999999998</v>
      </c>
      <c r="G130" s="2">
        <v>1.1734</v>
      </c>
      <c r="H130" s="2">
        <v>4.407</v>
      </c>
      <c r="I130" s="3">
        <v>51.049500000000002</v>
      </c>
      <c r="J130" s="2">
        <v>3.7986</v>
      </c>
      <c r="K130" s="2">
        <v>14.225899999999999</v>
      </c>
      <c r="L130" s="2">
        <v>0.155</v>
      </c>
      <c r="M130" s="2">
        <v>3.9899999999999998E-2</v>
      </c>
      <c r="N130" s="2">
        <v>2.29E-2</v>
      </c>
      <c r="O130" s="2">
        <v>98.289699999999996</v>
      </c>
    </row>
    <row r="131" spans="1:15" x14ac:dyDescent="0.3">
      <c r="A131" s="14" t="s">
        <v>17</v>
      </c>
      <c r="C131" s="2">
        <v>2.89</v>
      </c>
      <c r="D131" s="2">
        <v>11.780200000000001</v>
      </c>
      <c r="E131" s="2">
        <v>0.67220000000000002</v>
      </c>
      <c r="F131" s="2">
        <v>7.9901</v>
      </c>
      <c r="G131" s="2">
        <v>1.1234999999999999</v>
      </c>
      <c r="H131" s="2">
        <v>4.3380999999999998</v>
      </c>
      <c r="I131" s="3">
        <v>51.561900000000001</v>
      </c>
      <c r="J131" s="2">
        <v>4.0118999999999998</v>
      </c>
      <c r="K131" s="2">
        <v>13.961399999999999</v>
      </c>
      <c r="L131" s="2">
        <v>0.18679999999999999</v>
      </c>
      <c r="M131" s="2">
        <v>3.4299999999999997E-2</v>
      </c>
      <c r="N131" s="2">
        <v>2.5499999999999998E-2</v>
      </c>
      <c r="O131" s="2">
        <v>98.575900000000004</v>
      </c>
    </row>
    <row r="132" spans="1:15" x14ac:dyDescent="0.3">
      <c r="A132" s="14" t="s">
        <v>17</v>
      </c>
      <c r="C132" s="2">
        <v>2.7568999999999999</v>
      </c>
      <c r="D132" s="2">
        <v>11.740399999999999</v>
      </c>
      <c r="E132" s="2">
        <v>0.60460000000000003</v>
      </c>
      <c r="F132" s="2">
        <v>7.8959999999999999</v>
      </c>
      <c r="G132" s="2">
        <v>1.1546000000000001</v>
      </c>
      <c r="H132" s="2">
        <v>4.3654000000000002</v>
      </c>
      <c r="I132" s="3">
        <v>50.6004</v>
      </c>
      <c r="J132" s="2">
        <v>3.6594000000000002</v>
      </c>
      <c r="K132" s="2">
        <v>13.734400000000001</v>
      </c>
      <c r="L132" s="2">
        <v>0.22289999999999999</v>
      </c>
      <c r="M132" s="2">
        <v>3.5700000000000003E-2</v>
      </c>
      <c r="N132" s="2">
        <v>3.5499999999999997E-2</v>
      </c>
      <c r="O132" s="2">
        <v>96.806200000000004</v>
      </c>
    </row>
    <row r="133" spans="1:15" x14ac:dyDescent="0.3">
      <c r="A133" s="14" t="s">
        <v>17</v>
      </c>
      <c r="C133" s="2">
        <f t="shared" ref="C133:O133" si="25">AVERAGE(C131:C132)</f>
        <v>2.8234500000000002</v>
      </c>
      <c r="D133" s="2">
        <f t="shared" si="25"/>
        <v>11.760300000000001</v>
      </c>
      <c r="E133" s="2">
        <f t="shared" si="25"/>
        <v>0.63840000000000008</v>
      </c>
      <c r="F133" s="2">
        <f t="shared" si="25"/>
        <v>7.9430499999999995</v>
      </c>
      <c r="G133" s="2">
        <f t="shared" si="25"/>
        <v>1.1390500000000001</v>
      </c>
      <c r="H133" s="2">
        <f t="shared" si="25"/>
        <v>4.35175</v>
      </c>
      <c r="I133" s="2">
        <f t="shared" si="25"/>
        <v>51.081150000000001</v>
      </c>
      <c r="J133" s="2">
        <f t="shared" si="25"/>
        <v>3.8356500000000002</v>
      </c>
      <c r="K133" s="2">
        <f t="shared" si="25"/>
        <v>13.847899999999999</v>
      </c>
      <c r="L133" s="2">
        <f t="shared" si="25"/>
        <v>0.20484999999999998</v>
      </c>
      <c r="M133" s="2">
        <f t="shared" si="25"/>
        <v>3.5000000000000003E-2</v>
      </c>
      <c r="N133" s="2">
        <f t="shared" si="25"/>
        <v>3.0499999999999999E-2</v>
      </c>
      <c r="O133" s="2">
        <f t="shared" si="25"/>
        <v>97.691050000000004</v>
      </c>
    </row>
    <row r="134" spans="1:15" x14ac:dyDescent="0.3">
      <c r="A134" s="14" t="s">
        <v>17</v>
      </c>
      <c r="C134" s="2">
        <v>2.9834999999999998</v>
      </c>
      <c r="D134" s="2">
        <v>12.1715</v>
      </c>
      <c r="E134" s="2">
        <v>0.65820000000000001</v>
      </c>
      <c r="F134" s="2">
        <v>8.0932999999999993</v>
      </c>
      <c r="G134" s="2">
        <v>1.0945</v>
      </c>
      <c r="H134" s="2">
        <v>4.3009000000000004</v>
      </c>
      <c r="I134" s="3">
        <v>50.9666</v>
      </c>
      <c r="J134" s="2">
        <v>3.8186</v>
      </c>
      <c r="K134" s="2">
        <v>14.043900000000001</v>
      </c>
      <c r="L134" s="2">
        <v>0.19800000000000001</v>
      </c>
      <c r="M134" s="2">
        <v>3.49E-2</v>
      </c>
      <c r="N134" s="2">
        <v>2.87E-2</v>
      </c>
      <c r="O134" s="2">
        <v>98.392799999999994</v>
      </c>
    </row>
    <row r="135" spans="1:15" x14ac:dyDescent="0.3">
      <c r="A135" s="14" t="s">
        <v>17</v>
      </c>
      <c r="C135" s="2">
        <v>2.8502999999999998</v>
      </c>
      <c r="D135" s="2">
        <v>11.476800000000001</v>
      </c>
      <c r="E135" s="2">
        <v>0.6179</v>
      </c>
      <c r="F135" s="2">
        <v>7.7830000000000004</v>
      </c>
      <c r="G135" s="2">
        <v>1.1178999999999999</v>
      </c>
      <c r="H135" s="2">
        <v>4.2934999999999999</v>
      </c>
      <c r="I135" s="3">
        <v>51.6629</v>
      </c>
      <c r="J135" s="2">
        <v>4.3326000000000002</v>
      </c>
      <c r="K135" s="2">
        <v>14.2012</v>
      </c>
      <c r="L135" s="2">
        <v>0.15690000000000001</v>
      </c>
      <c r="M135" s="2">
        <v>4.3400000000000001E-2</v>
      </c>
      <c r="N135" s="2">
        <v>3.0499999999999999E-2</v>
      </c>
      <c r="O135" s="2">
        <v>98.566999999999993</v>
      </c>
    </row>
    <row r="136" spans="1:15" x14ac:dyDescent="0.3">
      <c r="A136" s="14" t="s">
        <v>17</v>
      </c>
      <c r="C136" s="2">
        <v>2.8062999999999998</v>
      </c>
      <c r="D136" s="2">
        <v>11.879300000000001</v>
      </c>
      <c r="E136" s="2">
        <v>0.6351</v>
      </c>
      <c r="F136" s="2">
        <v>8.0312000000000001</v>
      </c>
      <c r="G136" s="2">
        <v>1.2291000000000001</v>
      </c>
      <c r="H136" s="2">
        <v>4.3581000000000003</v>
      </c>
      <c r="I136" s="3">
        <v>51.372799999999998</v>
      </c>
      <c r="J136" s="2">
        <v>3.7934999999999999</v>
      </c>
      <c r="K136" s="2">
        <v>14.105</v>
      </c>
      <c r="L136" s="2">
        <v>0.19439999999999999</v>
      </c>
      <c r="M136" s="2">
        <v>4.2500000000000003E-2</v>
      </c>
      <c r="N136" s="2">
        <v>2.58E-2</v>
      </c>
      <c r="O136" s="2">
        <v>98.473200000000006</v>
      </c>
    </row>
    <row r="137" spans="1:15" x14ac:dyDescent="0.3">
      <c r="A137" s="14" t="s">
        <v>17</v>
      </c>
      <c r="C137" s="2">
        <v>2.7774999999999999</v>
      </c>
      <c r="D137" s="2">
        <v>12.0434</v>
      </c>
      <c r="E137" s="2">
        <v>0.66139999999999999</v>
      </c>
      <c r="F137" s="2">
        <v>7.9621000000000004</v>
      </c>
      <c r="G137" s="2">
        <v>1.1706000000000001</v>
      </c>
      <c r="H137" s="2">
        <v>4.3815999999999997</v>
      </c>
      <c r="I137" s="3">
        <v>50.7669</v>
      </c>
      <c r="J137" s="2">
        <v>3.9032</v>
      </c>
      <c r="K137" s="2">
        <v>13.8187</v>
      </c>
      <c r="L137" s="2">
        <v>0.23130000000000001</v>
      </c>
      <c r="M137" s="2">
        <v>2.9100000000000001E-2</v>
      </c>
      <c r="N137" s="2">
        <v>2.87E-2</v>
      </c>
      <c r="O137" s="2">
        <v>97.7744</v>
      </c>
    </row>
    <row r="138" spans="1:15" x14ac:dyDescent="0.3">
      <c r="A138" s="14" t="s">
        <v>17</v>
      </c>
      <c r="C138" s="2">
        <f t="shared" ref="C138:O138" si="26">AVERAGE(C136:C137)</f>
        <v>2.7919</v>
      </c>
      <c r="D138" s="2">
        <f t="shared" si="26"/>
        <v>11.961349999999999</v>
      </c>
      <c r="E138" s="2">
        <f t="shared" si="26"/>
        <v>0.64824999999999999</v>
      </c>
      <c r="F138" s="2">
        <f t="shared" si="26"/>
        <v>7.9966500000000007</v>
      </c>
      <c r="G138" s="2">
        <f t="shared" si="26"/>
        <v>1.1998500000000001</v>
      </c>
      <c r="H138" s="2">
        <f t="shared" si="26"/>
        <v>4.3698499999999996</v>
      </c>
      <c r="I138" s="2">
        <f t="shared" si="26"/>
        <v>51.069850000000002</v>
      </c>
      <c r="J138" s="2">
        <f t="shared" si="26"/>
        <v>3.8483499999999999</v>
      </c>
      <c r="K138" s="2">
        <f t="shared" si="26"/>
        <v>13.96185</v>
      </c>
      <c r="L138" s="2">
        <f t="shared" si="26"/>
        <v>0.21284999999999998</v>
      </c>
      <c r="M138" s="2">
        <f t="shared" si="26"/>
        <v>3.5799999999999998E-2</v>
      </c>
      <c r="N138" s="2">
        <f t="shared" si="26"/>
        <v>2.725E-2</v>
      </c>
      <c r="O138" s="2">
        <f t="shared" si="26"/>
        <v>98.123800000000003</v>
      </c>
    </row>
    <row r="139" spans="1:15" x14ac:dyDescent="0.3">
      <c r="A139" s="14" t="s">
        <v>17</v>
      </c>
      <c r="C139" s="2">
        <v>3.0537000000000001</v>
      </c>
      <c r="D139" s="2">
        <v>12.7758</v>
      </c>
      <c r="E139" s="2">
        <v>0.5877</v>
      </c>
      <c r="F139" s="2">
        <v>8.0846999999999998</v>
      </c>
      <c r="G139" s="2">
        <v>1.1400999999999999</v>
      </c>
      <c r="H139" s="2">
        <v>4.1039000000000003</v>
      </c>
      <c r="I139" s="3">
        <v>51.616500000000002</v>
      </c>
      <c r="J139" s="2">
        <v>3.653</v>
      </c>
      <c r="K139" s="2">
        <v>13.923999999999999</v>
      </c>
      <c r="L139" s="2">
        <v>0.1875</v>
      </c>
      <c r="M139" s="2">
        <v>3.44E-2</v>
      </c>
      <c r="N139" s="2">
        <v>2.4500000000000001E-2</v>
      </c>
      <c r="O139" s="2">
        <v>99.185599999999994</v>
      </c>
    </row>
    <row r="140" spans="1:15" x14ac:dyDescent="0.3">
      <c r="A140" s="14" t="s">
        <v>17</v>
      </c>
      <c r="C140" s="2">
        <v>2.7664</v>
      </c>
      <c r="D140" s="2">
        <v>11.753</v>
      </c>
      <c r="E140" s="2">
        <v>0.65949999999999998</v>
      </c>
      <c r="F140" s="2">
        <v>7.8503999999999996</v>
      </c>
      <c r="G140" s="2">
        <v>1.1979</v>
      </c>
      <c r="H140" s="2">
        <v>4.4009</v>
      </c>
      <c r="I140" s="3">
        <v>51.586300000000001</v>
      </c>
      <c r="J140" s="2">
        <v>3.9197000000000002</v>
      </c>
      <c r="K140" s="2">
        <v>14.109299999999999</v>
      </c>
      <c r="L140" s="2">
        <v>0.18659999999999999</v>
      </c>
      <c r="M140" s="2">
        <v>3.6299999999999999E-2</v>
      </c>
      <c r="N140" s="2">
        <v>2.69E-2</v>
      </c>
      <c r="O140" s="2">
        <v>98.493200000000002</v>
      </c>
    </row>
    <row r="141" spans="1:15" x14ac:dyDescent="0.3">
      <c r="A141" s="14" t="s">
        <v>15</v>
      </c>
      <c r="C141" s="2">
        <v>2.5726</v>
      </c>
      <c r="D141" s="2">
        <v>12.259600000000001</v>
      </c>
      <c r="E141" s="2">
        <v>0.41160000000000002</v>
      </c>
      <c r="F141" s="2">
        <v>8.7561999999999998</v>
      </c>
      <c r="G141" s="2">
        <v>0.79990000000000006</v>
      </c>
      <c r="H141" s="2">
        <v>3.8603999999999998</v>
      </c>
      <c r="I141" s="3">
        <v>50.832900000000002</v>
      </c>
      <c r="J141" s="2">
        <v>4.5548999999999999</v>
      </c>
      <c r="K141" s="2">
        <v>13.2912</v>
      </c>
      <c r="L141" s="2">
        <v>0.26379999999999998</v>
      </c>
      <c r="M141" s="2">
        <v>4.3900000000000002E-2</v>
      </c>
      <c r="N141" s="2">
        <v>1.44E-2</v>
      </c>
      <c r="O141" s="2">
        <v>97.6614</v>
      </c>
    </row>
    <row r="142" spans="1:15" x14ac:dyDescent="0.3">
      <c r="A142" s="14" t="s">
        <v>15</v>
      </c>
      <c r="C142" s="2">
        <v>2.8035000000000001</v>
      </c>
      <c r="D142" s="2">
        <v>12.1929</v>
      </c>
      <c r="E142" s="2">
        <v>0.47220000000000001</v>
      </c>
      <c r="F142" s="2">
        <v>8.8053000000000008</v>
      </c>
      <c r="G142" s="2">
        <v>0.78759999999999997</v>
      </c>
      <c r="H142" s="2">
        <v>3.883</v>
      </c>
      <c r="I142" s="3">
        <v>50.866799999999998</v>
      </c>
      <c r="J142" s="2">
        <v>4.4173</v>
      </c>
      <c r="K142" s="2">
        <v>13.383800000000001</v>
      </c>
      <c r="L142" s="2">
        <v>0.2195</v>
      </c>
      <c r="M142" s="2">
        <v>3.8600000000000002E-2</v>
      </c>
      <c r="N142" s="2">
        <v>2.24E-2</v>
      </c>
      <c r="O142" s="2">
        <v>97.893000000000001</v>
      </c>
    </row>
    <row r="143" spans="1:15" x14ac:dyDescent="0.3">
      <c r="A143" s="14" t="s">
        <v>15</v>
      </c>
      <c r="C143" s="2">
        <v>2.641</v>
      </c>
      <c r="D143" s="2">
        <v>12.169600000000001</v>
      </c>
      <c r="E143" s="2">
        <v>0.41439999999999999</v>
      </c>
      <c r="F143" s="2">
        <v>8.7051999999999996</v>
      </c>
      <c r="G143" s="2">
        <v>0.80330000000000001</v>
      </c>
      <c r="H143" s="2">
        <v>3.8957999999999999</v>
      </c>
      <c r="I143" s="3">
        <v>50.119799999999998</v>
      </c>
      <c r="J143" s="2">
        <v>4.4820000000000002</v>
      </c>
      <c r="K143" s="2">
        <v>13.6073</v>
      </c>
      <c r="L143" s="2">
        <v>0.18729999999999999</v>
      </c>
      <c r="M143" s="2">
        <v>4.7899999999999998E-2</v>
      </c>
      <c r="N143" s="2">
        <v>2.1000000000000001E-2</v>
      </c>
      <c r="O143" s="2">
        <v>97.0946</v>
      </c>
    </row>
    <row r="144" spans="1:15" x14ac:dyDescent="0.3">
      <c r="A144" s="14" t="s">
        <v>15</v>
      </c>
      <c r="C144" s="2">
        <v>2.6036000000000001</v>
      </c>
      <c r="D144" s="2">
        <v>12.1214</v>
      </c>
      <c r="E144" s="2">
        <v>0.38690000000000002</v>
      </c>
      <c r="F144" s="2">
        <v>8.7697000000000003</v>
      </c>
      <c r="G144" s="2">
        <v>0.84299999999999997</v>
      </c>
      <c r="H144" s="2">
        <v>3.9247999999999998</v>
      </c>
      <c r="I144" s="3">
        <v>50.683999999999997</v>
      </c>
      <c r="J144" s="2">
        <v>4.3619000000000003</v>
      </c>
      <c r="K144" s="2">
        <v>12.9842</v>
      </c>
      <c r="L144" s="2">
        <v>0.21879999999999999</v>
      </c>
      <c r="M144" s="2">
        <v>2.93E-2</v>
      </c>
      <c r="N144" s="2">
        <v>1.8599999999999998E-2</v>
      </c>
      <c r="O144" s="2">
        <v>96.946100000000001</v>
      </c>
    </row>
    <row r="145" spans="1:124" x14ac:dyDescent="0.3">
      <c r="A145" s="14" t="s">
        <v>15</v>
      </c>
      <c r="C145" s="2">
        <f t="shared" ref="C145:O145" si="27">AVERAGE(C143:C144)</f>
        <v>2.6223000000000001</v>
      </c>
      <c r="D145" s="2">
        <f t="shared" si="27"/>
        <v>12.1455</v>
      </c>
      <c r="E145" s="2">
        <f t="shared" si="27"/>
        <v>0.40065000000000001</v>
      </c>
      <c r="F145" s="2">
        <f t="shared" si="27"/>
        <v>8.7374499999999991</v>
      </c>
      <c r="G145" s="2">
        <f t="shared" si="27"/>
        <v>0.82315000000000005</v>
      </c>
      <c r="H145" s="2">
        <f t="shared" si="27"/>
        <v>3.9102999999999999</v>
      </c>
      <c r="I145" s="2">
        <f t="shared" si="27"/>
        <v>50.401899999999998</v>
      </c>
      <c r="J145" s="2">
        <f t="shared" si="27"/>
        <v>4.4219500000000007</v>
      </c>
      <c r="K145" s="2">
        <f t="shared" si="27"/>
        <v>13.29575</v>
      </c>
      <c r="L145" s="2">
        <f t="shared" si="27"/>
        <v>0.20305000000000001</v>
      </c>
      <c r="M145" s="2">
        <f t="shared" si="27"/>
        <v>3.8599999999999995E-2</v>
      </c>
      <c r="N145" s="2">
        <f t="shared" si="27"/>
        <v>1.9799999999999998E-2</v>
      </c>
      <c r="O145" s="2">
        <f t="shared" si="27"/>
        <v>97.020350000000008</v>
      </c>
      <c r="U145" s="25" t="s">
        <v>28</v>
      </c>
      <c r="V145" s="25">
        <v>50</v>
      </c>
      <c r="X145" s="25">
        <v>22.728999999999999</v>
      </c>
      <c r="Y145" s="25">
        <v>7.44</v>
      </c>
      <c r="Z145" s="25">
        <v>0.41</v>
      </c>
      <c r="AA145" s="25">
        <v>1.08</v>
      </c>
      <c r="AB145" s="25">
        <v>0.38</v>
      </c>
      <c r="AC145" s="25">
        <v>2.5880000000000001</v>
      </c>
      <c r="AD145" s="25">
        <v>8.3000000000000004E-2</v>
      </c>
      <c r="AE145" s="25">
        <v>6730</v>
      </c>
      <c r="AF145" s="25">
        <v>170</v>
      </c>
      <c r="AG145" s="25">
        <v>30.06</v>
      </c>
      <c r="AH145" s="25">
        <v>0.78</v>
      </c>
      <c r="AI145" s="25">
        <v>23680</v>
      </c>
      <c r="AJ145" s="25">
        <v>600</v>
      </c>
      <c r="AK145" s="25">
        <v>422.7</v>
      </c>
      <c r="AL145" s="25">
        <v>9.3000000000000007</v>
      </c>
      <c r="AM145" s="25">
        <v>17.600000000000001</v>
      </c>
      <c r="AN145" s="25">
        <v>1.5</v>
      </c>
      <c r="AO145" s="25">
        <v>1560</v>
      </c>
      <c r="AP145" s="25">
        <v>39</v>
      </c>
      <c r="AQ145" s="27">
        <v>130600</v>
      </c>
      <c r="AR145" s="27">
        <v>4200</v>
      </c>
      <c r="AS145" s="25">
        <v>43.2</v>
      </c>
      <c r="AT145" s="25">
        <v>1.9</v>
      </c>
      <c r="AU145" s="25">
        <v>45.3</v>
      </c>
      <c r="AV145" s="25">
        <v>2.5</v>
      </c>
      <c r="AW145" s="25">
        <v>181.6</v>
      </c>
      <c r="AX145" s="25">
        <v>8.5</v>
      </c>
      <c r="AY145" s="25">
        <v>173</v>
      </c>
      <c r="AZ145" s="25">
        <v>8.9</v>
      </c>
      <c r="BA145" s="25">
        <v>24.4</v>
      </c>
      <c r="BB145" s="25">
        <v>1.1000000000000001</v>
      </c>
      <c r="BC145" s="25">
        <v>1.56</v>
      </c>
      <c r="BD145" s="25">
        <v>0.21</v>
      </c>
      <c r="BE145" s="25">
        <v>14.52</v>
      </c>
      <c r="BF145" s="25">
        <v>0.71</v>
      </c>
      <c r="BG145" s="25">
        <v>360</v>
      </c>
      <c r="BH145" s="25">
        <v>13</v>
      </c>
      <c r="BI145" s="25">
        <v>39.200000000000003</v>
      </c>
      <c r="BJ145" s="25">
        <v>1.3</v>
      </c>
      <c r="BK145" s="25">
        <v>261</v>
      </c>
      <c r="BL145" s="25">
        <v>8.6</v>
      </c>
      <c r="BM145" s="25">
        <v>24.45</v>
      </c>
      <c r="BN145" s="25">
        <v>0.88</v>
      </c>
      <c r="BO145" s="25">
        <v>1.34</v>
      </c>
      <c r="BP145" s="25">
        <v>0.14000000000000001</v>
      </c>
      <c r="BQ145" s="25">
        <v>0.13900000000000001</v>
      </c>
      <c r="BR145" s="25">
        <v>9.2999999999999999E-2</v>
      </c>
      <c r="BS145" s="25">
        <v>0.122</v>
      </c>
      <c r="BT145" s="25">
        <v>3.2000000000000001E-2</v>
      </c>
      <c r="BU145" s="25">
        <v>2.5299999999999998</v>
      </c>
      <c r="BV145" s="25">
        <v>0.21</v>
      </c>
      <c r="BW145" s="25">
        <v>4.5999999999999999E-2</v>
      </c>
      <c r="BX145" s="25">
        <v>2.1000000000000001E-2</v>
      </c>
      <c r="BY145" s="25">
        <v>0.13300000000000001</v>
      </c>
      <c r="BZ145" s="25">
        <v>1.9E-2</v>
      </c>
      <c r="CA145" s="25">
        <v>186.2</v>
      </c>
      <c r="CB145" s="25">
        <v>7.1</v>
      </c>
      <c r="CC145" s="25">
        <v>21.4</v>
      </c>
      <c r="CD145" s="25">
        <v>0.75</v>
      </c>
      <c r="CE145" s="25">
        <v>54.2</v>
      </c>
      <c r="CF145" s="25">
        <v>1.9</v>
      </c>
      <c r="CG145" s="25">
        <v>7.54</v>
      </c>
      <c r="CH145" s="25">
        <v>0.28999999999999998</v>
      </c>
      <c r="CI145" s="25">
        <v>33.799999999999997</v>
      </c>
      <c r="CJ145" s="25">
        <v>1.4</v>
      </c>
      <c r="CK145" s="25">
        <v>9.15</v>
      </c>
      <c r="CL145" s="25">
        <v>0.57999999999999996</v>
      </c>
      <c r="CM145" s="25">
        <v>2.94</v>
      </c>
      <c r="CN145" s="25">
        <v>0.15</v>
      </c>
      <c r="CO145" s="25">
        <v>8.92</v>
      </c>
      <c r="CP145" s="25">
        <v>0.5</v>
      </c>
      <c r="CQ145" s="25">
        <v>1.351</v>
      </c>
      <c r="CR145" s="25">
        <v>8.5999999999999993E-2</v>
      </c>
      <c r="CS145" s="25">
        <v>8.15</v>
      </c>
      <c r="CT145" s="25">
        <v>0.47</v>
      </c>
      <c r="CU145" s="25">
        <v>1.59</v>
      </c>
      <c r="CV145" s="25">
        <v>0.12</v>
      </c>
      <c r="CW145" s="25">
        <v>3.91</v>
      </c>
      <c r="CX145" s="25">
        <v>0.24</v>
      </c>
      <c r="CY145" s="25">
        <v>0.47799999999999998</v>
      </c>
      <c r="CZ145" s="25">
        <v>4.2999999999999997E-2</v>
      </c>
      <c r="DA145" s="25">
        <v>3.23</v>
      </c>
      <c r="DB145" s="25">
        <v>0.33</v>
      </c>
      <c r="DC145" s="25">
        <v>0.41299999999999998</v>
      </c>
      <c r="DD145" s="25">
        <v>4.3999999999999997E-2</v>
      </c>
      <c r="DE145" s="25">
        <v>6.76</v>
      </c>
      <c r="DF145" s="25">
        <v>0.41</v>
      </c>
      <c r="DG145" s="25">
        <v>1.5149999999999999</v>
      </c>
      <c r="DH145" s="25">
        <v>9.9000000000000005E-2</v>
      </c>
      <c r="DI145" s="25">
        <v>0.30399999999999999</v>
      </c>
      <c r="DJ145" s="25">
        <v>3.7999999999999999E-2</v>
      </c>
      <c r="DK145" s="25">
        <v>2.3199999999999998E-2</v>
      </c>
      <c r="DL145" s="25">
        <v>9.5999999999999992E-3</v>
      </c>
      <c r="DM145" s="25">
        <v>1.629</v>
      </c>
      <c r="DN145" s="25">
        <v>9.5000000000000001E-2</v>
      </c>
      <c r="DO145" s="25">
        <v>1.8599999999999998E-2</v>
      </c>
      <c r="DP145" s="25">
        <v>8.3999999999999995E-3</v>
      </c>
      <c r="DQ145" s="25">
        <v>1.63</v>
      </c>
      <c r="DR145" s="25">
        <v>0.1</v>
      </c>
      <c r="DS145" s="25">
        <v>0.56999999999999995</v>
      </c>
      <c r="DT145" s="25">
        <v>5.0999999999999997E-2</v>
      </c>
    </row>
    <row r="146" spans="1:124" x14ac:dyDescent="0.3">
      <c r="A146" s="14" t="s">
        <v>15</v>
      </c>
      <c r="C146" s="2">
        <v>2.5672000000000001</v>
      </c>
      <c r="D146" s="2">
        <v>12.129899999999999</v>
      </c>
      <c r="E146" s="2">
        <v>0.39579999999999999</v>
      </c>
      <c r="F146" s="2">
        <v>8.6456999999999997</v>
      </c>
      <c r="G146" s="2">
        <v>0.82530000000000003</v>
      </c>
      <c r="H146" s="2">
        <v>3.9525999999999999</v>
      </c>
      <c r="I146" s="3">
        <v>49.9968</v>
      </c>
      <c r="J146" s="2">
        <v>4.4988999999999999</v>
      </c>
      <c r="K146" s="2">
        <v>13.121499999999999</v>
      </c>
      <c r="L146" s="2">
        <v>0.18290000000000001</v>
      </c>
      <c r="M146" s="2">
        <v>3.73E-2</v>
      </c>
      <c r="N146" s="2">
        <v>2.01E-2</v>
      </c>
      <c r="O146" s="2">
        <v>96.373900000000006</v>
      </c>
    </row>
    <row r="147" spans="1:124" x14ac:dyDescent="0.3">
      <c r="A147" s="14" t="s">
        <v>15</v>
      </c>
      <c r="C147" s="2">
        <v>2.4782999999999999</v>
      </c>
      <c r="D147" s="2">
        <v>12.075100000000001</v>
      </c>
      <c r="E147" s="2">
        <v>0.46060000000000001</v>
      </c>
      <c r="F147" s="2">
        <v>8.8415999999999997</v>
      </c>
      <c r="G147" s="2">
        <v>0.81379999999999997</v>
      </c>
      <c r="H147" s="2">
        <v>3.9239999999999999</v>
      </c>
      <c r="I147" s="3">
        <v>50.059100000000001</v>
      </c>
      <c r="J147" s="2">
        <v>4.6516999999999999</v>
      </c>
      <c r="K147" s="2">
        <v>13.417899999999999</v>
      </c>
      <c r="L147" s="2">
        <v>0.22040000000000001</v>
      </c>
      <c r="M147" s="2">
        <v>3.9600000000000003E-2</v>
      </c>
      <c r="N147" s="2">
        <v>1.47E-2</v>
      </c>
      <c r="O147" s="2">
        <v>96.996700000000004</v>
      </c>
    </row>
    <row r="148" spans="1:124" x14ac:dyDescent="0.3">
      <c r="A148" s="14" t="s">
        <v>15</v>
      </c>
      <c r="C148" s="2">
        <f t="shared" ref="C148:O148" si="28">AVERAGE(C146:C147)</f>
        <v>2.5227500000000003</v>
      </c>
      <c r="D148" s="2">
        <f t="shared" si="28"/>
        <v>12.102499999999999</v>
      </c>
      <c r="E148" s="2">
        <f t="shared" si="28"/>
        <v>0.42820000000000003</v>
      </c>
      <c r="F148" s="2">
        <f t="shared" si="28"/>
        <v>8.7436499999999988</v>
      </c>
      <c r="G148" s="2">
        <f t="shared" si="28"/>
        <v>0.81955</v>
      </c>
      <c r="H148" s="2">
        <f t="shared" si="28"/>
        <v>3.9382999999999999</v>
      </c>
      <c r="I148" s="2">
        <f t="shared" si="28"/>
        <v>50.027950000000004</v>
      </c>
      <c r="J148" s="2">
        <f t="shared" si="28"/>
        <v>4.5753000000000004</v>
      </c>
      <c r="K148" s="2">
        <f t="shared" si="28"/>
        <v>13.2697</v>
      </c>
      <c r="L148" s="2">
        <f t="shared" si="28"/>
        <v>0.20165</v>
      </c>
      <c r="M148" s="2">
        <f t="shared" si="28"/>
        <v>3.8449999999999998E-2</v>
      </c>
      <c r="N148" s="2">
        <f t="shared" si="28"/>
        <v>1.7399999999999999E-2</v>
      </c>
      <c r="O148" s="2">
        <f t="shared" si="28"/>
        <v>96.685300000000012</v>
      </c>
      <c r="U148" s="25" t="s">
        <v>28</v>
      </c>
      <c r="V148" s="25">
        <v>50</v>
      </c>
      <c r="X148" s="25">
        <v>21.353000000000002</v>
      </c>
      <c r="Y148" s="25">
        <v>6.47</v>
      </c>
      <c r="Z148" s="25">
        <v>0.4</v>
      </c>
      <c r="AA148" s="25">
        <v>0.81</v>
      </c>
      <c r="AB148" s="25">
        <v>0.31</v>
      </c>
      <c r="AC148" s="25">
        <v>2.71</v>
      </c>
      <c r="AD148" s="25">
        <v>0.13</v>
      </c>
      <c r="AE148" s="25">
        <v>6520</v>
      </c>
      <c r="AF148" s="25">
        <v>190</v>
      </c>
      <c r="AG148" s="25">
        <v>29.1</v>
      </c>
      <c r="AH148" s="25">
        <v>0.98</v>
      </c>
      <c r="AI148" s="25">
        <v>23260</v>
      </c>
      <c r="AJ148" s="25">
        <v>750</v>
      </c>
      <c r="AK148" s="25">
        <v>391</v>
      </c>
      <c r="AL148" s="25">
        <v>12</v>
      </c>
      <c r="AM148" s="25">
        <v>14.7</v>
      </c>
      <c r="AN148" s="25">
        <v>1.4</v>
      </c>
      <c r="AO148" s="25">
        <v>1475</v>
      </c>
      <c r="AP148" s="25">
        <v>54</v>
      </c>
      <c r="AQ148" s="27">
        <v>129800</v>
      </c>
      <c r="AR148" s="27">
        <v>6400</v>
      </c>
      <c r="AS148" s="25">
        <v>43.6</v>
      </c>
      <c r="AT148" s="25">
        <v>2.1</v>
      </c>
      <c r="AU148" s="25">
        <v>46</v>
      </c>
      <c r="AV148" s="25">
        <v>2.1</v>
      </c>
      <c r="AW148" s="25">
        <v>137.19999999999999</v>
      </c>
      <c r="AX148" s="25">
        <v>6.6</v>
      </c>
      <c r="AY148" s="25">
        <v>158.19999999999999</v>
      </c>
      <c r="AZ148" s="25">
        <v>9.1999999999999993</v>
      </c>
      <c r="BA148" s="25">
        <v>23.3</v>
      </c>
      <c r="BB148" s="25">
        <v>1.4</v>
      </c>
      <c r="BC148" s="25">
        <v>1.58</v>
      </c>
      <c r="BD148" s="25">
        <v>0.31</v>
      </c>
      <c r="BE148" s="25">
        <v>15.4</v>
      </c>
      <c r="BF148" s="25">
        <v>0.6</v>
      </c>
      <c r="BG148" s="25">
        <v>354</v>
      </c>
      <c r="BH148" s="25">
        <v>12</v>
      </c>
      <c r="BI148" s="25">
        <v>37.200000000000003</v>
      </c>
      <c r="BJ148" s="25">
        <v>1.5</v>
      </c>
      <c r="BK148" s="25">
        <v>241.4</v>
      </c>
      <c r="BL148" s="25">
        <v>9.3000000000000007</v>
      </c>
      <c r="BM148" s="25">
        <v>22.88</v>
      </c>
      <c r="BN148" s="25">
        <v>0.98</v>
      </c>
      <c r="BO148" s="25">
        <v>1.48</v>
      </c>
      <c r="BP148" s="25">
        <v>0.2</v>
      </c>
      <c r="BQ148" s="25">
        <v>0.15</v>
      </c>
      <c r="BR148" s="25">
        <v>8.6999999999999994E-2</v>
      </c>
      <c r="BS148" s="25">
        <v>0.13300000000000001</v>
      </c>
      <c r="BT148" s="25">
        <v>2.4E-2</v>
      </c>
      <c r="BU148" s="25">
        <v>2.27</v>
      </c>
      <c r="BV148" s="25">
        <v>0.18</v>
      </c>
      <c r="BW148" s="25">
        <v>3.9E-2</v>
      </c>
      <c r="BX148" s="25">
        <v>2.1000000000000001E-2</v>
      </c>
      <c r="BY148" s="25">
        <v>0.14299999999999999</v>
      </c>
      <c r="BZ148" s="25">
        <v>0.02</v>
      </c>
      <c r="CA148" s="25">
        <v>185</v>
      </c>
      <c r="CB148" s="25">
        <v>11</v>
      </c>
      <c r="CC148" s="25">
        <v>21.11</v>
      </c>
      <c r="CD148" s="25">
        <v>0.81</v>
      </c>
      <c r="CE148" s="25">
        <v>48.9</v>
      </c>
      <c r="CF148" s="25">
        <v>1.6</v>
      </c>
      <c r="CG148" s="25">
        <v>7.08</v>
      </c>
      <c r="CH148" s="25">
        <v>0.28999999999999998</v>
      </c>
      <c r="CI148" s="25">
        <v>33.4</v>
      </c>
      <c r="CJ148" s="25">
        <v>1.4</v>
      </c>
      <c r="CK148" s="25">
        <v>8.85</v>
      </c>
      <c r="CL148" s="25">
        <v>0.54</v>
      </c>
      <c r="CM148" s="25">
        <v>2.62</v>
      </c>
      <c r="CN148" s="25">
        <v>0.14000000000000001</v>
      </c>
      <c r="CO148" s="25">
        <v>8.9</v>
      </c>
      <c r="CP148" s="25">
        <v>0.74</v>
      </c>
      <c r="CQ148" s="25">
        <v>1.32</v>
      </c>
      <c r="CR148" s="25">
        <v>0.1</v>
      </c>
      <c r="CS148" s="25">
        <v>7.83</v>
      </c>
      <c r="CT148" s="25">
        <v>0.52</v>
      </c>
      <c r="CU148" s="25">
        <v>1.43</v>
      </c>
      <c r="CV148" s="25">
        <v>0.1</v>
      </c>
      <c r="CW148" s="25">
        <v>3.73</v>
      </c>
      <c r="CX148" s="25">
        <v>0.32</v>
      </c>
      <c r="CY148" s="25">
        <v>0.50600000000000001</v>
      </c>
      <c r="CZ148" s="25">
        <v>5.8000000000000003E-2</v>
      </c>
      <c r="DA148" s="25">
        <v>3.13</v>
      </c>
      <c r="DB148" s="25">
        <v>0.27</v>
      </c>
      <c r="DC148" s="25">
        <v>0.41099999999999998</v>
      </c>
      <c r="DD148" s="25">
        <v>5.0999999999999997E-2</v>
      </c>
      <c r="DE148" s="25">
        <v>6.28</v>
      </c>
      <c r="DF148" s="25">
        <v>0.47</v>
      </c>
      <c r="DG148" s="25">
        <v>1.48</v>
      </c>
      <c r="DH148" s="25">
        <v>0.1</v>
      </c>
      <c r="DI148" s="25">
        <v>0.249</v>
      </c>
      <c r="DJ148" s="25">
        <v>4.8000000000000001E-2</v>
      </c>
      <c r="DK148" s="25">
        <v>3.2000000000000001E-2</v>
      </c>
      <c r="DL148" s="25">
        <v>1.0999999999999999E-2</v>
      </c>
      <c r="DM148" s="25">
        <v>1.66</v>
      </c>
      <c r="DN148" s="25">
        <v>0.11</v>
      </c>
      <c r="DO148" s="25" t="s">
        <v>135</v>
      </c>
      <c r="DP148" s="25" t="s">
        <v>135</v>
      </c>
      <c r="DQ148" s="25">
        <v>1.59</v>
      </c>
      <c r="DR148" s="25">
        <v>0.12</v>
      </c>
      <c r="DS148" s="25">
        <v>0.52800000000000002</v>
      </c>
      <c r="DT148" s="25">
        <v>4.9000000000000002E-2</v>
      </c>
    </row>
    <row r="149" spans="1:124" x14ac:dyDescent="0.3">
      <c r="A149" s="14" t="s">
        <v>15</v>
      </c>
      <c r="C149" s="2">
        <v>2.7865000000000002</v>
      </c>
      <c r="D149" s="2">
        <v>12.4384</v>
      </c>
      <c r="E149" s="2">
        <v>0.45419999999999999</v>
      </c>
      <c r="F149" s="2">
        <v>9.0076999999999998</v>
      </c>
      <c r="G149" s="2">
        <v>0.78810000000000002</v>
      </c>
      <c r="H149" s="2">
        <v>3.8759999999999999</v>
      </c>
      <c r="I149" s="3">
        <v>50.335900000000002</v>
      </c>
      <c r="J149" s="2">
        <v>4.6158000000000001</v>
      </c>
      <c r="K149" s="2">
        <v>13.8645</v>
      </c>
      <c r="L149" s="2">
        <v>0.27029999999999998</v>
      </c>
      <c r="M149" s="2">
        <v>3.6600000000000001E-2</v>
      </c>
      <c r="N149" s="2">
        <v>1.78E-2</v>
      </c>
      <c r="O149" s="2">
        <v>98.491799999999998</v>
      </c>
    </row>
    <row r="150" spans="1:124" x14ac:dyDescent="0.3">
      <c r="A150" s="14" t="s">
        <v>15</v>
      </c>
      <c r="C150" s="2">
        <v>2.7326999999999999</v>
      </c>
      <c r="D150" s="2">
        <v>12.307</v>
      </c>
      <c r="E150" s="2">
        <v>0.38600000000000001</v>
      </c>
      <c r="F150" s="2">
        <v>8.9258000000000006</v>
      </c>
      <c r="G150" s="2">
        <v>0.78939999999999999</v>
      </c>
      <c r="H150" s="2">
        <v>3.9224000000000001</v>
      </c>
      <c r="I150" s="3">
        <v>50.383200000000002</v>
      </c>
      <c r="J150" s="2">
        <v>4.4889999999999999</v>
      </c>
      <c r="K150" s="2">
        <v>13.3955</v>
      </c>
      <c r="L150" s="2">
        <v>0.2039</v>
      </c>
      <c r="M150" s="2">
        <v>4.19E-2</v>
      </c>
      <c r="N150" s="2">
        <v>1.6500000000000001E-2</v>
      </c>
      <c r="O150" s="2">
        <v>97.593299999999999</v>
      </c>
    </row>
    <row r="151" spans="1:124" x14ac:dyDescent="0.3">
      <c r="A151" s="14" t="s">
        <v>15</v>
      </c>
      <c r="C151" s="2">
        <f t="shared" ref="C151:O151" si="29">AVERAGE(C149:C150)</f>
        <v>2.7595999999999998</v>
      </c>
      <c r="D151" s="2">
        <f t="shared" si="29"/>
        <v>12.3727</v>
      </c>
      <c r="E151" s="2">
        <f t="shared" si="29"/>
        <v>0.42010000000000003</v>
      </c>
      <c r="F151" s="2">
        <f t="shared" si="29"/>
        <v>8.9667500000000011</v>
      </c>
      <c r="G151" s="2">
        <f t="shared" si="29"/>
        <v>0.78875000000000006</v>
      </c>
      <c r="H151" s="2">
        <f t="shared" si="29"/>
        <v>3.8992</v>
      </c>
      <c r="I151" s="2">
        <f t="shared" si="29"/>
        <v>50.359549999999999</v>
      </c>
      <c r="J151" s="2">
        <f t="shared" si="29"/>
        <v>4.5524000000000004</v>
      </c>
      <c r="K151" s="2">
        <f t="shared" si="29"/>
        <v>13.629999999999999</v>
      </c>
      <c r="L151" s="2">
        <f t="shared" si="29"/>
        <v>0.23709999999999998</v>
      </c>
      <c r="M151" s="2">
        <f t="shared" si="29"/>
        <v>3.925E-2</v>
      </c>
      <c r="N151" s="2">
        <f t="shared" si="29"/>
        <v>1.7149999999999999E-2</v>
      </c>
      <c r="O151" s="2">
        <f t="shared" si="29"/>
        <v>98.042550000000006</v>
      </c>
      <c r="U151" s="25" t="s">
        <v>28</v>
      </c>
      <c r="V151" s="25">
        <v>50</v>
      </c>
      <c r="X151" s="25">
        <v>13.010999999999999</v>
      </c>
      <c r="Y151" s="25">
        <v>7.57</v>
      </c>
      <c r="Z151" s="25">
        <v>0.47</v>
      </c>
      <c r="AA151" s="25">
        <v>1.35</v>
      </c>
      <c r="AB151" s="25">
        <v>0.53</v>
      </c>
      <c r="AC151" s="25">
        <v>2.74</v>
      </c>
      <c r="AD151" s="25">
        <v>0.11</v>
      </c>
      <c r="AE151" s="25">
        <v>6890</v>
      </c>
      <c r="AF151" s="25">
        <v>220</v>
      </c>
      <c r="AG151" s="25">
        <v>31.1</v>
      </c>
      <c r="AH151" s="25">
        <v>1</v>
      </c>
      <c r="AI151" s="27">
        <v>25600</v>
      </c>
      <c r="AJ151" s="27">
        <v>1100</v>
      </c>
      <c r="AK151" s="25">
        <v>446</v>
      </c>
      <c r="AL151" s="25">
        <v>19</v>
      </c>
      <c r="AM151" s="25">
        <v>16</v>
      </c>
      <c r="AN151" s="25">
        <v>1.7</v>
      </c>
      <c r="AO151" s="25">
        <v>1593</v>
      </c>
      <c r="AP151" s="25">
        <v>51</v>
      </c>
      <c r="AQ151" s="27">
        <v>134000</v>
      </c>
      <c r="AR151" s="27">
        <v>5900</v>
      </c>
      <c r="AS151" s="25">
        <v>45.1</v>
      </c>
      <c r="AT151" s="25">
        <v>2.2999999999999998</v>
      </c>
      <c r="AU151" s="25">
        <v>48.1</v>
      </c>
      <c r="AV151" s="25">
        <v>3.8</v>
      </c>
      <c r="AW151" s="25">
        <v>200.6</v>
      </c>
      <c r="AX151" s="25">
        <v>8.3000000000000007</v>
      </c>
      <c r="AY151" s="25">
        <v>188.8</v>
      </c>
      <c r="AZ151" s="25">
        <v>9</v>
      </c>
      <c r="BA151" s="25">
        <v>25.6</v>
      </c>
      <c r="BB151" s="25">
        <v>1.5</v>
      </c>
      <c r="BC151" s="25">
        <v>1.76</v>
      </c>
      <c r="BD151" s="25">
        <v>0.27</v>
      </c>
      <c r="BE151" s="25">
        <v>15.01</v>
      </c>
      <c r="BF151" s="25">
        <v>0.76</v>
      </c>
      <c r="BG151" s="25">
        <v>372</v>
      </c>
      <c r="BH151" s="25">
        <v>16</v>
      </c>
      <c r="BI151" s="25">
        <v>41.4</v>
      </c>
      <c r="BJ151" s="25">
        <v>1.5</v>
      </c>
      <c r="BK151" s="25">
        <v>279</v>
      </c>
      <c r="BL151" s="25">
        <v>11</v>
      </c>
      <c r="BM151" s="25">
        <v>25.1</v>
      </c>
      <c r="BN151" s="25">
        <v>1.1000000000000001</v>
      </c>
      <c r="BO151" s="25">
        <v>1.31</v>
      </c>
      <c r="BP151" s="25">
        <v>0.24</v>
      </c>
      <c r="BQ151" s="25">
        <v>0.27</v>
      </c>
      <c r="BR151" s="25">
        <v>0.17</v>
      </c>
      <c r="BS151" s="25">
        <v>0.154</v>
      </c>
      <c r="BT151" s="25">
        <v>2.7E-2</v>
      </c>
      <c r="BU151" s="25">
        <v>2.54</v>
      </c>
      <c r="BV151" s="25">
        <v>0.33</v>
      </c>
      <c r="BW151" s="25">
        <v>4.2000000000000003E-2</v>
      </c>
      <c r="BX151" s="25">
        <v>3.3000000000000002E-2</v>
      </c>
      <c r="BY151" s="25">
        <v>0.154</v>
      </c>
      <c r="BZ151" s="25">
        <v>2.4E-2</v>
      </c>
      <c r="CA151" s="25">
        <v>190.9</v>
      </c>
      <c r="CB151" s="25">
        <v>7.9</v>
      </c>
      <c r="CC151" s="25">
        <v>23.1</v>
      </c>
      <c r="CD151" s="25">
        <v>1</v>
      </c>
      <c r="CE151" s="25">
        <v>58.1</v>
      </c>
      <c r="CF151" s="25">
        <v>3.6</v>
      </c>
      <c r="CG151" s="25">
        <v>7.97</v>
      </c>
      <c r="CH151" s="25">
        <v>0.36</v>
      </c>
      <c r="CI151" s="25">
        <v>35.4</v>
      </c>
      <c r="CJ151" s="25">
        <v>1.8</v>
      </c>
      <c r="CK151" s="25">
        <v>9.91</v>
      </c>
      <c r="CL151" s="25">
        <v>0.63</v>
      </c>
      <c r="CM151" s="25">
        <v>3.25</v>
      </c>
      <c r="CN151" s="25">
        <v>0.16</v>
      </c>
      <c r="CO151" s="25">
        <v>9.42</v>
      </c>
      <c r="CP151" s="25">
        <v>0.88</v>
      </c>
      <c r="CQ151" s="25">
        <v>1.38</v>
      </c>
      <c r="CR151" s="25">
        <v>0.12</v>
      </c>
      <c r="CS151" s="25">
        <v>8.35</v>
      </c>
      <c r="CT151" s="25">
        <v>0.57999999999999996</v>
      </c>
      <c r="CU151" s="25">
        <v>1.71</v>
      </c>
      <c r="CV151" s="25">
        <v>0.12</v>
      </c>
      <c r="CW151" s="25">
        <v>3.92</v>
      </c>
      <c r="CX151" s="25">
        <v>0.25</v>
      </c>
      <c r="CY151" s="25">
        <v>0.52900000000000003</v>
      </c>
      <c r="CZ151" s="25">
        <v>8.2000000000000003E-2</v>
      </c>
      <c r="DA151" s="25">
        <v>3.51</v>
      </c>
      <c r="DB151" s="25">
        <v>0.36</v>
      </c>
      <c r="DC151" s="25">
        <v>0.495</v>
      </c>
      <c r="DD151" s="25">
        <v>5.3999999999999999E-2</v>
      </c>
      <c r="DE151" s="25">
        <v>7.13</v>
      </c>
      <c r="DF151" s="25">
        <v>0.69</v>
      </c>
      <c r="DG151" s="25">
        <v>1.41</v>
      </c>
      <c r="DH151" s="25">
        <v>0.1</v>
      </c>
      <c r="DI151" s="25">
        <v>0.32700000000000001</v>
      </c>
      <c r="DJ151" s="25">
        <v>5.3999999999999999E-2</v>
      </c>
      <c r="DK151" s="25">
        <v>2.8000000000000001E-2</v>
      </c>
      <c r="DL151" s="25">
        <v>0.02</v>
      </c>
      <c r="DM151" s="25">
        <v>1.85</v>
      </c>
      <c r="DN151" s="25">
        <v>0.17</v>
      </c>
      <c r="DO151" s="25" t="s">
        <v>135</v>
      </c>
      <c r="DP151" s="25" t="s">
        <v>135</v>
      </c>
      <c r="DQ151" s="25">
        <v>1.69</v>
      </c>
      <c r="DR151" s="25">
        <v>0.13</v>
      </c>
      <c r="DS151" s="25">
        <v>0.59899999999999998</v>
      </c>
      <c r="DT151" s="25">
        <v>8.8999999999999996E-2</v>
      </c>
    </row>
    <row r="152" spans="1:124" x14ac:dyDescent="0.3">
      <c r="A152" s="14" t="s">
        <v>15</v>
      </c>
      <c r="C152" s="2">
        <v>2.4115000000000002</v>
      </c>
      <c r="D152" s="2">
        <v>12.2569</v>
      </c>
      <c r="E152" s="2">
        <v>0.46110000000000001</v>
      </c>
      <c r="F152" s="2">
        <v>8.8385999999999996</v>
      </c>
      <c r="G152" s="2">
        <v>0.83230000000000004</v>
      </c>
      <c r="H152" s="2">
        <v>3.9380000000000002</v>
      </c>
      <c r="I152" s="3">
        <v>50.3444</v>
      </c>
      <c r="J152" s="2">
        <v>4.5423999999999998</v>
      </c>
      <c r="K152" s="2">
        <v>13.670500000000001</v>
      </c>
      <c r="L152" s="2">
        <v>0.22159999999999999</v>
      </c>
      <c r="M152" s="2">
        <v>4.6699999999999998E-2</v>
      </c>
      <c r="N152" s="2">
        <v>1.6500000000000001E-2</v>
      </c>
      <c r="O152" s="2">
        <v>97.580399999999997</v>
      </c>
    </row>
    <row r="153" spans="1:124" x14ac:dyDescent="0.3">
      <c r="A153" s="14" t="s">
        <v>15</v>
      </c>
      <c r="C153" s="2">
        <v>2.3471000000000002</v>
      </c>
      <c r="D153" s="2">
        <v>12.2575</v>
      </c>
      <c r="E153" s="2">
        <v>0.48499999999999999</v>
      </c>
      <c r="F153" s="2">
        <v>8.8336000000000006</v>
      </c>
      <c r="G153" s="2">
        <v>0.82920000000000005</v>
      </c>
      <c r="H153" s="2">
        <v>3.9279999999999999</v>
      </c>
      <c r="I153" s="3">
        <v>51.0212</v>
      </c>
      <c r="J153" s="2">
        <v>4.6665000000000001</v>
      </c>
      <c r="K153" s="2">
        <v>13.3073</v>
      </c>
      <c r="L153" s="2">
        <v>0.25690000000000002</v>
      </c>
      <c r="M153" s="2">
        <v>4.5400000000000003E-2</v>
      </c>
      <c r="N153" s="2">
        <v>1.8700000000000001E-2</v>
      </c>
      <c r="O153" s="2">
        <v>97.996200000000002</v>
      </c>
    </row>
    <row r="154" spans="1:124" x14ac:dyDescent="0.3">
      <c r="A154" s="14" t="s">
        <v>15</v>
      </c>
      <c r="C154" s="2">
        <f t="shared" ref="C154:O154" si="30">AVERAGE(C152:C153)</f>
        <v>2.3793000000000002</v>
      </c>
      <c r="D154" s="2">
        <f t="shared" si="30"/>
        <v>12.257200000000001</v>
      </c>
      <c r="E154" s="2">
        <f t="shared" si="30"/>
        <v>0.47304999999999997</v>
      </c>
      <c r="F154" s="2">
        <f t="shared" si="30"/>
        <v>8.8361000000000001</v>
      </c>
      <c r="G154" s="2">
        <f t="shared" si="30"/>
        <v>0.8307500000000001</v>
      </c>
      <c r="H154" s="2">
        <f t="shared" si="30"/>
        <v>3.9329999999999998</v>
      </c>
      <c r="I154" s="2">
        <f t="shared" si="30"/>
        <v>50.6828</v>
      </c>
      <c r="J154" s="2">
        <f t="shared" si="30"/>
        <v>4.6044499999999999</v>
      </c>
      <c r="K154" s="2">
        <f t="shared" si="30"/>
        <v>13.488900000000001</v>
      </c>
      <c r="L154" s="2">
        <f t="shared" si="30"/>
        <v>0.23925000000000002</v>
      </c>
      <c r="M154" s="2">
        <f t="shared" si="30"/>
        <v>4.6050000000000001E-2</v>
      </c>
      <c r="N154" s="2">
        <f t="shared" si="30"/>
        <v>1.7600000000000001E-2</v>
      </c>
      <c r="O154" s="2">
        <f t="shared" si="30"/>
        <v>97.788299999999992</v>
      </c>
      <c r="U154" s="25" t="s">
        <v>28</v>
      </c>
      <c r="V154" s="25">
        <v>50</v>
      </c>
      <c r="X154" s="25">
        <v>12.586</v>
      </c>
      <c r="Y154" s="25">
        <v>6.17</v>
      </c>
      <c r="Z154" s="25">
        <v>0.59</v>
      </c>
      <c r="AA154" s="25">
        <v>1.65</v>
      </c>
      <c r="AB154" s="25">
        <v>0.64</v>
      </c>
      <c r="AC154" s="25">
        <v>2.7</v>
      </c>
      <c r="AD154" s="25">
        <v>0.26</v>
      </c>
      <c r="AE154" s="25">
        <v>7410</v>
      </c>
      <c r="AF154" s="25">
        <v>440</v>
      </c>
      <c r="AG154" s="25">
        <v>30.9</v>
      </c>
      <c r="AH154" s="25">
        <v>1.4</v>
      </c>
      <c r="AI154" s="27">
        <v>23200</v>
      </c>
      <c r="AJ154" s="27">
        <v>1100</v>
      </c>
      <c r="AK154" s="25">
        <v>419</v>
      </c>
      <c r="AL154" s="25">
        <v>23</v>
      </c>
      <c r="AM154" s="25">
        <v>15.8</v>
      </c>
      <c r="AN154" s="25">
        <v>1.8</v>
      </c>
      <c r="AO154" s="25">
        <v>1560</v>
      </c>
      <c r="AP154" s="25">
        <v>110</v>
      </c>
      <c r="AQ154" s="27">
        <v>131000</v>
      </c>
      <c r="AR154" s="27">
        <v>6800</v>
      </c>
      <c r="AS154" s="25">
        <v>43.8</v>
      </c>
      <c r="AT154" s="25">
        <v>1.9</v>
      </c>
      <c r="AU154" s="25">
        <v>47.1</v>
      </c>
      <c r="AV154" s="25">
        <v>4.4000000000000004</v>
      </c>
      <c r="AW154" s="25">
        <v>156</v>
      </c>
      <c r="AX154" s="25">
        <v>14</v>
      </c>
      <c r="AY154" s="25">
        <v>174</v>
      </c>
      <c r="AZ154" s="25">
        <v>13</v>
      </c>
      <c r="BA154" s="25">
        <v>26.3</v>
      </c>
      <c r="BB154" s="25">
        <v>2.5</v>
      </c>
      <c r="BC154" s="25">
        <v>1.76</v>
      </c>
      <c r="BD154" s="25">
        <v>0.31</v>
      </c>
      <c r="BE154" s="25">
        <v>16</v>
      </c>
      <c r="BF154" s="25">
        <v>1.1000000000000001</v>
      </c>
      <c r="BG154" s="25">
        <v>363</v>
      </c>
      <c r="BH154" s="25">
        <v>21</v>
      </c>
      <c r="BI154" s="25">
        <v>39.1</v>
      </c>
      <c r="BJ154" s="25">
        <v>2.2000000000000002</v>
      </c>
      <c r="BK154" s="25">
        <v>260</v>
      </c>
      <c r="BL154" s="25">
        <v>18</v>
      </c>
      <c r="BM154" s="25">
        <v>24.3</v>
      </c>
      <c r="BN154" s="25">
        <v>1.4</v>
      </c>
      <c r="BO154" s="25">
        <v>1.51</v>
      </c>
      <c r="BP154" s="25">
        <v>0.41</v>
      </c>
      <c r="BQ154" s="25">
        <v>0.24</v>
      </c>
      <c r="BR154" s="25">
        <v>0.16</v>
      </c>
      <c r="BS154" s="25">
        <v>0.13100000000000001</v>
      </c>
      <c r="BT154" s="25">
        <v>3.6999999999999998E-2</v>
      </c>
      <c r="BU154" s="25">
        <v>2.59</v>
      </c>
      <c r="BV154" s="25">
        <v>0.25</v>
      </c>
      <c r="BW154" s="25" t="s">
        <v>135</v>
      </c>
      <c r="BX154" s="25" t="s">
        <v>135</v>
      </c>
      <c r="BY154" s="25">
        <v>0.152</v>
      </c>
      <c r="BZ154" s="25">
        <v>2.5999999999999999E-2</v>
      </c>
      <c r="CA154" s="25">
        <v>183.4</v>
      </c>
      <c r="CB154" s="25">
        <v>9.4</v>
      </c>
      <c r="CC154" s="25">
        <v>21.2</v>
      </c>
      <c r="CD154" s="25">
        <v>1</v>
      </c>
      <c r="CE154" s="25">
        <v>52.2</v>
      </c>
      <c r="CF154" s="25">
        <v>3.1</v>
      </c>
      <c r="CG154" s="25">
        <v>7.64</v>
      </c>
      <c r="CH154" s="25">
        <v>0.56999999999999995</v>
      </c>
      <c r="CI154" s="25">
        <v>34.299999999999997</v>
      </c>
      <c r="CJ154" s="25">
        <v>2.5</v>
      </c>
      <c r="CK154" s="25">
        <v>8.74</v>
      </c>
      <c r="CL154" s="25">
        <v>0.78</v>
      </c>
      <c r="CM154" s="25">
        <v>2.85</v>
      </c>
      <c r="CN154" s="25">
        <v>0.22</v>
      </c>
      <c r="CO154" s="25">
        <v>9.1999999999999993</v>
      </c>
      <c r="CP154" s="25">
        <v>1.3</v>
      </c>
      <c r="CQ154" s="25">
        <v>1.4</v>
      </c>
      <c r="CR154" s="25">
        <v>0.13</v>
      </c>
      <c r="CS154" s="25">
        <v>8.0399999999999991</v>
      </c>
      <c r="CT154" s="25">
        <v>0.78</v>
      </c>
      <c r="CU154" s="25">
        <v>1.59</v>
      </c>
      <c r="CV154" s="25">
        <v>0.14000000000000001</v>
      </c>
      <c r="CW154" s="25">
        <v>3.95</v>
      </c>
      <c r="CX154" s="25">
        <v>0.35</v>
      </c>
      <c r="CY154" s="25">
        <v>0.51</v>
      </c>
      <c r="CZ154" s="25">
        <v>6.4000000000000001E-2</v>
      </c>
      <c r="DA154" s="25">
        <v>3.32</v>
      </c>
      <c r="DB154" s="25">
        <v>0.28999999999999998</v>
      </c>
      <c r="DC154" s="25">
        <v>0.495</v>
      </c>
      <c r="DD154" s="25">
        <v>8.5000000000000006E-2</v>
      </c>
      <c r="DE154" s="25">
        <v>7.35</v>
      </c>
      <c r="DF154" s="25">
        <v>0.63</v>
      </c>
      <c r="DG154" s="25">
        <v>1.54</v>
      </c>
      <c r="DH154" s="25">
        <v>0.15</v>
      </c>
      <c r="DI154" s="25">
        <v>0.27300000000000002</v>
      </c>
      <c r="DJ154" s="25">
        <v>8.2000000000000003E-2</v>
      </c>
      <c r="DK154" s="25">
        <v>4.2999999999999997E-2</v>
      </c>
      <c r="DL154" s="25">
        <v>0.02</v>
      </c>
      <c r="DM154" s="25">
        <v>1.62</v>
      </c>
      <c r="DN154" s="25">
        <v>0.16</v>
      </c>
      <c r="DO154" s="25" t="s">
        <v>135</v>
      </c>
      <c r="DP154" s="25" t="s">
        <v>135</v>
      </c>
      <c r="DQ154" s="25">
        <v>1.71</v>
      </c>
      <c r="DR154" s="25">
        <v>0.14000000000000001</v>
      </c>
      <c r="DS154" s="25">
        <v>0.53300000000000003</v>
      </c>
      <c r="DT154" s="25">
        <v>7.9000000000000001E-2</v>
      </c>
    </row>
    <row r="155" spans="1:124" x14ac:dyDescent="0.3">
      <c r="A155" s="14" t="s">
        <v>15</v>
      </c>
      <c r="C155" s="2">
        <v>2.9096000000000002</v>
      </c>
      <c r="D155" s="2">
        <v>12.2921</v>
      </c>
      <c r="E155" s="2">
        <v>0.45989999999999998</v>
      </c>
      <c r="F155" s="2">
        <v>8.5945</v>
      </c>
      <c r="G155" s="2">
        <v>0.81699999999999995</v>
      </c>
      <c r="H155" s="2">
        <v>3.9165000000000001</v>
      </c>
      <c r="I155" s="3">
        <v>51.058799999999998</v>
      </c>
      <c r="J155" s="2">
        <v>4.4667000000000003</v>
      </c>
      <c r="K155" s="2">
        <v>13.502700000000001</v>
      </c>
      <c r="L155" s="2">
        <v>0.17599999999999999</v>
      </c>
      <c r="M155" s="2">
        <v>4.19E-2</v>
      </c>
      <c r="N155" s="2">
        <v>1.7899999999999999E-2</v>
      </c>
      <c r="O155" s="2">
        <v>98.253699999999995</v>
      </c>
    </row>
    <row r="156" spans="1:124" x14ac:dyDescent="0.3">
      <c r="A156" s="14" t="s">
        <v>15</v>
      </c>
      <c r="C156" s="2">
        <v>2.7995000000000001</v>
      </c>
      <c r="D156" s="2">
        <v>12.3354</v>
      </c>
      <c r="E156" s="2">
        <v>0.4073</v>
      </c>
      <c r="F156" s="2">
        <v>8.8437000000000001</v>
      </c>
      <c r="G156" s="2">
        <v>0.83499999999999996</v>
      </c>
      <c r="H156" s="2">
        <v>3.9458000000000002</v>
      </c>
      <c r="I156" s="3">
        <v>51.378399999999999</v>
      </c>
      <c r="J156" s="2">
        <v>4.5469999999999997</v>
      </c>
      <c r="K156" s="2">
        <v>13.8157</v>
      </c>
      <c r="L156" s="2">
        <v>0.16689999999999999</v>
      </c>
      <c r="M156" s="2">
        <v>4.7600000000000003E-2</v>
      </c>
      <c r="N156" s="2">
        <v>1.61E-2</v>
      </c>
      <c r="O156" s="2">
        <v>99.138499999999993</v>
      </c>
    </row>
    <row r="157" spans="1:124" x14ac:dyDescent="0.3">
      <c r="A157" s="14" t="s">
        <v>15</v>
      </c>
      <c r="C157" s="2">
        <f t="shared" ref="C157:O157" si="31">AVERAGE(C155:C156)</f>
        <v>2.8545500000000001</v>
      </c>
      <c r="D157" s="2">
        <f t="shared" si="31"/>
        <v>12.313749999999999</v>
      </c>
      <c r="E157" s="2">
        <f t="shared" si="31"/>
        <v>0.43359999999999999</v>
      </c>
      <c r="F157" s="2">
        <f t="shared" si="31"/>
        <v>8.719100000000001</v>
      </c>
      <c r="G157" s="2">
        <f t="shared" si="31"/>
        <v>0.82599999999999996</v>
      </c>
      <c r="H157" s="2">
        <f t="shared" si="31"/>
        <v>3.9311500000000001</v>
      </c>
      <c r="I157" s="2">
        <f t="shared" si="31"/>
        <v>51.218599999999995</v>
      </c>
      <c r="J157" s="2">
        <f t="shared" si="31"/>
        <v>4.50685</v>
      </c>
      <c r="K157" s="2">
        <f t="shared" si="31"/>
        <v>13.6592</v>
      </c>
      <c r="L157" s="2">
        <f t="shared" si="31"/>
        <v>0.17144999999999999</v>
      </c>
      <c r="M157" s="2">
        <f t="shared" si="31"/>
        <v>4.4749999999999998E-2</v>
      </c>
      <c r="N157" s="2">
        <f t="shared" si="31"/>
        <v>1.7000000000000001E-2</v>
      </c>
      <c r="O157" s="2">
        <f t="shared" si="31"/>
        <v>98.696100000000001</v>
      </c>
      <c r="U157" s="25" t="s">
        <v>28</v>
      </c>
      <c r="V157" s="25">
        <v>50</v>
      </c>
      <c r="X157" s="25">
        <v>16.841999999999999</v>
      </c>
      <c r="Y157" s="25">
        <v>7.33</v>
      </c>
      <c r="Z157" s="25">
        <v>0.55000000000000004</v>
      </c>
      <c r="AA157" s="25">
        <v>0.96</v>
      </c>
      <c r="AB157" s="25">
        <v>0.48</v>
      </c>
      <c r="AC157" s="25">
        <v>2.75</v>
      </c>
      <c r="AD157" s="25">
        <v>0.19</v>
      </c>
      <c r="AE157" s="25">
        <v>6700</v>
      </c>
      <c r="AF157" s="25">
        <v>350</v>
      </c>
      <c r="AG157" s="25">
        <v>31</v>
      </c>
      <c r="AH157" s="25">
        <v>1.8</v>
      </c>
      <c r="AI157" s="27">
        <v>25300</v>
      </c>
      <c r="AJ157" s="27">
        <v>2200</v>
      </c>
      <c r="AK157" s="25">
        <v>423</v>
      </c>
      <c r="AL157" s="25">
        <v>29</v>
      </c>
      <c r="AM157" s="25">
        <v>16.2</v>
      </c>
      <c r="AN157" s="25">
        <v>2.9</v>
      </c>
      <c r="AO157" s="25">
        <v>1510</v>
      </c>
      <c r="AP157" s="25">
        <v>110</v>
      </c>
      <c r="AQ157" s="27">
        <v>137000</v>
      </c>
      <c r="AR157" s="27">
        <v>10000</v>
      </c>
      <c r="AS157" s="25">
        <v>47.4</v>
      </c>
      <c r="AT157" s="25">
        <v>3.7</v>
      </c>
      <c r="AU157" s="25">
        <v>50.9</v>
      </c>
      <c r="AV157" s="25">
        <v>4.9000000000000004</v>
      </c>
      <c r="AW157" s="25">
        <v>202</v>
      </c>
      <c r="AX157" s="25">
        <v>14</v>
      </c>
      <c r="AY157" s="25">
        <v>164</v>
      </c>
      <c r="AZ157" s="25">
        <v>12</v>
      </c>
      <c r="BA157" s="25">
        <v>24.1</v>
      </c>
      <c r="BB157" s="25">
        <v>2</v>
      </c>
      <c r="BC157" s="25">
        <v>1.75</v>
      </c>
      <c r="BD157" s="25">
        <v>0.3</v>
      </c>
      <c r="BE157" s="25">
        <v>15.24</v>
      </c>
      <c r="BF157" s="25">
        <v>0.94</v>
      </c>
      <c r="BG157" s="25">
        <v>380</v>
      </c>
      <c r="BH157" s="25">
        <v>24</v>
      </c>
      <c r="BI157" s="25">
        <v>40.200000000000003</v>
      </c>
      <c r="BJ157" s="25">
        <v>3.4</v>
      </c>
      <c r="BK157" s="25">
        <v>260</v>
      </c>
      <c r="BL157" s="25">
        <v>20</v>
      </c>
      <c r="BM157" s="25">
        <v>23.8</v>
      </c>
      <c r="BN157" s="25">
        <v>1.8</v>
      </c>
      <c r="BO157" s="25">
        <v>1.32</v>
      </c>
      <c r="BP157" s="25">
        <v>0.21</v>
      </c>
      <c r="BQ157" s="25">
        <v>0.35</v>
      </c>
      <c r="BR157" s="25">
        <v>0.16</v>
      </c>
      <c r="BS157" s="25">
        <v>0.14299999999999999</v>
      </c>
      <c r="BT157" s="25">
        <v>3.4000000000000002E-2</v>
      </c>
      <c r="BU157" s="25">
        <v>2.54</v>
      </c>
      <c r="BV157" s="25">
        <v>0.21</v>
      </c>
      <c r="BW157" s="25">
        <v>3.9E-2</v>
      </c>
      <c r="BX157" s="25">
        <v>2.5000000000000001E-2</v>
      </c>
      <c r="BY157" s="25">
        <v>0.152</v>
      </c>
      <c r="BZ157" s="25">
        <v>2.3E-2</v>
      </c>
      <c r="CA157" s="25">
        <v>196</v>
      </c>
      <c r="CB157" s="25">
        <v>17</v>
      </c>
      <c r="CC157" s="25">
        <v>23</v>
      </c>
      <c r="CD157" s="25">
        <v>1.7</v>
      </c>
      <c r="CE157" s="25">
        <v>55.2</v>
      </c>
      <c r="CF157" s="25">
        <v>3.9</v>
      </c>
      <c r="CG157" s="25">
        <v>7.3</v>
      </c>
      <c r="CH157" s="25">
        <v>0.49</v>
      </c>
      <c r="CI157" s="25">
        <v>36.1</v>
      </c>
      <c r="CJ157" s="25">
        <v>2.8</v>
      </c>
      <c r="CK157" s="25">
        <v>10.4</v>
      </c>
      <c r="CL157" s="25">
        <v>1.1000000000000001</v>
      </c>
      <c r="CM157" s="25">
        <v>3.09</v>
      </c>
      <c r="CN157" s="25">
        <v>0.24</v>
      </c>
      <c r="CO157" s="25">
        <v>8.85</v>
      </c>
      <c r="CP157" s="25">
        <v>0.8</v>
      </c>
      <c r="CQ157" s="25">
        <v>1.37</v>
      </c>
      <c r="CR157" s="25">
        <v>0.13</v>
      </c>
      <c r="CS157" s="25">
        <v>8.4600000000000009</v>
      </c>
      <c r="CT157" s="25">
        <v>0.66</v>
      </c>
      <c r="CU157" s="25">
        <v>1.48</v>
      </c>
      <c r="CV157" s="25">
        <v>0.12</v>
      </c>
      <c r="CW157" s="25">
        <v>3.77</v>
      </c>
      <c r="CX157" s="25">
        <v>0.3</v>
      </c>
      <c r="CY157" s="25">
        <v>0.53200000000000003</v>
      </c>
      <c r="CZ157" s="25">
        <v>7.6999999999999999E-2</v>
      </c>
      <c r="DA157" s="25">
        <v>3.17</v>
      </c>
      <c r="DB157" s="25">
        <v>0.31</v>
      </c>
      <c r="DC157" s="25">
        <v>0.40100000000000002</v>
      </c>
      <c r="DD157" s="25">
        <v>4.5999999999999999E-2</v>
      </c>
      <c r="DE157" s="25">
        <v>6.14</v>
      </c>
      <c r="DF157" s="25">
        <v>0.55000000000000004</v>
      </c>
      <c r="DG157" s="25">
        <v>1.47</v>
      </c>
      <c r="DH157" s="25">
        <v>0.13</v>
      </c>
      <c r="DI157" s="25">
        <v>0.25900000000000001</v>
      </c>
      <c r="DJ157" s="25">
        <v>4.7E-2</v>
      </c>
      <c r="DK157" s="25">
        <v>4.2999999999999997E-2</v>
      </c>
      <c r="DL157" s="25">
        <v>1.7999999999999999E-2</v>
      </c>
      <c r="DM157" s="25">
        <v>1.7</v>
      </c>
      <c r="DN157" s="25">
        <v>0.17</v>
      </c>
      <c r="DO157" s="25" t="s">
        <v>135</v>
      </c>
      <c r="DP157" s="25" t="s">
        <v>135</v>
      </c>
      <c r="DQ157" s="25">
        <v>1.73</v>
      </c>
      <c r="DR157" s="25">
        <v>0.17</v>
      </c>
      <c r="DS157" s="25">
        <v>0.55000000000000004</v>
      </c>
      <c r="DT157" s="25">
        <v>5.1999999999999998E-2</v>
      </c>
    </row>
    <row r="158" spans="1:124" x14ac:dyDescent="0.3">
      <c r="A158" s="14" t="s">
        <v>15</v>
      </c>
      <c r="C158" s="2">
        <v>2.7863000000000002</v>
      </c>
      <c r="D158" s="2">
        <v>12.043100000000001</v>
      </c>
      <c r="E158" s="2">
        <v>0.44130000000000003</v>
      </c>
      <c r="F158" s="2">
        <v>8.9075000000000006</v>
      </c>
      <c r="G158" s="2">
        <v>0.85109999999999997</v>
      </c>
      <c r="H158" s="2">
        <v>3.9302999999999999</v>
      </c>
      <c r="I158" s="3">
        <v>50.705300000000001</v>
      </c>
      <c r="J158" s="2">
        <v>4.4755000000000003</v>
      </c>
      <c r="K158" s="2">
        <v>13.3947</v>
      </c>
      <c r="L158" s="2">
        <v>0.22140000000000001</v>
      </c>
      <c r="M158" s="2">
        <v>3.1199999999999999E-2</v>
      </c>
      <c r="N158" s="2">
        <v>2.47E-2</v>
      </c>
      <c r="O158" s="2">
        <v>97.812399999999997</v>
      </c>
    </row>
    <row r="159" spans="1:124" x14ac:dyDescent="0.3">
      <c r="A159" s="14" t="s">
        <v>15</v>
      </c>
      <c r="C159" s="2">
        <v>2.7913999999999999</v>
      </c>
      <c r="D159" s="2">
        <v>12.0943</v>
      </c>
      <c r="E159" s="2">
        <v>0.41349999999999998</v>
      </c>
      <c r="F159" s="2">
        <v>8.8167000000000009</v>
      </c>
      <c r="G159" s="2">
        <v>0.77649999999999997</v>
      </c>
      <c r="H159" s="2">
        <v>3.9470999999999998</v>
      </c>
      <c r="I159" s="3">
        <v>50.674399999999999</v>
      </c>
      <c r="J159" s="2">
        <v>4.4885999999999999</v>
      </c>
      <c r="K159" s="2">
        <v>13.7859</v>
      </c>
      <c r="L159" s="2">
        <v>0.19789999999999999</v>
      </c>
      <c r="M159" s="2">
        <v>3.5799999999999998E-2</v>
      </c>
      <c r="N159" s="2">
        <v>1.9300000000000001E-2</v>
      </c>
      <c r="O159" s="2">
        <v>98.041399999999996</v>
      </c>
    </row>
    <row r="160" spans="1:124" x14ac:dyDescent="0.3">
      <c r="A160" s="14" t="s">
        <v>19</v>
      </c>
      <c r="C160" s="2">
        <v>2.3860000000000001</v>
      </c>
      <c r="D160" s="2">
        <v>13.5206</v>
      </c>
      <c r="E160" s="2">
        <v>0.25340000000000001</v>
      </c>
      <c r="F160" s="2">
        <v>10.867599999999999</v>
      </c>
      <c r="G160" s="2">
        <v>0.43180000000000002</v>
      </c>
      <c r="H160" s="2">
        <v>2.5541</v>
      </c>
      <c r="I160" s="3">
        <v>50.969900000000003</v>
      </c>
      <c r="J160" s="2">
        <v>6.452</v>
      </c>
      <c r="K160" s="2">
        <v>10.9816</v>
      </c>
      <c r="L160" s="2">
        <v>0.1613</v>
      </c>
      <c r="M160" s="2">
        <v>2.7300000000000001E-2</v>
      </c>
      <c r="N160" s="2">
        <v>7.7000000000000002E-3</v>
      </c>
      <c r="O160" s="2">
        <v>98.613299999999995</v>
      </c>
    </row>
    <row r="161" spans="1:124" x14ac:dyDescent="0.3">
      <c r="A161" s="14" t="s">
        <v>19</v>
      </c>
      <c r="C161" s="2">
        <v>2.3426999999999998</v>
      </c>
      <c r="D161" s="2">
        <v>13.487399999999999</v>
      </c>
      <c r="E161" s="2">
        <v>0.27839999999999998</v>
      </c>
      <c r="F161" s="2">
        <v>10.8947</v>
      </c>
      <c r="G161" s="2">
        <v>0.50770000000000004</v>
      </c>
      <c r="H161" s="2">
        <v>2.5566</v>
      </c>
      <c r="I161" s="3">
        <v>51.008299999999998</v>
      </c>
      <c r="J161" s="2">
        <v>6.6978</v>
      </c>
      <c r="K161" s="2">
        <v>10.937900000000001</v>
      </c>
      <c r="L161" s="2">
        <v>0.1525</v>
      </c>
      <c r="M161" s="2">
        <v>2.92E-2</v>
      </c>
      <c r="N161" s="2">
        <v>8.9999999999999993E-3</v>
      </c>
      <c r="O161" s="2">
        <v>98.902199999999993</v>
      </c>
    </row>
    <row r="162" spans="1:124" x14ac:dyDescent="0.3">
      <c r="A162" s="14" t="s">
        <v>19</v>
      </c>
      <c r="C162" s="2">
        <f t="shared" ref="C162:O162" si="32">AVERAGE(C160:C161)</f>
        <v>2.36435</v>
      </c>
      <c r="D162" s="2">
        <f t="shared" si="32"/>
        <v>13.504</v>
      </c>
      <c r="E162" s="2">
        <f t="shared" si="32"/>
        <v>0.26590000000000003</v>
      </c>
      <c r="F162" s="2">
        <f t="shared" si="32"/>
        <v>10.88115</v>
      </c>
      <c r="G162" s="2">
        <f t="shared" si="32"/>
        <v>0.46975</v>
      </c>
      <c r="H162" s="2">
        <f t="shared" si="32"/>
        <v>2.5553499999999998</v>
      </c>
      <c r="I162" s="2">
        <f t="shared" si="32"/>
        <v>50.989100000000001</v>
      </c>
      <c r="J162" s="2">
        <f t="shared" si="32"/>
        <v>6.5748999999999995</v>
      </c>
      <c r="K162" s="2">
        <f t="shared" si="32"/>
        <v>10.95975</v>
      </c>
      <c r="L162" s="2">
        <f t="shared" si="32"/>
        <v>0.15689999999999998</v>
      </c>
      <c r="M162" s="2">
        <f t="shared" si="32"/>
        <v>2.8250000000000001E-2</v>
      </c>
      <c r="N162" s="2">
        <f t="shared" si="32"/>
        <v>8.3499999999999998E-3</v>
      </c>
      <c r="O162" s="2">
        <f t="shared" si="32"/>
        <v>98.757749999999987</v>
      </c>
      <c r="U162" s="25" t="s">
        <v>28</v>
      </c>
      <c r="V162" s="25">
        <v>50</v>
      </c>
      <c r="W162" s="25" t="s">
        <v>32</v>
      </c>
      <c r="X162" s="25">
        <v>20.584</v>
      </c>
      <c r="Y162" s="25">
        <v>4.87</v>
      </c>
      <c r="Z162" s="25">
        <v>0.34</v>
      </c>
      <c r="AA162" s="25">
        <v>0.86</v>
      </c>
      <c r="AB162" s="25">
        <v>0.4</v>
      </c>
      <c r="AC162" s="25">
        <v>2.34</v>
      </c>
      <c r="AD162" s="25">
        <v>0.11</v>
      </c>
      <c r="AE162" s="25">
        <v>4030</v>
      </c>
      <c r="AF162" s="25">
        <v>190</v>
      </c>
      <c r="AG162" s="25">
        <v>29.4</v>
      </c>
      <c r="AH162" s="25">
        <v>1.2</v>
      </c>
      <c r="AI162" s="25">
        <v>14110</v>
      </c>
      <c r="AJ162" s="25">
        <v>880</v>
      </c>
      <c r="AK162" s="25">
        <v>301</v>
      </c>
      <c r="AL162" s="25">
        <v>23</v>
      </c>
      <c r="AM162" s="25">
        <v>282</v>
      </c>
      <c r="AN162" s="25">
        <v>26</v>
      </c>
      <c r="AO162" s="25">
        <v>1385</v>
      </c>
      <c r="AP162" s="25">
        <v>85</v>
      </c>
      <c r="AQ162" s="27">
        <v>108600</v>
      </c>
      <c r="AR162" s="27">
        <v>4200</v>
      </c>
      <c r="AS162" s="25">
        <v>42.1</v>
      </c>
      <c r="AT162" s="25">
        <v>1.9</v>
      </c>
      <c r="AU162" s="25">
        <v>91.7</v>
      </c>
      <c r="AV162" s="25">
        <v>5.3</v>
      </c>
      <c r="AW162" s="25">
        <v>126</v>
      </c>
      <c r="AX162" s="25">
        <v>7.9</v>
      </c>
      <c r="AY162" s="25">
        <v>121.3</v>
      </c>
      <c r="AZ162" s="25">
        <v>8.9</v>
      </c>
      <c r="BA162" s="25">
        <v>20.3</v>
      </c>
      <c r="BB162" s="25">
        <v>1.7</v>
      </c>
      <c r="BC162" s="25">
        <v>1.43</v>
      </c>
      <c r="BD162" s="25">
        <v>0.22</v>
      </c>
      <c r="BE162" s="25">
        <v>8.3699999999999992</v>
      </c>
      <c r="BF162" s="25">
        <v>0.56000000000000005</v>
      </c>
      <c r="BG162" s="25">
        <v>312</v>
      </c>
      <c r="BH162" s="25">
        <v>14</v>
      </c>
      <c r="BI162" s="25">
        <v>22</v>
      </c>
      <c r="BJ162" s="25">
        <v>1.1000000000000001</v>
      </c>
      <c r="BK162" s="25">
        <v>130.1</v>
      </c>
      <c r="BL162" s="25">
        <v>7.1</v>
      </c>
      <c r="BM162" s="25">
        <v>13.1</v>
      </c>
      <c r="BN162" s="25">
        <v>1</v>
      </c>
      <c r="BO162" s="25">
        <v>0.83</v>
      </c>
      <c r="BP162" s="25">
        <v>0.17</v>
      </c>
      <c r="BQ162" s="25" t="s">
        <v>135</v>
      </c>
      <c r="BR162" s="25" t="s">
        <v>135</v>
      </c>
      <c r="BS162" s="25">
        <v>8.3000000000000004E-2</v>
      </c>
      <c r="BT162" s="25">
        <v>1.9E-2</v>
      </c>
      <c r="BU162" s="25">
        <v>1.65</v>
      </c>
      <c r="BV162" s="25">
        <v>0.2</v>
      </c>
      <c r="BW162" s="25" t="s">
        <v>135</v>
      </c>
      <c r="BX162" s="25" t="s">
        <v>135</v>
      </c>
      <c r="BY162" s="25">
        <v>9.4E-2</v>
      </c>
      <c r="BZ162" s="25">
        <v>1.6E-2</v>
      </c>
      <c r="CA162" s="25">
        <v>108.9</v>
      </c>
      <c r="CB162" s="25">
        <v>4.5</v>
      </c>
      <c r="CC162" s="25">
        <v>10.99</v>
      </c>
      <c r="CD162" s="25">
        <v>0.57999999999999996</v>
      </c>
      <c r="CE162" s="25">
        <v>28.3</v>
      </c>
      <c r="CF162" s="25">
        <v>1.8</v>
      </c>
      <c r="CG162" s="25">
        <v>4.1399999999999997</v>
      </c>
      <c r="CH162" s="25">
        <v>0.25</v>
      </c>
      <c r="CI162" s="25">
        <v>19.2</v>
      </c>
      <c r="CJ162" s="25">
        <v>1.1000000000000001</v>
      </c>
      <c r="CK162" s="25">
        <v>4.91</v>
      </c>
      <c r="CL162" s="25">
        <v>0.43</v>
      </c>
      <c r="CM162" s="25">
        <v>1.78</v>
      </c>
      <c r="CN162" s="25">
        <v>0.16</v>
      </c>
      <c r="CO162" s="25">
        <v>5.49</v>
      </c>
      <c r="CP162" s="25">
        <v>0.52</v>
      </c>
      <c r="CQ162" s="25">
        <v>0.82099999999999995</v>
      </c>
      <c r="CR162" s="25">
        <v>5.6000000000000001E-2</v>
      </c>
      <c r="CS162" s="25">
        <v>4.78</v>
      </c>
      <c r="CT162" s="25">
        <v>0.32</v>
      </c>
      <c r="CU162" s="25">
        <v>0.999</v>
      </c>
      <c r="CV162" s="25">
        <v>7.6999999999999999E-2</v>
      </c>
      <c r="CW162" s="25">
        <v>2.2599999999999998</v>
      </c>
      <c r="CX162" s="25">
        <v>0.12</v>
      </c>
      <c r="CY162" s="25">
        <v>0.29699999999999999</v>
      </c>
      <c r="CZ162" s="25">
        <v>4.2000000000000003E-2</v>
      </c>
      <c r="DA162" s="25">
        <v>1.82</v>
      </c>
      <c r="DB162" s="25">
        <v>0.21</v>
      </c>
      <c r="DC162" s="25">
        <v>0.254</v>
      </c>
      <c r="DD162" s="25">
        <v>3.6999999999999998E-2</v>
      </c>
      <c r="DE162" s="25">
        <v>3.41</v>
      </c>
      <c r="DF162" s="25">
        <v>0.22</v>
      </c>
      <c r="DG162" s="25">
        <v>0.82199999999999995</v>
      </c>
      <c r="DH162" s="25">
        <v>7.2999999999999995E-2</v>
      </c>
      <c r="DI162" s="25">
        <v>0.151</v>
      </c>
      <c r="DJ162" s="25">
        <v>4.2000000000000003E-2</v>
      </c>
      <c r="DK162" s="25">
        <v>1.7999999999999999E-2</v>
      </c>
      <c r="DL162" s="25">
        <v>0.01</v>
      </c>
      <c r="DM162" s="25">
        <v>0.97699999999999998</v>
      </c>
      <c r="DN162" s="25">
        <v>0.08</v>
      </c>
      <c r="DO162" s="25" t="s">
        <v>135</v>
      </c>
      <c r="DP162" s="25" t="s">
        <v>135</v>
      </c>
      <c r="DQ162" s="25">
        <v>0.79100000000000004</v>
      </c>
      <c r="DR162" s="25">
        <v>6.0999999999999999E-2</v>
      </c>
      <c r="DS162" s="25">
        <v>0.27400000000000002</v>
      </c>
      <c r="DT162" s="25">
        <v>4.2999999999999997E-2</v>
      </c>
    </row>
    <row r="163" spans="1:124" x14ac:dyDescent="0.3">
      <c r="A163" s="14" t="s">
        <v>19</v>
      </c>
      <c r="C163" s="2">
        <v>2.4805999999999999</v>
      </c>
      <c r="D163" s="2">
        <v>13.3704</v>
      </c>
      <c r="E163" s="2">
        <v>0.26379999999999998</v>
      </c>
      <c r="F163" s="2">
        <v>10.7477</v>
      </c>
      <c r="G163" s="2">
        <v>0.51190000000000002</v>
      </c>
      <c r="H163" s="2">
        <v>2.5371000000000001</v>
      </c>
      <c r="I163" s="3">
        <v>50.540399999999998</v>
      </c>
      <c r="J163" s="2">
        <v>6.5361000000000002</v>
      </c>
      <c r="K163" s="2">
        <v>10.8422</v>
      </c>
      <c r="L163" s="2">
        <v>0.18890000000000001</v>
      </c>
      <c r="M163" s="2">
        <v>1.83E-2</v>
      </c>
      <c r="N163" s="2">
        <v>9.4000000000000004E-3</v>
      </c>
      <c r="O163" s="2">
        <v>98.046700000000001</v>
      </c>
    </row>
    <row r="164" spans="1:124" x14ac:dyDescent="0.3">
      <c r="A164" s="14" t="s">
        <v>19</v>
      </c>
      <c r="C164" s="2">
        <v>2.2890000000000001</v>
      </c>
      <c r="D164" s="2">
        <v>13.4772</v>
      </c>
      <c r="E164" s="2">
        <v>0.2293</v>
      </c>
      <c r="F164" s="2">
        <v>10.8485</v>
      </c>
      <c r="G164" s="2">
        <v>0.51249999999999996</v>
      </c>
      <c r="H164" s="2">
        <v>2.5219</v>
      </c>
      <c r="I164" s="3">
        <v>50.635399999999997</v>
      </c>
      <c r="J164" s="2">
        <v>6.5846</v>
      </c>
      <c r="K164" s="2">
        <v>10.7721</v>
      </c>
      <c r="L164" s="2">
        <v>0.13039999999999999</v>
      </c>
      <c r="M164" s="2">
        <v>1.8499999999999999E-2</v>
      </c>
      <c r="N164" s="2">
        <v>6.4000000000000003E-3</v>
      </c>
      <c r="O164" s="2">
        <v>98.025700000000001</v>
      </c>
    </row>
    <row r="165" spans="1:124" x14ac:dyDescent="0.3">
      <c r="A165" s="14" t="s">
        <v>19</v>
      </c>
      <c r="C165" s="2">
        <f t="shared" ref="C165:O165" si="33">AVERAGE(C163:C164)</f>
        <v>2.3848000000000003</v>
      </c>
      <c r="D165" s="2">
        <f t="shared" si="33"/>
        <v>13.4238</v>
      </c>
      <c r="E165" s="2">
        <f t="shared" si="33"/>
        <v>0.24654999999999999</v>
      </c>
      <c r="F165" s="2">
        <f t="shared" si="33"/>
        <v>10.7981</v>
      </c>
      <c r="G165" s="2">
        <f t="shared" si="33"/>
        <v>0.51219999999999999</v>
      </c>
      <c r="H165" s="2">
        <f t="shared" si="33"/>
        <v>2.5295000000000001</v>
      </c>
      <c r="I165" s="2">
        <f t="shared" si="33"/>
        <v>50.587899999999998</v>
      </c>
      <c r="J165" s="2">
        <f t="shared" si="33"/>
        <v>6.5603499999999997</v>
      </c>
      <c r="K165" s="2">
        <f t="shared" si="33"/>
        <v>10.80715</v>
      </c>
      <c r="L165" s="2">
        <f t="shared" si="33"/>
        <v>0.15965000000000001</v>
      </c>
      <c r="M165" s="2">
        <f t="shared" si="33"/>
        <v>1.84E-2</v>
      </c>
      <c r="N165" s="2">
        <f t="shared" si="33"/>
        <v>7.9000000000000008E-3</v>
      </c>
      <c r="O165" s="2">
        <f t="shared" si="33"/>
        <v>98.036200000000008</v>
      </c>
      <c r="U165" s="25" t="s">
        <v>28</v>
      </c>
      <c r="V165" s="25">
        <v>50</v>
      </c>
      <c r="W165" s="25" t="s">
        <v>32</v>
      </c>
      <c r="X165" s="25">
        <v>10.672000000000001</v>
      </c>
      <c r="Y165" s="25">
        <v>5.31</v>
      </c>
      <c r="Z165" s="25">
        <v>0.53</v>
      </c>
      <c r="AA165" s="25">
        <v>0.74</v>
      </c>
      <c r="AB165" s="25">
        <v>0.42</v>
      </c>
      <c r="AC165" s="25">
        <v>2.44</v>
      </c>
      <c r="AD165" s="25">
        <v>0.15</v>
      </c>
      <c r="AE165" s="25">
        <v>4100</v>
      </c>
      <c r="AF165" s="25">
        <v>240</v>
      </c>
      <c r="AG165" s="25">
        <v>32.1</v>
      </c>
      <c r="AH165" s="25">
        <v>1.6</v>
      </c>
      <c r="AI165" s="25">
        <v>14990</v>
      </c>
      <c r="AJ165" s="25">
        <v>820</v>
      </c>
      <c r="AK165" s="25">
        <v>318</v>
      </c>
      <c r="AL165" s="25">
        <v>20</v>
      </c>
      <c r="AM165" s="25">
        <v>289</v>
      </c>
      <c r="AN165" s="25">
        <v>21</v>
      </c>
      <c r="AO165" s="25">
        <v>1349</v>
      </c>
      <c r="AP165" s="25">
        <v>91</v>
      </c>
      <c r="AQ165" s="27">
        <v>110000</v>
      </c>
      <c r="AR165" s="27">
        <v>8400</v>
      </c>
      <c r="AS165" s="25">
        <v>44.4</v>
      </c>
      <c r="AT165" s="25">
        <v>3.3</v>
      </c>
      <c r="AU165" s="25">
        <v>99.7</v>
      </c>
      <c r="AV165" s="25">
        <v>6.8</v>
      </c>
      <c r="AW165" s="25">
        <v>137</v>
      </c>
      <c r="AX165" s="25">
        <v>11</v>
      </c>
      <c r="AY165" s="25">
        <v>128.69999999999999</v>
      </c>
      <c r="AZ165" s="25">
        <v>9.1999999999999993</v>
      </c>
      <c r="BA165" s="25">
        <v>20.5</v>
      </c>
      <c r="BB165" s="25">
        <v>1.6</v>
      </c>
      <c r="BC165" s="25">
        <v>1.35</v>
      </c>
      <c r="BD165" s="25">
        <v>0.54</v>
      </c>
      <c r="BE165" s="25">
        <v>8.56</v>
      </c>
      <c r="BF165" s="25">
        <v>0.55000000000000004</v>
      </c>
      <c r="BG165" s="25">
        <v>349</v>
      </c>
      <c r="BH165" s="25">
        <v>29</v>
      </c>
      <c r="BI165" s="25">
        <v>25</v>
      </c>
      <c r="BJ165" s="25">
        <v>2.5</v>
      </c>
      <c r="BK165" s="25">
        <v>136.1</v>
      </c>
      <c r="BL165" s="25">
        <v>7.6</v>
      </c>
      <c r="BM165" s="25">
        <v>14.1</v>
      </c>
      <c r="BN165" s="25">
        <v>1.1000000000000001</v>
      </c>
      <c r="BO165" s="25">
        <v>0.91</v>
      </c>
      <c r="BP165" s="25">
        <v>0.31</v>
      </c>
      <c r="BQ165" s="25" t="s">
        <v>135</v>
      </c>
      <c r="BR165" s="25" t="s">
        <v>135</v>
      </c>
      <c r="BS165" s="25">
        <v>9.7000000000000003E-2</v>
      </c>
      <c r="BT165" s="25">
        <v>3.2000000000000001E-2</v>
      </c>
      <c r="BU165" s="25">
        <v>1.42</v>
      </c>
      <c r="BV165" s="25">
        <v>0.25</v>
      </c>
      <c r="BW165" s="25">
        <v>5.7000000000000002E-2</v>
      </c>
      <c r="BX165" s="25">
        <v>3.1E-2</v>
      </c>
      <c r="BY165" s="25">
        <v>8.3000000000000004E-2</v>
      </c>
      <c r="BZ165" s="25">
        <v>2.4E-2</v>
      </c>
      <c r="CA165" s="25">
        <v>108.6</v>
      </c>
      <c r="CB165" s="25">
        <v>7.3</v>
      </c>
      <c r="CC165" s="25">
        <v>11.76</v>
      </c>
      <c r="CD165" s="25">
        <v>0.75</v>
      </c>
      <c r="CE165" s="25">
        <v>29.2</v>
      </c>
      <c r="CF165" s="25">
        <v>1.8</v>
      </c>
      <c r="CG165" s="25">
        <v>4.45</v>
      </c>
      <c r="CH165" s="25">
        <v>0.36</v>
      </c>
      <c r="CI165" s="25">
        <v>20.8</v>
      </c>
      <c r="CJ165" s="25">
        <v>1.7</v>
      </c>
      <c r="CK165" s="25">
        <v>5.31</v>
      </c>
      <c r="CL165" s="25">
        <v>0.63</v>
      </c>
      <c r="CM165" s="25">
        <v>1.83</v>
      </c>
      <c r="CN165" s="25">
        <v>0.22</v>
      </c>
      <c r="CO165" s="25">
        <v>5.65</v>
      </c>
      <c r="CP165" s="25">
        <v>0.63</v>
      </c>
      <c r="CQ165" s="25">
        <v>0.89</v>
      </c>
      <c r="CR165" s="25">
        <v>0.11</v>
      </c>
      <c r="CS165" s="25">
        <v>4.76</v>
      </c>
      <c r="CT165" s="25">
        <v>0.56000000000000005</v>
      </c>
      <c r="CU165" s="25">
        <v>0.97799999999999998</v>
      </c>
      <c r="CV165" s="25">
        <v>8.1000000000000003E-2</v>
      </c>
      <c r="CW165" s="25">
        <v>2.4900000000000002</v>
      </c>
      <c r="CX165" s="25">
        <v>0.26</v>
      </c>
      <c r="CY165" s="25">
        <v>0.374</v>
      </c>
      <c r="CZ165" s="25">
        <v>4.8000000000000001E-2</v>
      </c>
      <c r="DA165" s="25">
        <v>1.9</v>
      </c>
      <c r="DB165" s="25">
        <v>0.28999999999999998</v>
      </c>
      <c r="DC165" s="25">
        <v>0.30499999999999999</v>
      </c>
      <c r="DD165" s="25">
        <v>5.3999999999999999E-2</v>
      </c>
      <c r="DE165" s="25">
        <v>3.82</v>
      </c>
      <c r="DF165" s="25">
        <v>0.42</v>
      </c>
      <c r="DG165" s="25">
        <v>0.87</v>
      </c>
      <c r="DH165" s="25">
        <v>0.11</v>
      </c>
      <c r="DI165" s="25">
        <v>0.122</v>
      </c>
      <c r="DJ165" s="25">
        <v>0.04</v>
      </c>
      <c r="DK165" s="25">
        <v>2.3E-2</v>
      </c>
      <c r="DL165" s="25">
        <v>1.6E-2</v>
      </c>
      <c r="DM165" s="25">
        <v>1.01</v>
      </c>
      <c r="DN165" s="25">
        <v>0.12</v>
      </c>
      <c r="DO165" s="25">
        <v>1.7000000000000001E-2</v>
      </c>
      <c r="DP165" s="25">
        <v>1.2E-2</v>
      </c>
      <c r="DQ165" s="25">
        <v>0.87</v>
      </c>
      <c r="DR165" s="25">
        <v>0.13</v>
      </c>
      <c r="DS165" s="25">
        <v>0.27600000000000002</v>
      </c>
      <c r="DT165" s="25">
        <v>7.1999999999999995E-2</v>
      </c>
    </row>
    <row r="166" spans="1:124" x14ac:dyDescent="0.3">
      <c r="A166" s="14" t="s">
        <v>19</v>
      </c>
      <c r="C166" s="2">
        <v>2.4986000000000002</v>
      </c>
      <c r="D166" s="2">
        <v>13.3599</v>
      </c>
      <c r="E166" s="2">
        <v>0.23100000000000001</v>
      </c>
      <c r="F166" s="2">
        <v>10.8187</v>
      </c>
      <c r="G166" s="2">
        <v>0.48870000000000002</v>
      </c>
      <c r="H166" s="2">
        <v>2.5741999999999998</v>
      </c>
      <c r="I166" s="3">
        <v>50.731099999999998</v>
      </c>
      <c r="J166" s="2">
        <v>6.4457000000000004</v>
      </c>
      <c r="K166" s="2">
        <v>11.1639</v>
      </c>
      <c r="L166" s="2">
        <v>0.21809999999999999</v>
      </c>
      <c r="M166" s="2">
        <v>2.8799999999999999E-2</v>
      </c>
      <c r="N166" s="2">
        <v>1.04E-2</v>
      </c>
      <c r="O166" s="2">
        <v>98.569199999999995</v>
      </c>
    </row>
    <row r="167" spans="1:124" x14ac:dyDescent="0.3">
      <c r="A167" s="14" t="s">
        <v>19</v>
      </c>
      <c r="C167" s="2">
        <v>2.3228</v>
      </c>
      <c r="D167" s="2">
        <v>13.495200000000001</v>
      </c>
      <c r="E167" s="2">
        <v>0.2928</v>
      </c>
      <c r="F167" s="2">
        <v>10.7258</v>
      </c>
      <c r="G167" s="2">
        <v>0.44550000000000001</v>
      </c>
      <c r="H167" s="2">
        <v>2.5701000000000001</v>
      </c>
      <c r="I167" s="3">
        <v>50.888100000000001</v>
      </c>
      <c r="J167" s="2">
        <v>6.4499000000000004</v>
      </c>
      <c r="K167" s="2">
        <v>11.3422</v>
      </c>
      <c r="L167" s="2">
        <v>0.1386</v>
      </c>
      <c r="M167" s="2">
        <v>2.75E-2</v>
      </c>
      <c r="N167" s="2">
        <v>1.0699999999999999E-2</v>
      </c>
      <c r="O167" s="2">
        <v>98.709199999999996</v>
      </c>
    </row>
    <row r="168" spans="1:124" x14ac:dyDescent="0.3">
      <c r="A168" s="14" t="s">
        <v>19</v>
      </c>
      <c r="C168" s="2">
        <f t="shared" ref="C168:O168" si="34">AVERAGE(C166:C167)</f>
        <v>2.4107000000000003</v>
      </c>
      <c r="D168" s="2">
        <f t="shared" si="34"/>
        <v>13.42755</v>
      </c>
      <c r="E168" s="2">
        <f t="shared" si="34"/>
        <v>0.26190000000000002</v>
      </c>
      <c r="F168" s="2">
        <f t="shared" si="34"/>
        <v>10.77225</v>
      </c>
      <c r="G168" s="2">
        <f t="shared" si="34"/>
        <v>0.46710000000000002</v>
      </c>
      <c r="H168" s="2">
        <f t="shared" si="34"/>
        <v>2.5721499999999997</v>
      </c>
      <c r="I168" s="2">
        <f t="shared" si="34"/>
        <v>50.809600000000003</v>
      </c>
      <c r="J168" s="2">
        <f t="shared" si="34"/>
        <v>6.4478000000000009</v>
      </c>
      <c r="K168" s="2">
        <f t="shared" si="34"/>
        <v>11.25305</v>
      </c>
      <c r="L168" s="2">
        <f t="shared" si="34"/>
        <v>0.17835000000000001</v>
      </c>
      <c r="M168" s="2">
        <f t="shared" si="34"/>
        <v>2.8150000000000001E-2</v>
      </c>
      <c r="N168" s="2">
        <f t="shared" si="34"/>
        <v>1.055E-2</v>
      </c>
      <c r="O168" s="2">
        <f t="shared" si="34"/>
        <v>98.639199999999988</v>
      </c>
      <c r="U168" s="25" t="s">
        <v>28</v>
      </c>
      <c r="V168" s="25">
        <v>50</v>
      </c>
      <c r="W168" s="25" t="s">
        <v>32</v>
      </c>
      <c r="X168" s="25">
        <v>21.183</v>
      </c>
      <c r="Y168" s="25">
        <v>4.84</v>
      </c>
      <c r="Z168" s="25">
        <v>0.47</v>
      </c>
      <c r="AA168" s="25">
        <v>0.57999999999999996</v>
      </c>
      <c r="AB168" s="25">
        <v>0.32</v>
      </c>
      <c r="AC168" s="25">
        <v>2.44</v>
      </c>
      <c r="AD168" s="25">
        <v>0.18</v>
      </c>
      <c r="AE168" s="25">
        <v>3710</v>
      </c>
      <c r="AF168" s="25">
        <v>140</v>
      </c>
      <c r="AG168" s="25">
        <v>31.9</v>
      </c>
      <c r="AH168" s="25">
        <v>1.6</v>
      </c>
      <c r="AI168" s="27">
        <v>15300</v>
      </c>
      <c r="AJ168" s="27">
        <v>1000</v>
      </c>
      <c r="AK168" s="25">
        <v>308</v>
      </c>
      <c r="AL168" s="25">
        <v>21</v>
      </c>
      <c r="AM168" s="25">
        <v>278</v>
      </c>
      <c r="AN168" s="25">
        <v>23</v>
      </c>
      <c r="AO168" s="25">
        <v>1295</v>
      </c>
      <c r="AP168" s="25">
        <v>97</v>
      </c>
      <c r="AQ168" s="27">
        <v>108700</v>
      </c>
      <c r="AR168" s="27">
        <v>7200</v>
      </c>
      <c r="AS168" s="25">
        <v>45.4</v>
      </c>
      <c r="AT168" s="25">
        <v>3.1</v>
      </c>
      <c r="AU168" s="25">
        <v>102.4</v>
      </c>
      <c r="AV168" s="25">
        <v>6.9</v>
      </c>
      <c r="AW168" s="25">
        <v>143</v>
      </c>
      <c r="AX168" s="25">
        <v>9.6</v>
      </c>
      <c r="AY168" s="25">
        <v>119.5</v>
      </c>
      <c r="AZ168" s="25">
        <v>8.9</v>
      </c>
      <c r="BA168" s="25">
        <v>20.2</v>
      </c>
      <c r="BB168" s="25">
        <v>1.2</v>
      </c>
      <c r="BC168" s="25">
        <v>1.58</v>
      </c>
      <c r="BD168" s="25">
        <v>0.32</v>
      </c>
      <c r="BE168" s="25">
        <v>9.01</v>
      </c>
      <c r="BF168" s="25">
        <v>0.72</v>
      </c>
      <c r="BG168" s="25">
        <v>323</v>
      </c>
      <c r="BH168" s="25">
        <v>19</v>
      </c>
      <c r="BI168" s="25">
        <v>23.3</v>
      </c>
      <c r="BJ168" s="25">
        <v>1.6</v>
      </c>
      <c r="BK168" s="25">
        <v>139</v>
      </c>
      <c r="BL168" s="25">
        <v>11</v>
      </c>
      <c r="BM168" s="25">
        <v>12.86</v>
      </c>
      <c r="BN168" s="25">
        <v>0.92</v>
      </c>
      <c r="BO168" s="25">
        <v>0.74</v>
      </c>
      <c r="BP168" s="25">
        <v>0.16</v>
      </c>
      <c r="BQ168" s="25" t="s">
        <v>135</v>
      </c>
      <c r="BR168" s="25" t="s">
        <v>135</v>
      </c>
      <c r="BS168" s="25">
        <v>9.6000000000000002E-2</v>
      </c>
      <c r="BT168" s="25">
        <v>2.7E-2</v>
      </c>
      <c r="BU168" s="25">
        <v>1.35</v>
      </c>
      <c r="BV168" s="25">
        <v>0.19</v>
      </c>
      <c r="BW168" s="25">
        <v>2.8000000000000001E-2</v>
      </c>
      <c r="BX168" s="25">
        <v>0.02</v>
      </c>
      <c r="BY168" s="25">
        <v>8.4000000000000005E-2</v>
      </c>
      <c r="BZ168" s="25">
        <v>1.4999999999999999E-2</v>
      </c>
      <c r="CA168" s="25">
        <v>109.2</v>
      </c>
      <c r="CB168" s="25">
        <v>6</v>
      </c>
      <c r="CC168" s="25">
        <v>11.64</v>
      </c>
      <c r="CD168" s="25">
        <v>0.72</v>
      </c>
      <c r="CE168" s="25">
        <v>28</v>
      </c>
      <c r="CF168" s="25">
        <v>1.6</v>
      </c>
      <c r="CG168" s="25">
        <v>4.0599999999999996</v>
      </c>
      <c r="CH168" s="25">
        <v>0.19</v>
      </c>
      <c r="CI168" s="25">
        <v>20.100000000000001</v>
      </c>
      <c r="CJ168" s="25">
        <v>1.2</v>
      </c>
      <c r="CK168" s="25">
        <v>5.76</v>
      </c>
      <c r="CL168" s="25">
        <v>0.57999999999999996</v>
      </c>
      <c r="CM168" s="25">
        <v>1.85</v>
      </c>
      <c r="CN168" s="25">
        <v>0.19</v>
      </c>
      <c r="CO168" s="25">
        <v>5.44</v>
      </c>
      <c r="CP168" s="25">
        <v>0.64</v>
      </c>
      <c r="CQ168" s="25">
        <v>0.88200000000000001</v>
      </c>
      <c r="CR168" s="25">
        <v>9.0999999999999998E-2</v>
      </c>
      <c r="CS168" s="25">
        <v>5.05</v>
      </c>
      <c r="CT168" s="25">
        <v>0.43</v>
      </c>
      <c r="CU168" s="25">
        <v>0.91500000000000004</v>
      </c>
      <c r="CV168" s="25">
        <v>6.7000000000000004E-2</v>
      </c>
      <c r="CW168" s="25">
        <v>2.29</v>
      </c>
      <c r="CX168" s="25">
        <v>0.24</v>
      </c>
      <c r="CY168" s="25">
        <v>0.30599999999999999</v>
      </c>
      <c r="CZ168" s="25">
        <v>0.04</v>
      </c>
      <c r="DA168" s="25">
        <v>2</v>
      </c>
      <c r="DB168" s="25">
        <v>0.27</v>
      </c>
      <c r="DC168" s="25">
        <v>0.26500000000000001</v>
      </c>
      <c r="DD168" s="25">
        <v>4.2999999999999997E-2</v>
      </c>
      <c r="DE168" s="25">
        <v>3.66</v>
      </c>
      <c r="DF168" s="25">
        <v>0.35</v>
      </c>
      <c r="DG168" s="25">
        <v>0.80900000000000005</v>
      </c>
      <c r="DH168" s="25">
        <v>7.5999999999999998E-2</v>
      </c>
      <c r="DI168" s="25">
        <v>0.14099999999999999</v>
      </c>
      <c r="DJ168" s="25">
        <v>4.8000000000000001E-2</v>
      </c>
      <c r="DK168" s="25">
        <v>1.34E-2</v>
      </c>
      <c r="DL168" s="25">
        <v>5.5999999999999999E-3</v>
      </c>
      <c r="DM168" s="25">
        <v>1</v>
      </c>
      <c r="DN168" s="25">
        <v>0.11</v>
      </c>
      <c r="DO168" s="25" t="s">
        <v>135</v>
      </c>
      <c r="DP168" s="25" t="s">
        <v>135</v>
      </c>
      <c r="DQ168" s="25">
        <v>0.82599999999999996</v>
      </c>
      <c r="DR168" s="25">
        <v>7.6999999999999999E-2</v>
      </c>
      <c r="DS168" s="25">
        <v>0.31</v>
      </c>
      <c r="DT168" s="25">
        <v>3.7999999999999999E-2</v>
      </c>
    </row>
    <row r="169" spans="1:124" x14ac:dyDescent="0.3">
      <c r="A169" s="14" t="s">
        <v>19</v>
      </c>
      <c r="C169" s="2">
        <v>2.319</v>
      </c>
      <c r="D169" s="2">
        <v>13.1899</v>
      </c>
      <c r="E169" s="2">
        <v>0.20979999999999999</v>
      </c>
      <c r="F169" s="2">
        <v>10.847300000000001</v>
      </c>
      <c r="G169" s="2">
        <v>0.48180000000000001</v>
      </c>
      <c r="H169" s="2">
        <v>2.5665</v>
      </c>
      <c r="I169" s="3">
        <v>50.395600000000002</v>
      </c>
      <c r="J169" s="2">
        <v>6.6105999999999998</v>
      </c>
      <c r="K169" s="2">
        <v>10.9392</v>
      </c>
      <c r="L169" s="2">
        <v>0.17929999999999999</v>
      </c>
      <c r="M169" s="2">
        <v>2.24E-2</v>
      </c>
      <c r="N169" s="2">
        <v>8.2000000000000007E-3</v>
      </c>
      <c r="O169" s="2">
        <v>97.769599999999997</v>
      </c>
    </row>
    <row r="170" spans="1:124" x14ac:dyDescent="0.3">
      <c r="A170" s="14" t="s">
        <v>19</v>
      </c>
      <c r="C170" s="2">
        <v>2.3729</v>
      </c>
      <c r="D170" s="2">
        <v>13.214700000000001</v>
      </c>
      <c r="E170" s="2">
        <v>0.2208</v>
      </c>
      <c r="F170" s="2">
        <v>10.8123</v>
      </c>
      <c r="G170" s="2">
        <v>0.46889999999999998</v>
      </c>
      <c r="H170" s="2">
        <v>2.5512000000000001</v>
      </c>
      <c r="I170" s="3">
        <v>50.481200000000001</v>
      </c>
      <c r="J170" s="2">
        <v>6.6603000000000003</v>
      </c>
      <c r="K170" s="2">
        <v>10.787000000000001</v>
      </c>
      <c r="L170" s="2">
        <v>0.1583</v>
      </c>
      <c r="M170" s="2">
        <v>2.8400000000000002E-2</v>
      </c>
      <c r="N170" s="2">
        <v>1.0800000000000001E-2</v>
      </c>
      <c r="O170" s="2">
        <v>97.766900000000007</v>
      </c>
    </row>
    <row r="171" spans="1:124" x14ac:dyDescent="0.3">
      <c r="A171" s="14" t="s">
        <v>19</v>
      </c>
      <c r="C171" s="2">
        <f t="shared" ref="C171:O171" si="35">AVERAGE(C169:C170)</f>
        <v>2.3459500000000002</v>
      </c>
      <c r="D171" s="2">
        <f t="shared" si="35"/>
        <v>13.202300000000001</v>
      </c>
      <c r="E171" s="2">
        <f t="shared" si="35"/>
        <v>0.21529999999999999</v>
      </c>
      <c r="F171" s="2">
        <f t="shared" si="35"/>
        <v>10.829800000000001</v>
      </c>
      <c r="G171" s="2">
        <f t="shared" si="35"/>
        <v>0.47534999999999999</v>
      </c>
      <c r="H171" s="2">
        <f t="shared" si="35"/>
        <v>2.5588500000000001</v>
      </c>
      <c r="I171" s="2">
        <f t="shared" si="35"/>
        <v>50.438400000000001</v>
      </c>
      <c r="J171" s="2">
        <f t="shared" si="35"/>
        <v>6.6354500000000005</v>
      </c>
      <c r="K171" s="2">
        <f t="shared" si="35"/>
        <v>10.863099999999999</v>
      </c>
      <c r="L171" s="2">
        <f t="shared" si="35"/>
        <v>0.16880000000000001</v>
      </c>
      <c r="M171" s="2">
        <f t="shared" si="35"/>
        <v>2.5399999999999999E-2</v>
      </c>
      <c r="N171" s="2">
        <f t="shared" si="35"/>
        <v>9.5000000000000015E-3</v>
      </c>
      <c r="O171" s="2">
        <f t="shared" si="35"/>
        <v>97.768249999999995</v>
      </c>
      <c r="U171" s="25" t="s">
        <v>28</v>
      </c>
      <c r="V171" s="25">
        <v>50</v>
      </c>
      <c r="W171" s="25" t="s">
        <v>32</v>
      </c>
      <c r="X171" s="25">
        <v>19.402000000000001</v>
      </c>
      <c r="Y171" s="25">
        <v>5.27</v>
      </c>
      <c r="Z171" s="25">
        <v>0.46</v>
      </c>
      <c r="AA171" s="25">
        <v>0.55000000000000004</v>
      </c>
      <c r="AB171" s="25">
        <v>0.34</v>
      </c>
      <c r="AC171" s="25">
        <v>2.4300000000000002</v>
      </c>
      <c r="AD171" s="25">
        <v>0.15</v>
      </c>
      <c r="AE171" s="25">
        <v>4020</v>
      </c>
      <c r="AF171" s="25">
        <v>130</v>
      </c>
      <c r="AG171" s="25">
        <v>31.7</v>
      </c>
      <c r="AH171" s="25">
        <v>1.4</v>
      </c>
      <c r="AI171" s="27">
        <v>15700</v>
      </c>
      <c r="AJ171" s="27">
        <v>1000</v>
      </c>
      <c r="AK171" s="25">
        <v>324</v>
      </c>
      <c r="AL171" s="25">
        <v>28</v>
      </c>
      <c r="AM171" s="25">
        <v>301</v>
      </c>
      <c r="AN171" s="25">
        <v>27</v>
      </c>
      <c r="AO171" s="25">
        <v>1370</v>
      </c>
      <c r="AP171" s="25">
        <v>130</v>
      </c>
      <c r="AQ171" s="27">
        <v>110300</v>
      </c>
      <c r="AR171" s="27">
        <v>8400</v>
      </c>
      <c r="AS171" s="25">
        <v>47</v>
      </c>
      <c r="AT171" s="25">
        <v>3.3</v>
      </c>
      <c r="AU171" s="25">
        <v>104.5</v>
      </c>
      <c r="AV171" s="25">
        <v>5.6</v>
      </c>
      <c r="AW171" s="25">
        <v>143.30000000000001</v>
      </c>
      <c r="AX171" s="25">
        <v>8.1999999999999993</v>
      </c>
      <c r="AY171" s="25">
        <v>131.5</v>
      </c>
      <c r="AZ171" s="25">
        <v>7.9</v>
      </c>
      <c r="BA171" s="25">
        <v>21.5</v>
      </c>
      <c r="BB171" s="25">
        <v>1.3</v>
      </c>
      <c r="BC171" s="25">
        <v>1.59</v>
      </c>
      <c r="BD171" s="25">
        <v>0.28999999999999998</v>
      </c>
      <c r="BE171" s="25">
        <v>8.5399999999999991</v>
      </c>
      <c r="BF171" s="25">
        <v>0.54</v>
      </c>
      <c r="BG171" s="25">
        <v>342</v>
      </c>
      <c r="BH171" s="25">
        <v>21</v>
      </c>
      <c r="BI171" s="25">
        <v>24.2</v>
      </c>
      <c r="BJ171" s="25">
        <v>1.4</v>
      </c>
      <c r="BK171" s="25">
        <v>148</v>
      </c>
      <c r="BL171" s="25">
        <v>13</v>
      </c>
      <c r="BM171" s="25">
        <v>13.7</v>
      </c>
      <c r="BN171" s="25">
        <v>1.5</v>
      </c>
      <c r="BO171" s="25">
        <v>0.85</v>
      </c>
      <c r="BP171" s="25">
        <v>0.2</v>
      </c>
      <c r="BQ171" s="25">
        <v>8.6999999999999994E-2</v>
      </c>
      <c r="BR171" s="25">
        <v>7.3999999999999996E-2</v>
      </c>
      <c r="BS171" s="25">
        <v>0.11600000000000001</v>
      </c>
      <c r="BT171" s="25">
        <v>3.1E-2</v>
      </c>
      <c r="BU171" s="25">
        <v>1.65</v>
      </c>
      <c r="BV171" s="25">
        <v>0.22</v>
      </c>
      <c r="BW171" s="25">
        <v>3.4000000000000002E-2</v>
      </c>
      <c r="BX171" s="25">
        <v>1.7999999999999999E-2</v>
      </c>
      <c r="BY171" s="25">
        <v>8.8999999999999996E-2</v>
      </c>
      <c r="BZ171" s="25">
        <v>1.7999999999999999E-2</v>
      </c>
      <c r="CA171" s="25">
        <v>111.9</v>
      </c>
      <c r="CB171" s="25">
        <v>8.5</v>
      </c>
      <c r="CC171" s="25">
        <v>12.42</v>
      </c>
      <c r="CD171" s="25">
        <v>0.85</v>
      </c>
      <c r="CE171" s="25">
        <v>30.9</v>
      </c>
      <c r="CF171" s="25">
        <v>1.3</v>
      </c>
      <c r="CG171" s="25">
        <v>4.2</v>
      </c>
      <c r="CH171" s="25">
        <v>0.22</v>
      </c>
      <c r="CI171" s="25">
        <v>19.899999999999999</v>
      </c>
      <c r="CJ171" s="25">
        <v>1.1000000000000001</v>
      </c>
      <c r="CK171" s="25">
        <v>5.33</v>
      </c>
      <c r="CL171" s="25">
        <v>0.5</v>
      </c>
      <c r="CM171" s="25">
        <v>1.97</v>
      </c>
      <c r="CN171" s="25">
        <v>0.23</v>
      </c>
      <c r="CO171" s="25">
        <v>5.7</v>
      </c>
      <c r="CP171" s="25">
        <v>0.68</v>
      </c>
      <c r="CQ171" s="25">
        <v>0.89200000000000002</v>
      </c>
      <c r="CR171" s="25">
        <v>9.6000000000000002E-2</v>
      </c>
      <c r="CS171" s="25">
        <v>5.5</v>
      </c>
      <c r="CT171" s="25">
        <v>0.49</v>
      </c>
      <c r="CU171" s="25">
        <v>0.93899999999999995</v>
      </c>
      <c r="CV171" s="25">
        <v>8.1000000000000003E-2</v>
      </c>
      <c r="CW171" s="25">
        <v>2.65</v>
      </c>
      <c r="CX171" s="25">
        <v>0.23</v>
      </c>
      <c r="CY171" s="25">
        <v>0.32700000000000001</v>
      </c>
      <c r="CZ171" s="25">
        <v>4.1000000000000002E-2</v>
      </c>
      <c r="DA171" s="25">
        <v>2.23</v>
      </c>
      <c r="DB171" s="25">
        <v>0.26</v>
      </c>
      <c r="DC171" s="25">
        <v>0.33</v>
      </c>
      <c r="DD171" s="25">
        <v>5.1999999999999998E-2</v>
      </c>
      <c r="DE171" s="25">
        <v>3.75</v>
      </c>
      <c r="DF171" s="25">
        <v>0.35</v>
      </c>
      <c r="DG171" s="25">
        <v>0.85</v>
      </c>
      <c r="DH171" s="25">
        <v>0.13</v>
      </c>
      <c r="DI171" s="25">
        <v>0.20100000000000001</v>
      </c>
      <c r="DJ171" s="25">
        <v>5.3999999999999999E-2</v>
      </c>
      <c r="DK171" s="25">
        <v>2.1999999999999999E-2</v>
      </c>
      <c r="DL171" s="25">
        <v>1.2E-2</v>
      </c>
      <c r="DM171" s="25">
        <v>0.98</v>
      </c>
      <c r="DN171" s="25">
        <v>0.12</v>
      </c>
      <c r="DO171" s="25" t="s">
        <v>135</v>
      </c>
      <c r="DP171" s="25" t="s">
        <v>135</v>
      </c>
      <c r="DQ171" s="25">
        <v>0.95699999999999996</v>
      </c>
      <c r="DR171" s="25">
        <v>7.3999999999999996E-2</v>
      </c>
      <c r="DS171" s="25">
        <v>0.28499999999999998</v>
      </c>
      <c r="DT171" s="25">
        <v>4.2999999999999997E-2</v>
      </c>
    </row>
    <row r="172" spans="1:124" x14ac:dyDescent="0.3">
      <c r="A172" s="14" t="s">
        <v>19</v>
      </c>
      <c r="C172" s="2">
        <v>2.3813</v>
      </c>
      <c r="D172" s="2">
        <v>13.244400000000001</v>
      </c>
      <c r="E172" s="2">
        <v>0.27750000000000002</v>
      </c>
      <c r="F172" s="2">
        <v>10.9015</v>
      </c>
      <c r="G172" s="2">
        <v>0.5081</v>
      </c>
      <c r="H172" s="2">
        <v>2.5895999999999999</v>
      </c>
      <c r="I172" s="3">
        <v>50.488199999999999</v>
      </c>
      <c r="J172" s="2">
        <v>6.6315</v>
      </c>
      <c r="K172" s="2">
        <v>10.8925</v>
      </c>
      <c r="L172" s="2">
        <v>0.25059999999999999</v>
      </c>
      <c r="M172" s="2">
        <v>3.2099999999999997E-2</v>
      </c>
      <c r="N172" s="2">
        <v>1.14E-2</v>
      </c>
      <c r="O172" s="2">
        <v>98.208600000000004</v>
      </c>
    </row>
    <row r="173" spans="1:124" x14ac:dyDescent="0.3">
      <c r="A173" s="14" t="s">
        <v>19</v>
      </c>
      <c r="C173" s="2">
        <v>2.4178999999999999</v>
      </c>
      <c r="D173" s="2">
        <v>13.251799999999999</v>
      </c>
      <c r="E173" s="2">
        <v>0.26900000000000002</v>
      </c>
      <c r="F173" s="2">
        <v>10.7278</v>
      </c>
      <c r="G173" s="2">
        <v>0.4677</v>
      </c>
      <c r="H173" s="2">
        <v>2.5457000000000001</v>
      </c>
      <c r="I173" s="3">
        <v>50.755800000000001</v>
      </c>
      <c r="J173" s="2">
        <v>6.6965000000000003</v>
      </c>
      <c r="K173" s="2">
        <v>11.3148</v>
      </c>
      <c r="L173" s="2">
        <v>0.25590000000000002</v>
      </c>
      <c r="M173" s="2">
        <v>2.7E-2</v>
      </c>
      <c r="N173" s="2">
        <v>8.6999999999999994E-3</v>
      </c>
      <c r="O173" s="2">
        <v>98.738699999999994</v>
      </c>
    </row>
    <row r="174" spans="1:124" x14ac:dyDescent="0.3">
      <c r="A174" s="14" t="s">
        <v>19</v>
      </c>
      <c r="C174" s="2">
        <v>2.3906999999999998</v>
      </c>
      <c r="D174" s="2">
        <v>13.244300000000001</v>
      </c>
      <c r="E174" s="2">
        <v>0.22919999999999999</v>
      </c>
      <c r="F174" s="2">
        <v>10.711600000000001</v>
      </c>
      <c r="G174" s="2">
        <v>0.47399999999999998</v>
      </c>
      <c r="H174" s="2">
        <v>2.5758000000000001</v>
      </c>
      <c r="I174" s="3">
        <v>50.546399999999998</v>
      </c>
      <c r="J174" s="2">
        <v>6.6180000000000003</v>
      </c>
      <c r="K174" s="2">
        <v>10.9039</v>
      </c>
      <c r="L174" s="2">
        <v>0.25990000000000002</v>
      </c>
      <c r="M174" s="2">
        <v>2.53E-2</v>
      </c>
      <c r="N174" s="2">
        <v>9.2999999999999992E-3</v>
      </c>
      <c r="O174" s="2">
        <v>97.988299999999995</v>
      </c>
    </row>
    <row r="175" spans="1:124" x14ac:dyDescent="0.3">
      <c r="A175" s="14" t="s">
        <v>19</v>
      </c>
      <c r="C175" s="2">
        <v>2.4072</v>
      </c>
      <c r="D175" s="2">
        <v>13.28</v>
      </c>
      <c r="E175" s="2">
        <v>0.29749999999999999</v>
      </c>
      <c r="F175" s="2">
        <v>10.7841</v>
      </c>
      <c r="G175" s="2">
        <v>0.47770000000000001</v>
      </c>
      <c r="H175" s="2">
        <v>2.5806</v>
      </c>
      <c r="I175" s="3">
        <v>50.770200000000003</v>
      </c>
      <c r="J175" s="2">
        <v>6.6300999999999997</v>
      </c>
      <c r="K175" s="2">
        <v>10.5664</v>
      </c>
      <c r="L175" s="2">
        <v>0.1396</v>
      </c>
      <c r="M175" s="2">
        <v>2.8500000000000001E-2</v>
      </c>
      <c r="N175" s="2">
        <v>7.9000000000000008E-3</v>
      </c>
      <c r="O175" s="2">
        <v>97.969899999999996</v>
      </c>
    </row>
    <row r="176" spans="1:124" x14ac:dyDescent="0.3">
      <c r="A176" s="14" t="s">
        <v>19</v>
      </c>
      <c r="C176" s="2">
        <f t="shared" ref="C176:O176" si="36">AVERAGE(C174:C175)</f>
        <v>2.3989500000000001</v>
      </c>
      <c r="D176" s="2">
        <f t="shared" si="36"/>
        <v>13.26215</v>
      </c>
      <c r="E176" s="2">
        <f t="shared" si="36"/>
        <v>0.26334999999999997</v>
      </c>
      <c r="F176" s="2">
        <f t="shared" si="36"/>
        <v>10.74785</v>
      </c>
      <c r="G176" s="2">
        <f t="shared" si="36"/>
        <v>0.47585</v>
      </c>
      <c r="H176" s="2">
        <f t="shared" si="36"/>
        <v>2.5781999999999998</v>
      </c>
      <c r="I176" s="2">
        <f t="shared" si="36"/>
        <v>50.658299999999997</v>
      </c>
      <c r="J176" s="2">
        <f t="shared" si="36"/>
        <v>6.6240500000000004</v>
      </c>
      <c r="K176" s="2">
        <f t="shared" si="36"/>
        <v>10.735150000000001</v>
      </c>
      <c r="L176" s="2">
        <f t="shared" si="36"/>
        <v>0.19975000000000001</v>
      </c>
      <c r="M176" s="2">
        <f t="shared" si="36"/>
        <v>2.69E-2</v>
      </c>
      <c r="N176" s="2">
        <f t="shared" si="36"/>
        <v>8.6E-3</v>
      </c>
      <c r="O176" s="2">
        <f t="shared" si="36"/>
        <v>97.979099999999988</v>
      </c>
      <c r="U176" s="25" t="s">
        <v>28</v>
      </c>
      <c r="V176" s="25">
        <v>50</v>
      </c>
      <c r="W176" s="25" t="s">
        <v>32</v>
      </c>
      <c r="X176" s="25">
        <v>21.177</v>
      </c>
      <c r="Y176" s="25">
        <v>4.67</v>
      </c>
      <c r="Z176" s="25">
        <v>0.42</v>
      </c>
      <c r="AA176" s="25">
        <v>0.92</v>
      </c>
      <c r="AB176" s="25">
        <v>0.43</v>
      </c>
      <c r="AC176" s="25">
        <v>2.39</v>
      </c>
      <c r="AD176" s="25">
        <v>0.18</v>
      </c>
      <c r="AE176" s="25">
        <v>3850</v>
      </c>
      <c r="AF176" s="25">
        <v>150</v>
      </c>
      <c r="AG176" s="25">
        <v>30.74</v>
      </c>
      <c r="AH176" s="25">
        <v>0.95</v>
      </c>
      <c r="AI176" s="25">
        <v>15290</v>
      </c>
      <c r="AJ176" s="25">
        <v>900</v>
      </c>
      <c r="AK176" s="25">
        <v>318</v>
      </c>
      <c r="AL176" s="25">
        <v>19</v>
      </c>
      <c r="AM176" s="25">
        <v>299</v>
      </c>
      <c r="AN176" s="25">
        <v>14</v>
      </c>
      <c r="AO176" s="25">
        <v>1308</v>
      </c>
      <c r="AP176" s="25">
        <v>75</v>
      </c>
      <c r="AQ176" s="27">
        <v>108600</v>
      </c>
      <c r="AR176" s="27">
        <v>6900</v>
      </c>
      <c r="AS176" s="25">
        <v>45.2</v>
      </c>
      <c r="AT176" s="25">
        <v>3.1</v>
      </c>
      <c r="AU176" s="25">
        <v>102.4</v>
      </c>
      <c r="AV176" s="25">
        <v>6.2</v>
      </c>
      <c r="AW176" s="25">
        <v>136.9</v>
      </c>
      <c r="AX176" s="25">
        <v>8.6</v>
      </c>
      <c r="AY176" s="25">
        <v>120.6</v>
      </c>
      <c r="AZ176" s="25">
        <v>8.4</v>
      </c>
      <c r="BA176" s="25">
        <v>19.5</v>
      </c>
      <c r="BB176" s="25">
        <v>1.2</v>
      </c>
      <c r="BC176" s="25">
        <v>1.4</v>
      </c>
      <c r="BD176" s="25">
        <v>0.35</v>
      </c>
      <c r="BE176" s="25">
        <v>8.41</v>
      </c>
      <c r="BF176" s="25">
        <v>0.47</v>
      </c>
      <c r="BG176" s="25">
        <v>334</v>
      </c>
      <c r="BH176" s="25">
        <v>18</v>
      </c>
      <c r="BI176" s="25">
        <v>24.7</v>
      </c>
      <c r="BJ176" s="25">
        <v>1.6</v>
      </c>
      <c r="BK176" s="25">
        <v>140.4</v>
      </c>
      <c r="BL176" s="25">
        <v>8.6</v>
      </c>
      <c r="BM176" s="25">
        <v>12.95</v>
      </c>
      <c r="BN176" s="25">
        <v>0.85</v>
      </c>
      <c r="BO176" s="25">
        <v>0.71</v>
      </c>
      <c r="BP176" s="25">
        <v>0.16</v>
      </c>
      <c r="BQ176" s="25">
        <v>0.16</v>
      </c>
      <c r="BR176" s="25">
        <v>0.11</v>
      </c>
      <c r="BS176" s="25">
        <v>0.104</v>
      </c>
      <c r="BT176" s="25">
        <v>0.03</v>
      </c>
      <c r="BU176" s="25">
        <v>1.61</v>
      </c>
      <c r="BV176" s="25">
        <v>0.19</v>
      </c>
      <c r="BW176" s="25" t="s">
        <v>135</v>
      </c>
      <c r="BX176" s="25" t="s">
        <v>135</v>
      </c>
      <c r="BY176" s="25">
        <v>8.7999999999999995E-2</v>
      </c>
      <c r="BZ176" s="25">
        <v>1.6E-2</v>
      </c>
      <c r="CA176" s="25">
        <v>106.5</v>
      </c>
      <c r="CB176" s="25">
        <v>6.6</v>
      </c>
      <c r="CC176" s="25">
        <v>12.11</v>
      </c>
      <c r="CD176" s="25">
        <v>0.94</v>
      </c>
      <c r="CE176" s="25">
        <v>30.1</v>
      </c>
      <c r="CF176" s="25">
        <v>2.1</v>
      </c>
      <c r="CG176" s="25">
        <v>3.97</v>
      </c>
      <c r="CH176" s="25">
        <v>0.25</v>
      </c>
      <c r="CI176" s="25">
        <v>18.71</v>
      </c>
      <c r="CJ176" s="25">
        <v>0.91</v>
      </c>
      <c r="CK176" s="25">
        <v>5.74</v>
      </c>
      <c r="CL176" s="25">
        <v>0.61</v>
      </c>
      <c r="CM176" s="25">
        <v>1.87</v>
      </c>
      <c r="CN176" s="25">
        <v>0.13</v>
      </c>
      <c r="CO176" s="25">
        <v>5.54</v>
      </c>
      <c r="CP176" s="25">
        <v>0.56000000000000005</v>
      </c>
      <c r="CQ176" s="25">
        <v>0.88500000000000001</v>
      </c>
      <c r="CR176" s="25">
        <v>7.1999999999999995E-2</v>
      </c>
      <c r="CS176" s="25">
        <v>5.0599999999999996</v>
      </c>
      <c r="CT176" s="25">
        <v>0.42</v>
      </c>
      <c r="CU176" s="25">
        <v>0.95199999999999996</v>
      </c>
      <c r="CV176" s="25">
        <v>8.6999999999999994E-2</v>
      </c>
      <c r="CW176" s="25">
        <v>2.57</v>
      </c>
      <c r="CX176" s="25">
        <v>0.24</v>
      </c>
      <c r="CY176" s="25">
        <v>0.35</v>
      </c>
      <c r="CZ176" s="25">
        <v>0.05</v>
      </c>
      <c r="DA176" s="25">
        <v>2.1800000000000002</v>
      </c>
      <c r="DB176" s="25">
        <v>0.24</v>
      </c>
      <c r="DC176" s="25">
        <v>0.23699999999999999</v>
      </c>
      <c r="DD176" s="25">
        <v>4.7E-2</v>
      </c>
      <c r="DE176" s="25">
        <v>3.64</v>
      </c>
      <c r="DF176" s="25">
        <v>0.26</v>
      </c>
      <c r="DG176" s="25">
        <v>0.8</v>
      </c>
      <c r="DH176" s="25">
        <v>8.7999999999999995E-2</v>
      </c>
      <c r="DI176" s="25">
        <v>0.13200000000000001</v>
      </c>
      <c r="DJ176" s="25">
        <v>4.2999999999999997E-2</v>
      </c>
      <c r="DK176" s="25">
        <v>1.72E-2</v>
      </c>
      <c r="DL176" s="25">
        <v>8.8999999999999999E-3</v>
      </c>
      <c r="DM176" s="25">
        <v>1.0289999999999999</v>
      </c>
      <c r="DN176" s="25">
        <v>7.1999999999999995E-2</v>
      </c>
      <c r="DO176" s="25">
        <v>1.2E-2</v>
      </c>
      <c r="DP176" s="25">
        <v>8.0999999999999996E-3</v>
      </c>
      <c r="DQ176" s="25">
        <v>0.80900000000000005</v>
      </c>
      <c r="DR176" s="25">
        <v>6.9000000000000006E-2</v>
      </c>
      <c r="DS176" s="25">
        <v>0.27600000000000002</v>
      </c>
      <c r="DT176" s="25">
        <v>3.2000000000000001E-2</v>
      </c>
    </row>
    <row r="177" spans="1:124" x14ac:dyDescent="0.3">
      <c r="A177" s="14" t="s">
        <v>19</v>
      </c>
      <c r="C177" s="2">
        <v>2.3380999999999998</v>
      </c>
      <c r="D177" s="2">
        <v>13.200900000000001</v>
      </c>
      <c r="E177" s="2">
        <v>0.21790000000000001</v>
      </c>
      <c r="F177" s="2">
        <v>10.829599999999999</v>
      </c>
      <c r="G177" s="2">
        <v>0.49180000000000001</v>
      </c>
      <c r="H177" s="2">
        <v>2.5672000000000001</v>
      </c>
      <c r="I177" s="3">
        <v>50.464399999999998</v>
      </c>
      <c r="J177" s="2">
        <v>6.6148999999999996</v>
      </c>
      <c r="K177" s="2">
        <v>10.713900000000001</v>
      </c>
      <c r="L177" s="2">
        <v>0.16650000000000001</v>
      </c>
      <c r="M177" s="2">
        <v>4.2599999999999999E-2</v>
      </c>
      <c r="N177" s="2">
        <v>1.0500000000000001E-2</v>
      </c>
      <c r="O177" s="2">
        <v>97.658299999999997</v>
      </c>
    </row>
    <row r="178" spans="1:124" x14ac:dyDescent="0.3">
      <c r="A178" s="14" t="s">
        <v>19</v>
      </c>
      <c r="C178" s="2">
        <v>2.33</v>
      </c>
      <c r="D178" s="2">
        <v>13.2204</v>
      </c>
      <c r="E178" s="2">
        <v>0.25430000000000003</v>
      </c>
      <c r="F178" s="2">
        <v>10.823399999999999</v>
      </c>
      <c r="G178" s="2">
        <v>0.45369999999999999</v>
      </c>
      <c r="H178" s="2">
        <v>2.5181</v>
      </c>
      <c r="I178" s="3">
        <v>50.543700000000001</v>
      </c>
      <c r="J178" s="2">
        <v>6.7369000000000003</v>
      </c>
      <c r="K178" s="2">
        <v>10.819000000000001</v>
      </c>
      <c r="L178" s="2">
        <v>0.18740000000000001</v>
      </c>
      <c r="M178" s="2">
        <v>2.87E-2</v>
      </c>
      <c r="N178" s="2">
        <v>8.5000000000000006E-3</v>
      </c>
      <c r="O178" s="2">
        <v>97.923900000000003</v>
      </c>
    </row>
    <row r="179" spans="1:124" x14ac:dyDescent="0.3">
      <c r="A179" s="14" t="s">
        <v>19</v>
      </c>
      <c r="C179" s="2">
        <v>2.3119999999999998</v>
      </c>
      <c r="D179" s="2">
        <v>13.2903</v>
      </c>
      <c r="E179" s="2">
        <v>0.22059999999999999</v>
      </c>
      <c r="F179" s="2">
        <v>10.9345</v>
      </c>
      <c r="G179" s="2">
        <v>0.44869999999999999</v>
      </c>
      <c r="H179" s="2">
        <v>2.5583999999999998</v>
      </c>
      <c r="I179" s="3">
        <v>50.151600000000002</v>
      </c>
      <c r="J179" s="2">
        <v>6.4652000000000003</v>
      </c>
      <c r="K179" s="2">
        <v>10.622999999999999</v>
      </c>
      <c r="L179" s="2">
        <v>0.21970000000000001</v>
      </c>
      <c r="M179" s="2">
        <v>2.3699999999999999E-2</v>
      </c>
      <c r="N179" s="2">
        <v>1.12E-2</v>
      </c>
      <c r="O179" s="2">
        <v>97.258799999999994</v>
      </c>
    </row>
    <row r="180" spans="1:124" x14ac:dyDescent="0.3">
      <c r="A180" s="14" t="s">
        <v>19</v>
      </c>
      <c r="C180" s="2">
        <v>2.379</v>
      </c>
      <c r="D180" s="2">
        <v>13.302</v>
      </c>
      <c r="E180" s="2">
        <v>0.1961</v>
      </c>
      <c r="F180" s="2">
        <v>10.7387</v>
      </c>
      <c r="G180" s="2">
        <v>0.45669999999999999</v>
      </c>
      <c r="H180" s="2">
        <v>2.5729000000000002</v>
      </c>
      <c r="I180" s="3">
        <v>50.408799999999999</v>
      </c>
      <c r="J180" s="2">
        <v>6.5995999999999997</v>
      </c>
      <c r="K180" s="2">
        <v>10.9724</v>
      </c>
      <c r="L180" s="2">
        <v>0.15310000000000001</v>
      </c>
      <c r="M180" s="2">
        <v>2.9000000000000001E-2</v>
      </c>
      <c r="N180" s="2">
        <v>1.4200000000000001E-2</v>
      </c>
      <c r="O180" s="2">
        <v>97.822599999999994</v>
      </c>
    </row>
    <row r="181" spans="1:124" x14ac:dyDescent="0.3">
      <c r="A181" s="14" t="s">
        <v>19</v>
      </c>
      <c r="C181" s="2">
        <v>2.3048999999999999</v>
      </c>
      <c r="D181" s="2">
        <v>13.295</v>
      </c>
      <c r="E181" s="2">
        <v>0.25069999999999998</v>
      </c>
      <c r="F181" s="2">
        <v>10.7592</v>
      </c>
      <c r="G181" s="2">
        <v>0.47620000000000001</v>
      </c>
      <c r="H181" s="2">
        <v>2.5739000000000001</v>
      </c>
      <c r="I181" s="3">
        <v>50.816499999999998</v>
      </c>
      <c r="J181" s="2">
        <v>6.6157000000000004</v>
      </c>
      <c r="K181" s="2">
        <v>11.164999999999999</v>
      </c>
      <c r="L181" s="2">
        <v>0.1071</v>
      </c>
      <c r="M181" s="2">
        <v>2.4199999999999999E-2</v>
      </c>
      <c r="N181" s="2">
        <v>7.4999999999999997E-3</v>
      </c>
      <c r="O181" s="2">
        <v>98.395799999999994</v>
      </c>
    </row>
    <row r="182" spans="1:124" x14ac:dyDescent="0.3">
      <c r="A182" s="14" t="s">
        <v>19</v>
      </c>
      <c r="C182" s="2">
        <v>2.3614000000000002</v>
      </c>
      <c r="D182" s="2">
        <v>13.323600000000001</v>
      </c>
      <c r="E182" s="2">
        <v>0.22739999999999999</v>
      </c>
      <c r="F182" s="2">
        <v>10.685499999999999</v>
      </c>
      <c r="G182" s="2">
        <v>0.46600000000000003</v>
      </c>
      <c r="H182" s="2">
        <v>2.5238</v>
      </c>
      <c r="I182" s="3">
        <v>50.972799999999999</v>
      </c>
      <c r="J182" s="2">
        <v>6.6772</v>
      </c>
      <c r="K182" s="2">
        <v>10.8371</v>
      </c>
      <c r="L182" s="2">
        <v>0.2316</v>
      </c>
      <c r="M182" s="2">
        <v>2.9000000000000001E-2</v>
      </c>
      <c r="N182" s="2">
        <v>7.1000000000000004E-3</v>
      </c>
      <c r="O182" s="2">
        <v>98.342600000000004</v>
      </c>
    </row>
    <row r="183" spans="1:124" x14ac:dyDescent="0.3">
      <c r="A183" s="14" t="s">
        <v>22</v>
      </c>
      <c r="C183" s="2">
        <v>3.0316000000000001</v>
      </c>
      <c r="D183" s="2">
        <v>12.191800000000001</v>
      </c>
      <c r="E183" s="2">
        <v>0.55410000000000004</v>
      </c>
      <c r="F183" s="2">
        <v>8.1637000000000004</v>
      </c>
      <c r="G183" s="2">
        <v>1.073</v>
      </c>
      <c r="H183" s="2">
        <v>4.4776999999999996</v>
      </c>
      <c r="I183" s="2">
        <v>50.878999999999998</v>
      </c>
      <c r="J183" s="2">
        <v>4.1981000000000002</v>
      </c>
      <c r="K183" s="2">
        <v>13.9504</v>
      </c>
      <c r="L183" s="2">
        <v>0.19489999999999999</v>
      </c>
      <c r="M183" s="2">
        <v>4.2799999999999998E-2</v>
      </c>
      <c r="N183" s="2">
        <v>1.7999999999999999E-2</v>
      </c>
      <c r="O183" s="2">
        <v>98.775099999999995</v>
      </c>
    </row>
    <row r="184" spans="1:124" x14ac:dyDescent="0.3">
      <c r="A184" s="14" t="s">
        <v>22</v>
      </c>
      <c r="C184" s="2">
        <v>3.1394000000000002</v>
      </c>
      <c r="D184" s="2">
        <v>12.0837</v>
      </c>
      <c r="E184" s="2">
        <v>0.62639999999999996</v>
      </c>
      <c r="F184" s="2">
        <v>8.1862999999999992</v>
      </c>
      <c r="G184" s="2">
        <v>1.0612999999999999</v>
      </c>
      <c r="H184" s="2">
        <v>4.5106000000000002</v>
      </c>
      <c r="I184" s="2">
        <v>50.689300000000003</v>
      </c>
      <c r="J184" s="2">
        <v>4.1847000000000003</v>
      </c>
      <c r="K184" s="2">
        <v>13.561299999999999</v>
      </c>
      <c r="L184" s="2">
        <v>0.159</v>
      </c>
      <c r="M184" s="2">
        <v>2.9000000000000001E-2</v>
      </c>
      <c r="N184" s="2">
        <v>2.2100000000000002E-2</v>
      </c>
      <c r="O184" s="2">
        <v>98.253200000000007</v>
      </c>
    </row>
    <row r="185" spans="1:124" x14ac:dyDescent="0.3">
      <c r="A185" s="14" t="s">
        <v>22</v>
      </c>
      <c r="C185" s="2">
        <v>3.1036999999999999</v>
      </c>
      <c r="D185" s="2">
        <v>12.1539</v>
      </c>
      <c r="E185" s="2">
        <v>0.61060000000000003</v>
      </c>
      <c r="F185" s="2">
        <v>8.2187000000000001</v>
      </c>
      <c r="G185" s="2">
        <v>1.0657000000000001</v>
      </c>
      <c r="H185" s="2">
        <v>4.5461</v>
      </c>
      <c r="I185" s="2">
        <v>50.161000000000001</v>
      </c>
      <c r="J185" s="2">
        <v>4.3121</v>
      </c>
      <c r="K185" s="2">
        <v>14.385400000000001</v>
      </c>
      <c r="L185" s="2">
        <v>0.21690000000000001</v>
      </c>
      <c r="M185" s="2">
        <v>2.6599999999999999E-2</v>
      </c>
      <c r="N185" s="2">
        <v>2.3199999999999998E-2</v>
      </c>
      <c r="O185" s="2">
        <v>98.823999999999998</v>
      </c>
    </row>
    <row r="186" spans="1:124" x14ac:dyDescent="0.3">
      <c r="A186" s="14" t="s">
        <v>22</v>
      </c>
      <c r="C186" s="2">
        <v>3.0915666666666666</v>
      </c>
      <c r="D186" s="2">
        <v>12.143133333333333</v>
      </c>
      <c r="E186" s="2">
        <v>0.5970333333333333</v>
      </c>
      <c r="F186" s="2">
        <v>8.189566666666666</v>
      </c>
      <c r="G186" s="2">
        <v>1.0666666666666667</v>
      </c>
      <c r="H186" s="2">
        <v>4.5114666666666663</v>
      </c>
      <c r="I186" s="3">
        <v>50.576433333333334</v>
      </c>
      <c r="J186" s="2">
        <v>4.2316333333333338</v>
      </c>
      <c r="K186" s="2">
        <v>13.965699999999998</v>
      </c>
      <c r="L186" s="2">
        <v>0.19026666666666667</v>
      </c>
      <c r="M186" s="2">
        <v>3.2800000000000003E-2</v>
      </c>
      <c r="N186" s="2">
        <v>2.1099999999999997E-2</v>
      </c>
      <c r="O186" s="2">
        <v>98.617433333333338</v>
      </c>
      <c r="U186" s="25" t="s">
        <v>28</v>
      </c>
      <c r="V186" s="25">
        <v>50</v>
      </c>
      <c r="W186" s="25" t="s">
        <v>32</v>
      </c>
      <c r="X186" s="25">
        <v>20.774999999999999</v>
      </c>
      <c r="Y186" s="25">
        <v>8.9383270476190475</v>
      </c>
      <c r="Z186" s="25">
        <v>0.87745357142857128</v>
      </c>
      <c r="AA186" s="25">
        <v>1.2869319047619048</v>
      </c>
      <c r="AB186" s="25">
        <v>0.44457647619047613</v>
      </c>
      <c r="AC186" s="25">
        <v>3.1003359523809522</v>
      </c>
      <c r="AD186" s="25">
        <v>0.32758266666666663</v>
      </c>
      <c r="AE186" s="25">
        <v>8563.946857142857</v>
      </c>
      <c r="AF186" s="25">
        <v>397.77895238095232</v>
      </c>
      <c r="AG186" s="25">
        <v>26.45230033333333</v>
      </c>
      <c r="AH186" s="25">
        <v>1.0880424285714285</v>
      </c>
      <c r="AI186" s="27">
        <v>25504.650476190473</v>
      </c>
      <c r="AJ186" s="27">
        <v>1169.9380952380952</v>
      </c>
      <c r="AK186" s="25">
        <v>453.93598095238093</v>
      </c>
      <c r="AL186" s="25">
        <v>45.627585714285708</v>
      </c>
      <c r="AM186" s="25">
        <v>9.2425109523809521</v>
      </c>
      <c r="AN186" s="25">
        <v>1.5209195238095237</v>
      </c>
      <c r="AO186" s="25">
        <v>1626.2139523809524</v>
      </c>
      <c r="AP186" s="25">
        <v>175.49071428571426</v>
      </c>
      <c r="AQ186" s="27">
        <v>138052.69523809524</v>
      </c>
      <c r="AR186" s="27">
        <v>14039.257142857141</v>
      </c>
      <c r="AS186" s="25">
        <v>43.638690952380948</v>
      </c>
      <c r="AT186" s="25">
        <v>4.4457647619047611</v>
      </c>
      <c r="AU186" s="25">
        <v>51.243288571428565</v>
      </c>
      <c r="AV186" s="25">
        <v>5.3817152380952376</v>
      </c>
      <c r="AW186" s="25">
        <v>143.90238571428571</v>
      </c>
      <c r="AX186" s="25">
        <v>14.03925714285714</v>
      </c>
      <c r="AY186" s="25">
        <v>182.51034285714283</v>
      </c>
      <c r="AZ186" s="25">
        <v>12.869319047619046</v>
      </c>
      <c r="BA186" s="25">
        <v>28.429495714285714</v>
      </c>
      <c r="BB186" s="25">
        <v>2.1058885714285713</v>
      </c>
      <c r="BC186" s="25">
        <v>1.8251034285714285</v>
      </c>
      <c r="BD186" s="25">
        <v>0.32758266666666663</v>
      </c>
      <c r="BE186" s="25">
        <v>19.807051952380952</v>
      </c>
      <c r="BF186" s="25">
        <v>0.73706099999999997</v>
      </c>
      <c r="BG186" s="25">
        <v>347.47161428571428</v>
      </c>
      <c r="BH186" s="25">
        <v>12.869319047619046</v>
      </c>
      <c r="BI186" s="25">
        <v>42.585746666666665</v>
      </c>
      <c r="BJ186" s="25">
        <v>2.3398761904761902</v>
      </c>
      <c r="BK186" s="25">
        <v>328.75260476190476</v>
      </c>
      <c r="BL186" s="25">
        <v>33.928204761904759</v>
      </c>
      <c r="BM186" s="25">
        <v>33.343235714285711</v>
      </c>
      <c r="BN186" s="25">
        <v>3.9777895238095233</v>
      </c>
      <c r="BO186" s="25">
        <v>1.7432077619047617</v>
      </c>
      <c r="BP186" s="25">
        <v>0.24568699999999996</v>
      </c>
      <c r="BQ186" s="25" t="e">
        <v>#VALUE!</v>
      </c>
      <c r="BR186" s="25" t="e">
        <v>#VALUE!</v>
      </c>
      <c r="BS186" s="25">
        <v>0.14507232380952378</v>
      </c>
      <c r="BT186" s="25">
        <v>2.4568699999999999E-2</v>
      </c>
      <c r="BU186" s="25">
        <v>3.0067409047619043</v>
      </c>
      <c r="BV186" s="25">
        <v>0.28078514285714284</v>
      </c>
      <c r="BW186" s="25">
        <v>8.1895666666666658E-2</v>
      </c>
      <c r="BX186" s="25">
        <v>3.158832857142857E-2</v>
      </c>
      <c r="BY186" s="25">
        <v>0.19771953809523807</v>
      </c>
      <c r="BZ186" s="25">
        <v>2.9248452380952382E-2</v>
      </c>
      <c r="CA186" s="25">
        <v>236.32749523809522</v>
      </c>
      <c r="CB186" s="25">
        <v>23.398761904761905</v>
      </c>
      <c r="CC186" s="25">
        <v>27.610539047619046</v>
      </c>
      <c r="CD186" s="25">
        <v>2.6908576190476188</v>
      </c>
      <c r="CE186" s="25">
        <v>68.792360000000002</v>
      </c>
      <c r="CF186" s="25">
        <v>4.5627585714285708</v>
      </c>
      <c r="CG186" s="25">
        <v>9.3946029047619035</v>
      </c>
      <c r="CH186" s="25">
        <v>0.44457647619047613</v>
      </c>
      <c r="CI186" s="25">
        <v>41.76679</v>
      </c>
      <c r="CJ186" s="25">
        <v>2.2228823809523806</v>
      </c>
      <c r="CK186" s="25">
        <v>10.599639142857141</v>
      </c>
      <c r="CL186" s="25">
        <v>0.66686471428571414</v>
      </c>
      <c r="CM186" s="25">
        <v>3.3460229523809519</v>
      </c>
      <c r="CN186" s="25">
        <v>0.3158832857142857</v>
      </c>
      <c r="CO186" s="25">
        <v>10.845326142857141</v>
      </c>
      <c r="CP186" s="25">
        <v>1.1231405714285714</v>
      </c>
      <c r="CQ186" s="25">
        <v>1.6145145714285711</v>
      </c>
      <c r="CR186" s="25">
        <v>0.18719009523809521</v>
      </c>
      <c r="CS186" s="25">
        <v>9.7455843333333316</v>
      </c>
      <c r="CT186" s="25">
        <v>0.99444738095238083</v>
      </c>
      <c r="CU186" s="25">
        <v>1.7081096190476188</v>
      </c>
      <c r="CV186" s="25">
        <v>0.14039257142857142</v>
      </c>
      <c r="CW186" s="25">
        <v>4.6095560952380943</v>
      </c>
      <c r="CX186" s="25">
        <v>0.30418390476190477</v>
      </c>
      <c r="CY186" s="25">
        <v>0.57209972857142855</v>
      </c>
      <c r="CZ186" s="25">
        <v>4.0947833333333329E-2</v>
      </c>
      <c r="DA186" s="25">
        <v>3.7204031428571427</v>
      </c>
      <c r="DB186" s="25">
        <v>0.37438019047619042</v>
      </c>
      <c r="DC186" s="25">
        <v>0.49254393809523805</v>
      </c>
      <c r="DD186" s="25">
        <v>6.4346595238095231E-2</v>
      </c>
      <c r="DE186" s="25">
        <v>8.189566666666666</v>
      </c>
      <c r="DF186" s="25">
        <v>0.93595047619047622</v>
      </c>
      <c r="DG186" s="25">
        <v>1.7666065238095237</v>
      </c>
      <c r="DH186" s="25">
        <v>0.1988894761904762</v>
      </c>
      <c r="DI186" s="25">
        <v>0.38256975714285713</v>
      </c>
      <c r="DJ186" s="25">
        <v>8.0725728571428568E-2</v>
      </c>
      <c r="DK186" s="25">
        <v>3.2758266666666667E-2</v>
      </c>
      <c r="DL186" s="25">
        <v>1.2869319047619045E-2</v>
      </c>
      <c r="DM186" s="25">
        <v>2.0239929047619047</v>
      </c>
      <c r="DN186" s="25">
        <v>0.17549071428571428</v>
      </c>
      <c r="DO186" s="25" t="s">
        <v>136</v>
      </c>
      <c r="DP186" s="25" t="s">
        <v>136</v>
      </c>
      <c r="DQ186" s="25">
        <v>2.0707904285714283</v>
      </c>
      <c r="DR186" s="25">
        <v>0.21058885714285713</v>
      </c>
      <c r="DS186" s="25">
        <v>0.73472112380952381</v>
      </c>
      <c r="DT186" s="25">
        <v>7.4876038095238101E-2</v>
      </c>
    </row>
    <row r="187" spans="1:124" x14ac:dyDescent="0.3">
      <c r="A187" s="14" t="s">
        <v>22</v>
      </c>
      <c r="C187" s="2">
        <v>3.1703000000000001</v>
      </c>
      <c r="D187" s="2">
        <v>12.2249</v>
      </c>
      <c r="E187" s="2">
        <v>0.60350000000000004</v>
      </c>
      <c r="F187" s="2">
        <v>8.0931999999999995</v>
      </c>
      <c r="G187" s="2">
        <v>0.99780000000000002</v>
      </c>
      <c r="H187" s="2">
        <v>4.6032999999999999</v>
      </c>
      <c r="I187" s="2">
        <v>50.500999999999998</v>
      </c>
      <c r="J187" s="2">
        <v>4.2911999999999999</v>
      </c>
      <c r="K187" s="2">
        <v>14.0105</v>
      </c>
      <c r="L187" s="2">
        <v>0.15260000000000001</v>
      </c>
      <c r="M187" s="2">
        <v>3.5000000000000003E-2</v>
      </c>
      <c r="N187" s="2">
        <v>2.3699999999999999E-2</v>
      </c>
      <c r="O187" s="2">
        <v>98.706999999999994</v>
      </c>
    </row>
    <row r="188" spans="1:124" x14ac:dyDescent="0.3">
      <c r="A188" s="14" t="s">
        <v>22</v>
      </c>
      <c r="C188" s="2">
        <v>2.8788</v>
      </c>
      <c r="D188" s="2">
        <v>11.623100000000001</v>
      </c>
      <c r="E188" s="2">
        <v>0.54279999999999995</v>
      </c>
      <c r="F188" s="2">
        <v>8.3299000000000003</v>
      </c>
      <c r="G188" s="2">
        <v>0.96799999999999997</v>
      </c>
      <c r="H188" s="2">
        <v>4.4497</v>
      </c>
      <c r="I188" s="2">
        <v>50.677300000000002</v>
      </c>
      <c r="J188" s="2">
        <v>4.9256000000000002</v>
      </c>
      <c r="K188" s="2">
        <v>14.182</v>
      </c>
      <c r="L188" s="2">
        <v>0.1714</v>
      </c>
      <c r="M188" s="2">
        <v>3.9300000000000002E-2</v>
      </c>
      <c r="N188" s="2">
        <v>2.3199999999999998E-2</v>
      </c>
      <c r="O188" s="2">
        <v>98.811099999999996</v>
      </c>
    </row>
    <row r="189" spans="1:124" x14ac:dyDescent="0.3">
      <c r="A189" s="14" t="s">
        <v>22</v>
      </c>
      <c r="C189" s="2">
        <v>2.9125000000000001</v>
      </c>
      <c r="D189" s="2">
        <v>11.704499999999999</v>
      </c>
      <c r="E189" s="2">
        <v>0.53220000000000001</v>
      </c>
      <c r="F189" s="2">
        <v>8.3805999999999994</v>
      </c>
      <c r="G189" s="2">
        <v>0.95809999999999995</v>
      </c>
      <c r="H189" s="2">
        <v>4.3886000000000003</v>
      </c>
      <c r="I189" s="2">
        <v>50.624299999999998</v>
      </c>
      <c r="J189" s="2">
        <v>4.8349000000000002</v>
      </c>
      <c r="K189" s="2">
        <v>14.192600000000001</v>
      </c>
      <c r="L189" s="2">
        <v>0.25509999999999999</v>
      </c>
      <c r="M189" s="2">
        <v>2.9899999999999999E-2</v>
      </c>
      <c r="N189" s="2">
        <v>2.6200000000000001E-2</v>
      </c>
      <c r="O189" s="2">
        <v>98.839299999999994</v>
      </c>
    </row>
    <row r="190" spans="1:124" x14ac:dyDescent="0.3">
      <c r="A190" s="14" t="s">
        <v>22</v>
      </c>
      <c r="C190" s="2">
        <v>2.9872000000000001</v>
      </c>
      <c r="D190" s="2">
        <v>11.850833333333332</v>
      </c>
      <c r="E190" s="2">
        <v>0.5595</v>
      </c>
      <c r="F190" s="2">
        <v>8.2678999999999991</v>
      </c>
      <c r="G190" s="2">
        <v>0.97463333333333324</v>
      </c>
      <c r="H190" s="2">
        <v>4.4805333333333337</v>
      </c>
      <c r="I190" s="3">
        <v>50.600866666666668</v>
      </c>
      <c r="J190" s="2">
        <v>4.6839000000000004</v>
      </c>
      <c r="K190" s="2">
        <v>14.128366666666667</v>
      </c>
      <c r="L190" s="2">
        <v>0.19303333333333331</v>
      </c>
      <c r="M190" s="2">
        <v>3.4733333333333331E-2</v>
      </c>
      <c r="N190" s="2">
        <v>2.4366666666666665E-2</v>
      </c>
      <c r="O190" s="2">
        <v>98.785799999999995</v>
      </c>
      <c r="U190" s="25" t="s">
        <v>28</v>
      </c>
      <c r="V190" s="25">
        <v>50</v>
      </c>
      <c r="W190" s="25" t="s">
        <v>32</v>
      </c>
      <c r="X190" s="25">
        <v>13.348000000000001</v>
      </c>
      <c r="Y190" s="25">
        <v>7.5592228571428572</v>
      </c>
      <c r="Z190" s="25">
        <v>0.74411099999999986</v>
      </c>
      <c r="AA190" s="25">
        <v>1.4882219999999997</v>
      </c>
      <c r="AB190" s="25">
        <v>0.70867714285714278</v>
      </c>
      <c r="AC190" s="25">
        <v>2.7874634285714284</v>
      </c>
      <c r="AD190" s="25">
        <v>0.20079185714285716</v>
      </c>
      <c r="AE190" s="25">
        <v>8504.1257142857139</v>
      </c>
      <c r="AF190" s="25">
        <v>259.84828571428568</v>
      </c>
      <c r="AG190" s="25">
        <v>26.929731428571426</v>
      </c>
      <c r="AH190" s="25">
        <v>1.2992414285714287</v>
      </c>
      <c r="AI190" s="25">
        <v>26622.637999999999</v>
      </c>
      <c r="AJ190" s="25">
        <v>1133.8834285714283</v>
      </c>
      <c r="AK190" s="25">
        <v>448.82885714285709</v>
      </c>
      <c r="AL190" s="25">
        <v>25.984828571428569</v>
      </c>
      <c r="AM190" s="25">
        <v>8.2678999999999991</v>
      </c>
      <c r="AN190" s="25">
        <v>1.771692857142857</v>
      </c>
      <c r="AO190" s="25">
        <v>1528.3803714285714</v>
      </c>
      <c r="AP190" s="25">
        <v>95.671414285714278</v>
      </c>
      <c r="AQ190" s="27">
        <v>130278.48142857141</v>
      </c>
      <c r="AR190" s="27">
        <v>7204.8842857142854</v>
      </c>
      <c r="AS190" s="25">
        <v>40.748935714285714</v>
      </c>
      <c r="AT190" s="25">
        <v>1.771692857142857</v>
      </c>
      <c r="AU190" s="25">
        <v>47.953819999999993</v>
      </c>
      <c r="AV190" s="25">
        <v>3.4252728571428563</v>
      </c>
      <c r="AW190" s="25">
        <v>134.53054428571429</v>
      </c>
      <c r="AX190" s="25">
        <v>9.8033671428571427</v>
      </c>
      <c r="AY190" s="25">
        <v>171.3817557142857</v>
      </c>
      <c r="AZ190" s="25">
        <v>11.693172857142857</v>
      </c>
      <c r="BA190" s="25">
        <v>25.039925714285712</v>
      </c>
      <c r="BB190" s="25">
        <v>1.6535799999999996</v>
      </c>
      <c r="BC190" s="25">
        <v>1.771692857142857</v>
      </c>
      <c r="BD190" s="25">
        <v>0.31890471428571426</v>
      </c>
      <c r="BE190" s="25">
        <v>18.661831428571425</v>
      </c>
      <c r="BF190" s="25">
        <v>1.0866382857142856</v>
      </c>
      <c r="BG190" s="25">
        <v>359.06308571428571</v>
      </c>
      <c r="BH190" s="25">
        <v>16.535799999999998</v>
      </c>
      <c r="BI190" s="25">
        <v>42.402515714285705</v>
      </c>
      <c r="BJ190" s="25">
        <v>1.8898057142857143</v>
      </c>
      <c r="BK190" s="25">
        <v>296.46327142857137</v>
      </c>
      <c r="BL190" s="25">
        <v>11.811285714285713</v>
      </c>
      <c r="BM190" s="25">
        <v>30.827455714285712</v>
      </c>
      <c r="BN190" s="25">
        <v>1.6535799999999996</v>
      </c>
      <c r="BO190" s="25">
        <v>1.7598815714285712</v>
      </c>
      <c r="BP190" s="25">
        <v>0.29528214285714283</v>
      </c>
      <c r="BQ190" s="25" t="e">
        <v>#VALUE!</v>
      </c>
      <c r="BR190" s="25" t="e">
        <v>#VALUE!</v>
      </c>
      <c r="BS190" s="25">
        <v>0.14527881428571426</v>
      </c>
      <c r="BT190" s="25">
        <v>3.661498571428571E-2</v>
      </c>
      <c r="BU190" s="25">
        <v>2.8819537142857143</v>
      </c>
      <c r="BV190" s="25">
        <v>0.36614985714285708</v>
      </c>
      <c r="BW190" s="25">
        <v>6.2599814285714275E-2</v>
      </c>
      <c r="BX190" s="25">
        <v>3.4252728571428574E-2</v>
      </c>
      <c r="BY190" s="25">
        <v>0.18543718571428569</v>
      </c>
      <c r="BZ190" s="25">
        <v>2.8347085714285715E-2</v>
      </c>
      <c r="CA190" s="25">
        <v>230.3200714285714</v>
      </c>
      <c r="CB190" s="25">
        <v>12.992414285714284</v>
      </c>
      <c r="CC190" s="25">
        <v>26.693505714285713</v>
      </c>
      <c r="CD190" s="25">
        <v>1.2992414285714287</v>
      </c>
      <c r="CE190" s="25">
        <v>67.678667142857137</v>
      </c>
      <c r="CF190" s="25">
        <v>2.8347085714285711</v>
      </c>
      <c r="CG190" s="25">
        <v>9.6025752857142859</v>
      </c>
      <c r="CH190" s="25">
        <v>0.4133949999999999</v>
      </c>
      <c r="CI190" s="25">
        <v>42.284402857142851</v>
      </c>
      <c r="CJ190" s="25">
        <v>1.771692857142857</v>
      </c>
      <c r="CK190" s="25">
        <v>10.701024857142857</v>
      </c>
      <c r="CL190" s="25">
        <v>0.8386012857142856</v>
      </c>
      <c r="CM190" s="25">
        <v>3.3544051428571424</v>
      </c>
      <c r="CN190" s="25">
        <v>0.2598482857142857</v>
      </c>
      <c r="CO190" s="25">
        <v>10.594723285714286</v>
      </c>
      <c r="CP190" s="25">
        <v>1.074827</v>
      </c>
      <c r="CQ190" s="25">
        <v>1.5827122857142857</v>
      </c>
      <c r="CR190" s="25">
        <v>0.12992414285714285</v>
      </c>
      <c r="CS190" s="25">
        <v>9.3781608571428574</v>
      </c>
      <c r="CT190" s="25">
        <v>0.8504125714285713</v>
      </c>
      <c r="CU190" s="25">
        <v>1.7008251428571426</v>
      </c>
      <c r="CV190" s="25">
        <v>0.12992414285714285</v>
      </c>
      <c r="CW190" s="25">
        <v>4.3465531428571422</v>
      </c>
      <c r="CX190" s="25">
        <v>0.29528214285714283</v>
      </c>
      <c r="CY190" s="25">
        <v>0.5244210857142857</v>
      </c>
      <c r="CZ190" s="25">
        <v>6.378094285714285E-2</v>
      </c>
      <c r="DA190" s="25">
        <v>3.318971285714285</v>
      </c>
      <c r="DB190" s="25">
        <v>0.31890471428571426</v>
      </c>
      <c r="DC190" s="25">
        <v>0.48662497142857131</v>
      </c>
      <c r="DD190" s="25">
        <v>5.669417142857143E-2</v>
      </c>
      <c r="DE190" s="25">
        <v>7.3111858571428572</v>
      </c>
      <c r="DF190" s="25">
        <v>0.47245142857142858</v>
      </c>
      <c r="DG190" s="25">
        <v>1.6653912857142856</v>
      </c>
      <c r="DH190" s="25">
        <v>0.15354671428571429</v>
      </c>
      <c r="DI190" s="25">
        <v>0.4228440285714285</v>
      </c>
      <c r="DJ190" s="25">
        <v>9.2128028571428572E-2</v>
      </c>
      <c r="DK190" s="25">
        <v>2.5512377142857142E-2</v>
      </c>
      <c r="DL190" s="25">
        <v>1.1575059999999998E-2</v>
      </c>
      <c r="DM190" s="25">
        <v>2.0079185714285712</v>
      </c>
      <c r="DN190" s="25">
        <v>0.15354671428571429</v>
      </c>
      <c r="DO190" s="25" t="s">
        <v>136</v>
      </c>
      <c r="DP190" s="25" t="s">
        <v>136</v>
      </c>
      <c r="DQ190" s="25">
        <v>2.2205217142857139</v>
      </c>
      <c r="DR190" s="25">
        <v>0.22441442857142854</v>
      </c>
      <c r="DS190" s="25">
        <v>0.74765438571428566</v>
      </c>
      <c r="DT190" s="25">
        <v>8.7403514285714259E-2</v>
      </c>
    </row>
    <row r="191" spans="1:124" x14ac:dyDescent="0.3">
      <c r="A191" s="14" t="s">
        <v>22</v>
      </c>
      <c r="C191" s="2">
        <v>3.0802</v>
      </c>
      <c r="D191" s="2">
        <v>12.209</v>
      </c>
      <c r="E191" s="2">
        <v>0.62560000000000004</v>
      </c>
      <c r="F191" s="2">
        <v>8.3574999999999999</v>
      </c>
      <c r="G191" s="2">
        <v>1.0470999999999999</v>
      </c>
      <c r="H191" s="2">
        <v>4.5918999999999999</v>
      </c>
      <c r="I191" s="2">
        <v>50.549300000000002</v>
      </c>
      <c r="J191" s="2">
        <v>4.3147000000000002</v>
      </c>
      <c r="K191" s="2">
        <v>14.0715</v>
      </c>
      <c r="L191" s="2">
        <v>0.18590000000000001</v>
      </c>
      <c r="M191" s="2">
        <v>3.5299999999999998E-2</v>
      </c>
      <c r="N191" s="2">
        <v>2.1100000000000001E-2</v>
      </c>
      <c r="O191" s="2">
        <v>99.089100000000002</v>
      </c>
    </row>
    <row r="192" spans="1:124" x14ac:dyDescent="0.3">
      <c r="A192" s="14" t="s">
        <v>22</v>
      </c>
      <c r="C192" s="2">
        <v>3.0935000000000001</v>
      </c>
      <c r="D192" s="2">
        <v>12.099399999999999</v>
      </c>
      <c r="E192" s="2">
        <v>0.62050000000000005</v>
      </c>
      <c r="F192" s="2">
        <v>8.2885000000000009</v>
      </c>
      <c r="G192" s="2">
        <v>1.0306</v>
      </c>
      <c r="H192" s="2">
        <v>4.5442</v>
      </c>
      <c r="I192" s="2">
        <v>50.821300000000001</v>
      </c>
      <c r="J192" s="2">
        <v>4.2758000000000003</v>
      </c>
      <c r="K192" s="2">
        <v>14.4404</v>
      </c>
      <c r="L192" s="2">
        <v>0.22090000000000001</v>
      </c>
      <c r="M192" s="2">
        <v>3.3000000000000002E-2</v>
      </c>
      <c r="N192" s="2">
        <v>2.2700000000000001E-2</v>
      </c>
      <c r="O192" s="2">
        <v>99.490799999999993</v>
      </c>
    </row>
    <row r="193" spans="1:124" x14ac:dyDescent="0.3">
      <c r="A193" s="14" t="s">
        <v>22</v>
      </c>
      <c r="C193" s="2">
        <f t="shared" ref="C193:O193" si="37">AVERAGE(C191:C192)</f>
        <v>3.0868500000000001</v>
      </c>
      <c r="D193" s="2">
        <f t="shared" si="37"/>
        <v>12.154199999999999</v>
      </c>
      <c r="E193" s="2">
        <f t="shared" si="37"/>
        <v>0.6230500000000001</v>
      </c>
      <c r="F193" s="2">
        <f t="shared" si="37"/>
        <v>8.3230000000000004</v>
      </c>
      <c r="G193" s="2">
        <f t="shared" si="37"/>
        <v>1.0388500000000001</v>
      </c>
      <c r="H193" s="2">
        <f t="shared" si="37"/>
        <v>4.5680499999999995</v>
      </c>
      <c r="I193" s="2">
        <f t="shared" si="37"/>
        <v>50.685299999999998</v>
      </c>
      <c r="J193" s="2">
        <f t="shared" si="37"/>
        <v>4.2952500000000002</v>
      </c>
      <c r="K193" s="2">
        <f t="shared" si="37"/>
        <v>14.25595</v>
      </c>
      <c r="L193" s="2">
        <f t="shared" si="37"/>
        <v>0.20340000000000003</v>
      </c>
      <c r="M193" s="2">
        <f t="shared" si="37"/>
        <v>3.415E-2</v>
      </c>
      <c r="N193" s="2">
        <f t="shared" si="37"/>
        <v>2.1900000000000003E-2</v>
      </c>
      <c r="O193" s="2">
        <f t="shared" si="37"/>
        <v>99.289950000000005</v>
      </c>
      <c r="U193" s="25" t="s">
        <v>28</v>
      </c>
      <c r="V193" s="25">
        <v>50</v>
      </c>
      <c r="W193" s="25" t="s">
        <v>32</v>
      </c>
      <c r="X193" s="25">
        <v>20.701000000000001</v>
      </c>
      <c r="Y193" s="25">
        <v>8.3467800000000008</v>
      </c>
      <c r="Z193" s="25">
        <v>0.45182</v>
      </c>
      <c r="AA193" s="25">
        <v>1.55759</v>
      </c>
      <c r="AB193" s="25">
        <v>0.55883000000000005</v>
      </c>
      <c r="AC193" s="25">
        <v>3.0676200000000002</v>
      </c>
      <c r="AD193" s="25">
        <v>0.15457000000000001</v>
      </c>
      <c r="AE193" s="25">
        <v>8037.64</v>
      </c>
      <c r="AF193" s="25">
        <v>332.92</v>
      </c>
      <c r="AG193" s="25">
        <v>27.263770000000001</v>
      </c>
      <c r="AH193" s="25">
        <v>1.0463200000000001</v>
      </c>
      <c r="AI193" s="27">
        <v>26276.9</v>
      </c>
      <c r="AJ193" s="27">
        <v>1307.9000000000001</v>
      </c>
      <c r="AK193" s="25">
        <v>439.93</v>
      </c>
      <c r="AL193" s="25">
        <v>21.402000000000001</v>
      </c>
      <c r="AM193" s="25">
        <v>7.9663000000000004</v>
      </c>
      <c r="AN193" s="25">
        <v>1.5457000000000001</v>
      </c>
      <c r="AO193" s="25">
        <v>1420.8550000000002</v>
      </c>
      <c r="AP193" s="25">
        <v>55.883000000000003</v>
      </c>
      <c r="AQ193" s="27">
        <v>128530.90000000001</v>
      </c>
      <c r="AR193" s="27">
        <v>5826.1</v>
      </c>
      <c r="AS193" s="25">
        <v>43.755200000000002</v>
      </c>
      <c r="AT193" s="25">
        <v>2.4969000000000001</v>
      </c>
      <c r="AU193" s="25">
        <v>52.316000000000003</v>
      </c>
      <c r="AV193" s="25">
        <v>2.4969000000000001</v>
      </c>
      <c r="AW193" s="25">
        <v>139.58860000000001</v>
      </c>
      <c r="AX193" s="25">
        <v>7.0151000000000003</v>
      </c>
      <c r="AY193" s="25">
        <v>174.3074</v>
      </c>
      <c r="AZ193" s="25">
        <v>10.819900000000001</v>
      </c>
      <c r="BA193" s="25">
        <v>24.255600000000001</v>
      </c>
      <c r="BB193" s="25">
        <v>1.1890000000000001</v>
      </c>
      <c r="BC193" s="25">
        <v>1.5813700000000002</v>
      </c>
      <c r="BD193" s="25">
        <v>0.26158000000000003</v>
      </c>
      <c r="BE193" s="25">
        <v>19.796849999999999</v>
      </c>
      <c r="BF193" s="25">
        <v>0.91553000000000007</v>
      </c>
      <c r="BG193" s="25">
        <v>381.66899999999998</v>
      </c>
      <c r="BH193" s="25">
        <v>11.89</v>
      </c>
      <c r="BI193" s="25">
        <v>43.874099999999999</v>
      </c>
      <c r="BJ193" s="25">
        <v>2.2591000000000001</v>
      </c>
      <c r="BK193" s="25">
        <v>304.38400000000001</v>
      </c>
      <c r="BL193" s="25">
        <v>15.457000000000001</v>
      </c>
      <c r="BM193" s="25">
        <v>28.773799999999998</v>
      </c>
      <c r="BN193" s="25">
        <v>1.4268000000000001</v>
      </c>
      <c r="BO193" s="25">
        <v>1.79539</v>
      </c>
      <c r="BP193" s="25">
        <v>0.22591</v>
      </c>
      <c r="BQ193" s="25" t="e">
        <v>#VALUE!</v>
      </c>
      <c r="BR193" s="25" t="e">
        <v>#VALUE!</v>
      </c>
      <c r="BS193" s="25">
        <v>0.15100300000000003</v>
      </c>
      <c r="BT193" s="25">
        <v>3.2103E-2</v>
      </c>
      <c r="BU193" s="25">
        <v>2.75848</v>
      </c>
      <c r="BV193" s="25">
        <v>0.28536</v>
      </c>
      <c r="BW193" s="25">
        <v>8.5608000000000004E-2</v>
      </c>
      <c r="BX193" s="25">
        <v>3.0914000000000001E-2</v>
      </c>
      <c r="BY193" s="25">
        <v>0.19618500000000003</v>
      </c>
      <c r="BZ193" s="25">
        <v>2.4969000000000002E-2</v>
      </c>
      <c r="CA193" s="25">
        <v>223.53200000000001</v>
      </c>
      <c r="CB193" s="25">
        <v>9.1553000000000004</v>
      </c>
      <c r="CC193" s="25">
        <v>27.109200000000001</v>
      </c>
      <c r="CD193" s="25">
        <v>1.3079000000000003</v>
      </c>
      <c r="CE193" s="25">
        <v>64.8005</v>
      </c>
      <c r="CF193" s="25">
        <v>3.2103000000000002</v>
      </c>
      <c r="CG193" s="25">
        <v>8.7391500000000004</v>
      </c>
      <c r="CH193" s="25">
        <v>0.42804000000000003</v>
      </c>
      <c r="CI193" s="25">
        <v>41.020500000000006</v>
      </c>
      <c r="CJ193" s="25">
        <v>2.0213000000000001</v>
      </c>
      <c r="CK193" s="25">
        <v>10.689109999999999</v>
      </c>
      <c r="CL193" s="25">
        <v>0.71340000000000003</v>
      </c>
      <c r="CM193" s="25">
        <v>3.3886500000000002</v>
      </c>
      <c r="CN193" s="25">
        <v>0.21402000000000002</v>
      </c>
      <c r="CO193" s="25">
        <v>10.011380000000001</v>
      </c>
      <c r="CP193" s="25">
        <v>0.79663000000000017</v>
      </c>
      <c r="CQ193" s="25">
        <v>1.507652</v>
      </c>
      <c r="CR193" s="25">
        <v>0.11414400000000001</v>
      </c>
      <c r="CS193" s="25">
        <v>9.4525500000000005</v>
      </c>
      <c r="CT193" s="25">
        <v>0.59450000000000003</v>
      </c>
      <c r="CU193" s="25">
        <v>1.7835000000000001</v>
      </c>
      <c r="CV193" s="25">
        <v>0.14268</v>
      </c>
      <c r="CW193" s="25">
        <v>4.4587500000000002</v>
      </c>
      <c r="CX193" s="25">
        <v>0.29725000000000001</v>
      </c>
      <c r="CY193" s="25">
        <v>0.55407400000000007</v>
      </c>
      <c r="CZ193" s="25">
        <v>6.0638999999999998E-2</v>
      </c>
      <c r="DA193" s="25">
        <v>3.7810200000000003</v>
      </c>
      <c r="DB193" s="25">
        <v>0.39237000000000005</v>
      </c>
      <c r="DC193" s="25">
        <v>0.47322200000000009</v>
      </c>
      <c r="DD193" s="25">
        <v>4.8749000000000008E-2</v>
      </c>
      <c r="DE193" s="25">
        <v>7.3955800000000007</v>
      </c>
      <c r="DF193" s="25">
        <v>0.65395000000000014</v>
      </c>
      <c r="DG193" s="25">
        <v>1.85484</v>
      </c>
      <c r="DH193" s="25">
        <v>0.15457000000000001</v>
      </c>
      <c r="DI193" s="25">
        <v>0.330542</v>
      </c>
      <c r="DJ193" s="25">
        <v>5.8261000000000007E-2</v>
      </c>
      <c r="DK193" s="25">
        <v>3.3292000000000002E-2</v>
      </c>
      <c r="DL193" s="25">
        <v>1.5457E-2</v>
      </c>
      <c r="DM193" s="25">
        <v>1.9618500000000001</v>
      </c>
      <c r="DN193" s="25">
        <v>0.13079000000000002</v>
      </c>
      <c r="DO193" s="25" t="s">
        <v>136</v>
      </c>
      <c r="DP193" s="25" t="s">
        <v>136</v>
      </c>
      <c r="DQ193" s="25">
        <v>2.154468</v>
      </c>
      <c r="DR193" s="25">
        <v>0.11652200000000001</v>
      </c>
      <c r="DS193" s="25">
        <v>0.73123500000000008</v>
      </c>
      <c r="DT193" s="25">
        <v>7.8474000000000002E-2</v>
      </c>
    </row>
    <row r="194" spans="1:124" x14ac:dyDescent="0.3">
      <c r="A194" s="14" t="s">
        <v>22</v>
      </c>
      <c r="C194" s="2">
        <v>3.1030000000000002</v>
      </c>
      <c r="D194" s="2">
        <v>12.299099999999999</v>
      </c>
      <c r="E194" s="2">
        <v>0.5474</v>
      </c>
      <c r="F194" s="2">
        <v>8.2250999999999994</v>
      </c>
      <c r="G194" s="2">
        <v>0.9899</v>
      </c>
      <c r="H194" s="2">
        <v>4.6075999999999997</v>
      </c>
      <c r="I194" s="2">
        <v>49.165799999999997</v>
      </c>
      <c r="J194" s="2">
        <v>4.0214999999999996</v>
      </c>
      <c r="K194" s="2">
        <v>14.3078</v>
      </c>
      <c r="L194" s="2">
        <v>0.23</v>
      </c>
      <c r="M194" s="2">
        <v>4.0399999999999998E-2</v>
      </c>
      <c r="N194" s="2">
        <v>2.5700000000000001E-2</v>
      </c>
      <c r="O194" s="2">
        <v>97.563400000000001</v>
      </c>
    </row>
    <row r="195" spans="1:124" x14ac:dyDescent="0.3">
      <c r="A195" s="14" t="s">
        <v>22</v>
      </c>
      <c r="C195" s="2">
        <v>3.1591999999999998</v>
      </c>
      <c r="D195" s="2">
        <v>12.246600000000001</v>
      </c>
      <c r="E195" s="2">
        <v>0.56679999999999997</v>
      </c>
      <c r="F195" s="2">
        <v>8.1683000000000003</v>
      </c>
      <c r="G195" s="2">
        <v>1.081</v>
      </c>
      <c r="H195" s="2">
        <v>4.6162999999999998</v>
      </c>
      <c r="I195" s="2">
        <v>50.101300000000002</v>
      </c>
      <c r="J195" s="2">
        <v>4.1215000000000002</v>
      </c>
      <c r="K195" s="2">
        <v>14.190799999999999</v>
      </c>
      <c r="L195" s="2">
        <v>0.15809999999999999</v>
      </c>
      <c r="M195" s="2">
        <v>3.8100000000000002E-2</v>
      </c>
      <c r="N195" s="2">
        <v>2.3199999999999998E-2</v>
      </c>
      <c r="O195" s="2">
        <v>98.471199999999996</v>
      </c>
    </row>
    <row r="196" spans="1:124" x14ac:dyDescent="0.3">
      <c r="A196" s="14" t="s">
        <v>22</v>
      </c>
      <c r="C196" s="2">
        <v>2.5326</v>
      </c>
      <c r="D196" s="2">
        <v>12.302099999999999</v>
      </c>
      <c r="E196" s="2">
        <v>0.58689999999999998</v>
      </c>
      <c r="F196" s="2">
        <v>8.0503999999999998</v>
      </c>
      <c r="G196" s="2">
        <v>1.0239</v>
      </c>
      <c r="H196" s="2">
        <v>4.5349000000000004</v>
      </c>
      <c r="I196" s="2">
        <v>49.9679</v>
      </c>
      <c r="J196" s="2">
        <v>4.0359999999999996</v>
      </c>
      <c r="K196" s="2">
        <v>14.303599999999999</v>
      </c>
      <c r="L196" s="2">
        <v>0.22739999999999999</v>
      </c>
      <c r="M196" s="2">
        <v>4.5999999999999999E-2</v>
      </c>
      <c r="N196" s="2">
        <v>2.5999999999999999E-2</v>
      </c>
      <c r="O196" s="2">
        <v>97.637500000000003</v>
      </c>
    </row>
    <row r="197" spans="1:124" x14ac:dyDescent="0.3">
      <c r="A197" s="14" t="s">
        <v>22</v>
      </c>
      <c r="C197" s="2">
        <v>2.9316</v>
      </c>
      <c r="D197" s="2">
        <v>12.2826</v>
      </c>
      <c r="E197" s="2">
        <v>0.56703333333333328</v>
      </c>
      <c r="F197" s="2">
        <v>8.1479333333333326</v>
      </c>
      <c r="G197" s="2">
        <v>1.0316000000000001</v>
      </c>
      <c r="H197" s="2">
        <v>4.5862666666666669</v>
      </c>
      <c r="I197" s="3">
        <v>49.745000000000005</v>
      </c>
      <c r="J197" s="2">
        <v>4.0596666666666668</v>
      </c>
      <c r="K197" s="2">
        <v>14.2674</v>
      </c>
      <c r="L197" s="2">
        <v>0.20516666666666664</v>
      </c>
      <c r="M197" s="2">
        <v>4.1500000000000002E-2</v>
      </c>
      <c r="N197" s="2">
        <v>2.4966666666666665E-2</v>
      </c>
      <c r="O197" s="2">
        <v>97.890699999999995</v>
      </c>
      <c r="U197" s="25" t="s">
        <v>28</v>
      </c>
      <c r="V197" s="25">
        <v>50</v>
      </c>
      <c r="W197" s="25" t="s">
        <v>32</v>
      </c>
      <c r="X197" s="25">
        <v>18.968</v>
      </c>
      <c r="Y197" s="25">
        <v>8.566969904761903</v>
      </c>
      <c r="Z197" s="25">
        <v>0.66347457142857125</v>
      </c>
      <c r="AA197" s="25">
        <v>1.4549880952380951</v>
      </c>
      <c r="AB197" s="25">
        <v>0.53543561904761894</v>
      </c>
      <c r="AC197" s="25">
        <v>3.026375238095238</v>
      </c>
      <c r="AD197" s="25">
        <v>0.18623847619047618</v>
      </c>
      <c r="AE197" s="25">
        <v>8520.4102857142861</v>
      </c>
      <c r="AF197" s="25">
        <v>174.5985714285714</v>
      </c>
      <c r="AG197" s="25">
        <v>28.401367619047612</v>
      </c>
      <c r="AH197" s="25">
        <v>1.280389523809524</v>
      </c>
      <c r="AI197" s="27">
        <v>28401.367619047618</v>
      </c>
      <c r="AJ197" s="27">
        <v>1163.9904761904761</v>
      </c>
      <c r="AK197" s="25">
        <v>484.22003809523807</v>
      </c>
      <c r="AL197" s="25">
        <v>29.099761904761905</v>
      </c>
      <c r="AM197" s="25">
        <v>12.105500952380952</v>
      </c>
      <c r="AN197" s="25">
        <v>2.6771780952380948</v>
      </c>
      <c r="AO197" s="25">
        <v>1594.6669523809524</v>
      </c>
      <c r="AP197" s="25">
        <v>93.119238095238089</v>
      </c>
      <c r="AQ197" s="27">
        <v>134906.4961904762</v>
      </c>
      <c r="AR197" s="27">
        <v>6983.9428571428562</v>
      </c>
      <c r="AS197" s="25">
        <v>43.998839999999994</v>
      </c>
      <c r="AT197" s="25">
        <v>2.095182857142857</v>
      </c>
      <c r="AU197" s="25">
        <v>56.569937142857142</v>
      </c>
      <c r="AV197" s="25">
        <v>4.4231638095238086</v>
      </c>
      <c r="AW197" s="25">
        <v>147.82679047619047</v>
      </c>
      <c r="AX197" s="25">
        <v>7.6823371428571416</v>
      </c>
      <c r="AY197" s="25">
        <v>189.03205333333332</v>
      </c>
      <c r="AZ197" s="25">
        <v>10.126717142857141</v>
      </c>
      <c r="BA197" s="25">
        <v>26.30618476190476</v>
      </c>
      <c r="BB197" s="25">
        <v>1.513187619047619</v>
      </c>
      <c r="BC197" s="25">
        <v>1.8274650476190475</v>
      </c>
      <c r="BD197" s="25">
        <v>0.3142774285714286</v>
      </c>
      <c r="BE197" s="25">
        <v>19.950796761904762</v>
      </c>
      <c r="BF197" s="25">
        <v>0.9079125714285714</v>
      </c>
      <c r="BG197" s="25">
        <v>380.62488571428571</v>
      </c>
      <c r="BH197" s="25">
        <v>13.967885714285712</v>
      </c>
      <c r="BI197" s="25">
        <v>48.654801904761896</v>
      </c>
      <c r="BJ197" s="25">
        <v>2.327980952380952</v>
      </c>
      <c r="BK197" s="25">
        <v>335.22925714285714</v>
      </c>
      <c r="BL197" s="25">
        <v>20.951828571428571</v>
      </c>
      <c r="BM197" s="25">
        <v>32.358935238095235</v>
      </c>
      <c r="BN197" s="25">
        <v>1.9787838095238093</v>
      </c>
      <c r="BO197" s="25">
        <v>1.8041852380952381</v>
      </c>
      <c r="BP197" s="25">
        <v>0.32591733333333334</v>
      </c>
      <c r="BQ197" s="25" t="e">
        <v>#VALUE!</v>
      </c>
      <c r="BR197" s="25" t="e">
        <v>#VALUE!</v>
      </c>
      <c r="BS197" s="25">
        <v>0.15830270476190475</v>
      </c>
      <c r="BT197" s="25">
        <v>3.7247695238095235E-2</v>
      </c>
      <c r="BU197" s="25">
        <v>3.2358935238095232</v>
      </c>
      <c r="BV197" s="25">
        <v>0.3142774285714286</v>
      </c>
      <c r="BW197" s="25" t="e">
        <v>#VALUE!</v>
      </c>
      <c r="BX197" s="25" t="e">
        <v>#VALUE!</v>
      </c>
      <c r="BY197" s="25">
        <v>0.20719030476190475</v>
      </c>
      <c r="BZ197" s="25">
        <v>2.3279809523809522E-2</v>
      </c>
      <c r="CA197" s="25">
        <v>243.2740095238095</v>
      </c>
      <c r="CB197" s="25">
        <v>15.13187619047619</v>
      </c>
      <c r="CC197" s="25">
        <v>29.21616095238095</v>
      </c>
      <c r="CD197" s="25">
        <v>1.3967885714285713</v>
      </c>
      <c r="CE197" s="25">
        <v>69.723029523809515</v>
      </c>
      <c r="CF197" s="25">
        <v>2.4443799999999998</v>
      </c>
      <c r="CG197" s="25">
        <v>9.579641619047619</v>
      </c>
      <c r="CH197" s="25">
        <v>0.37247695238095235</v>
      </c>
      <c r="CI197" s="25">
        <v>44.115239047619042</v>
      </c>
      <c r="CJ197" s="25">
        <v>1.862384761904762</v>
      </c>
      <c r="CK197" s="25">
        <v>11.895982666666667</v>
      </c>
      <c r="CL197" s="25">
        <v>0.80315342857142835</v>
      </c>
      <c r="CM197" s="25">
        <v>3.5385310476190472</v>
      </c>
      <c r="CN197" s="25">
        <v>0.3026375238095238</v>
      </c>
      <c r="CO197" s="25">
        <v>10.790191714285713</v>
      </c>
      <c r="CP197" s="25">
        <v>0.84971304761904753</v>
      </c>
      <c r="CQ197" s="25">
        <v>1.6179467619047616</v>
      </c>
      <c r="CR197" s="25">
        <v>0.13967885714285713</v>
      </c>
      <c r="CS197" s="25">
        <v>9.9521185714285707</v>
      </c>
      <c r="CT197" s="25">
        <v>0.67511447619047604</v>
      </c>
      <c r="CU197" s="25">
        <v>1.8856645714285716</v>
      </c>
      <c r="CV197" s="25">
        <v>0.11639904761904762</v>
      </c>
      <c r="CW197" s="25">
        <v>4.8422003809523808</v>
      </c>
      <c r="CX197" s="25">
        <v>0.290997619047619</v>
      </c>
      <c r="CY197" s="25">
        <v>0.6250628857142857</v>
      </c>
      <c r="CZ197" s="25">
        <v>5.3543561904761894E-2</v>
      </c>
      <c r="DA197" s="25">
        <v>3.689849809523809</v>
      </c>
      <c r="DB197" s="25">
        <v>0.290997619047619</v>
      </c>
      <c r="DC197" s="25">
        <v>0.52845167619047617</v>
      </c>
      <c r="DD197" s="25">
        <v>6.0527504761904757E-2</v>
      </c>
      <c r="DE197" s="25">
        <v>9.0442059999999973</v>
      </c>
      <c r="DF197" s="25">
        <v>0.69839428571428563</v>
      </c>
      <c r="DG197" s="25">
        <v>1.9787838095238093</v>
      </c>
      <c r="DH197" s="25">
        <v>0.16295866666666667</v>
      </c>
      <c r="DI197" s="25">
        <v>0.31776939999999998</v>
      </c>
      <c r="DJ197" s="25">
        <v>6.6347457142857141E-2</v>
      </c>
      <c r="DK197" s="25">
        <v>4.190365714285714E-2</v>
      </c>
      <c r="DL197" s="25">
        <v>1.7459857142857142E-2</v>
      </c>
      <c r="DM197" s="25">
        <v>2.1417424761904758</v>
      </c>
      <c r="DN197" s="25">
        <v>0.17459857142857141</v>
      </c>
      <c r="DO197" s="25" t="s">
        <v>136</v>
      </c>
      <c r="DP197" s="25" t="s">
        <v>136</v>
      </c>
      <c r="DQ197" s="25">
        <v>2.4094602857142853</v>
      </c>
      <c r="DR197" s="25">
        <v>0.20951828571428568</v>
      </c>
      <c r="DS197" s="25">
        <v>0.73447799047619045</v>
      </c>
      <c r="DT197" s="25">
        <v>8.0315342857142855E-2</v>
      </c>
    </row>
    <row r="198" spans="1:124" x14ac:dyDescent="0.3">
      <c r="A198" s="14" t="s">
        <v>22</v>
      </c>
      <c r="C198" s="2">
        <v>3.1547000000000001</v>
      </c>
      <c r="D198" s="2">
        <v>12.2089</v>
      </c>
      <c r="E198" s="2">
        <v>0.56899999999999995</v>
      </c>
      <c r="F198" s="2">
        <v>8.0696999999999992</v>
      </c>
      <c r="G198" s="2">
        <v>1.0524</v>
      </c>
      <c r="H198" s="2">
        <v>4.4839000000000002</v>
      </c>
      <c r="I198" s="2">
        <v>50.833199999999998</v>
      </c>
      <c r="J198" s="2">
        <v>4.4375999999999998</v>
      </c>
      <c r="K198" s="2">
        <v>14.138500000000001</v>
      </c>
      <c r="L198" s="2">
        <v>0.21890000000000001</v>
      </c>
      <c r="M198" s="2">
        <v>3.3099999999999997E-2</v>
      </c>
      <c r="N198" s="2">
        <v>2.3199999999999998E-2</v>
      </c>
      <c r="O198" s="2">
        <v>99.222999999999999</v>
      </c>
    </row>
    <row r="199" spans="1:124" x14ac:dyDescent="0.3">
      <c r="A199" s="14" t="s">
        <v>22</v>
      </c>
      <c r="C199" s="2">
        <v>2.8096000000000001</v>
      </c>
      <c r="D199" s="2">
        <v>12.1302</v>
      </c>
      <c r="E199" s="2">
        <v>0.51300000000000001</v>
      </c>
      <c r="F199" s="2">
        <v>8.1961999999999993</v>
      </c>
      <c r="G199" s="2">
        <v>0.99360000000000004</v>
      </c>
      <c r="H199" s="2">
        <v>4.6083999999999996</v>
      </c>
      <c r="I199" s="2">
        <v>51.052900000000001</v>
      </c>
      <c r="J199" s="2">
        <v>4.2836999999999996</v>
      </c>
      <c r="K199" s="2">
        <v>14.071899999999999</v>
      </c>
      <c r="L199" s="2">
        <v>0.22539999999999999</v>
      </c>
      <c r="M199" s="2">
        <v>3.2099999999999997E-2</v>
      </c>
      <c r="N199" s="2">
        <v>2.1700000000000001E-2</v>
      </c>
      <c r="O199" s="2">
        <v>98.938599999999994</v>
      </c>
    </row>
    <row r="200" spans="1:124" x14ac:dyDescent="0.3">
      <c r="A200" s="14" t="s">
        <v>22</v>
      </c>
      <c r="C200" s="2">
        <v>2.7972000000000001</v>
      </c>
      <c r="D200" s="2">
        <v>11.9923</v>
      </c>
      <c r="E200" s="2">
        <v>0.63429999999999997</v>
      </c>
      <c r="F200" s="2">
        <v>8.1258999999999997</v>
      </c>
      <c r="G200" s="2">
        <v>1.0502</v>
      </c>
      <c r="H200" s="2">
        <v>4.5580999999999996</v>
      </c>
      <c r="I200" s="2">
        <v>50.822000000000003</v>
      </c>
      <c r="J200" s="2">
        <v>4.3925000000000001</v>
      </c>
      <c r="K200" s="2">
        <v>14.237399999999999</v>
      </c>
      <c r="L200" s="2">
        <v>0.15670000000000001</v>
      </c>
      <c r="M200" s="2">
        <v>4.5699999999999998E-2</v>
      </c>
      <c r="N200" s="2">
        <v>1.9099999999999999E-2</v>
      </c>
      <c r="O200" s="2">
        <v>98.831400000000002</v>
      </c>
    </row>
    <row r="201" spans="1:124" x14ac:dyDescent="0.3">
      <c r="A201" s="14" t="s">
        <v>22</v>
      </c>
      <c r="C201" s="2">
        <v>2.9205000000000001</v>
      </c>
      <c r="D201" s="2">
        <v>12.110466666666667</v>
      </c>
      <c r="E201" s="2">
        <v>0.57209999999999994</v>
      </c>
      <c r="F201" s="2">
        <v>8.1305999999999994</v>
      </c>
      <c r="G201" s="2">
        <v>1.0320666666666669</v>
      </c>
      <c r="H201" s="2">
        <v>4.5501333333333331</v>
      </c>
      <c r="I201" s="3">
        <v>50.902700000000003</v>
      </c>
      <c r="J201" s="2">
        <v>4.3712666666666662</v>
      </c>
      <c r="K201" s="2">
        <v>14.149266666666668</v>
      </c>
      <c r="L201" s="2">
        <v>0.20033333333333334</v>
      </c>
      <c r="M201" s="2">
        <v>3.6966666666666669E-2</v>
      </c>
      <c r="N201" s="2">
        <v>2.1333333333333333E-2</v>
      </c>
      <c r="O201" s="2">
        <v>98.99766666666666</v>
      </c>
      <c r="U201" s="25" t="s">
        <v>28</v>
      </c>
      <c r="V201" s="25">
        <v>50</v>
      </c>
      <c r="W201" s="25" t="s">
        <v>32</v>
      </c>
      <c r="X201" s="25">
        <v>22.710999999999999</v>
      </c>
      <c r="Y201" s="25">
        <v>7.793760857142856</v>
      </c>
      <c r="Z201" s="25">
        <v>0.40652999999999995</v>
      </c>
      <c r="AA201" s="25">
        <v>1.7422714285714282</v>
      </c>
      <c r="AB201" s="25">
        <v>0.48783599999999994</v>
      </c>
      <c r="AC201" s="25">
        <v>2.7504658285714281</v>
      </c>
      <c r="AD201" s="25">
        <v>0.10221325714285713</v>
      </c>
      <c r="AE201" s="25">
        <v>8328.0574285714283</v>
      </c>
      <c r="AF201" s="25">
        <v>243.91799999999998</v>
      </c>
      <c r="AG201" s="25">
        <v>27.934418571428573</v>
      </c>
      <c r="AH201" s="25">
        <v>0.94082657142857151</v>
      </c>
      <c r="AI201" s="25">
        <v>26366.374285714282</v>
      </c>
      <c r="AJ201" s="25">
        <v>743.36914285714283</v>
      </c>
      <c r="AK201" s="25">
        <v>446.02148571428563</v>
      </c>
      <c r="AL201" s="25">
        <v>15.099685714285714</v>
      </c>
      <c r="AM201" s="25">
        <v>10.918234285714286</v>
      </c>
      <c r="AN201" s="25">
        <v>2.0907257142857145</v>
      </c>
      <c r="AO201" s="25">
        <v>1534.3603714285714</v>
      </c>
      <c r="AP201" s="25">
        <v>67.367828571428575</v>
      </c>
      <c r="AQ201" s="27">
        <v>132528.78</v>
      </c>
      <c r="AR201" s="27">
        <v>5226.8142857142857</v>
      </c>
      <c r="AS201" s="25">
        <v>41.698362857142847</v>
      </c>
      <c r="AT201" s="25">
        <v>2.0907257142857145</v>
      </c>
      <c r="AU201" s="25">
        <v>55.520382857142849</v>
      </c>
      <c r="AV201" s="25">
        <v>3.9491485714285712</v>
      </c>
      <c r="AW201" s="25">
        <v>136.7102314285714</v>
      </c>
      <c r="AX201" s="25">
        <v>5.5752685714285715</v>
      </c>
      <c r="AY201" s="25">
        <v>172.94947714285715</v>
      </c>
      <c r="AZ201" s="25">
        <v>6.5044799999999992</v>
      </c>
      <c r="BA201" s="25">
        <v>25.553314285714283</v>
      </c>
      <c r="BB201" s="25">
        <v>1.2776657142857144</v>
      </c>
      <c r="BC201" s="25">
        <v>1.6261199999999998</v>
      </c>
      <c r="BD201" s="25">
        <v>0.27876342857142855</v>
      </c>
      <c r="BE201" s="25">
        <v>18.619073999999998</v>
      </c>
      <c r="BF201" s="25">
        <v>0.7317539999999999</v>
      </c>
      <c r="BG201" s="25">
        <v>353.91340285714278</v>
      </c>
      <c r="BH201" s="25">
        <v>8.9436599999999995</v>
      </c>
      <c r="BI201" s="25">
        <v>43.998161142857143</v>
      </c>
      <c r="BJ201" s="25">
        <v>1.1498991428571428</v>
      </c>
      <c r="BK201" s="25">
        <v>303.73598571428568</v>
      </c>
      <c r="BL201" s="25">
        <v>10.105174285714284</v>
      </c>
      <c r="BM201" s="25">
        <v>30.454904571428568</v>
      </c>
      <c r="BN201" s="25">
        <v>1.0918234285714286</v>
      </c>
      <c r="BO201" s="25">
        <v>1.8003471428571429</v>
      </c>
      <c r="BP201" s="25">
        <v>0.25553314285714285</v>
      </c>
      <c r="BQ201" s="25">
        <v>0.1300896</v>
      </c>
      <c r="BR201" s="25">
        <v>9.6405685714285719E-2</v>
      </c>
      <c r="BS201" s="25">
        <v>0.15215837142857142</v>
      </c>
      <c r="BT201" s="25">
        <v>2.3230285714285714E-2</v>
      </c>
      <c r="BU201" s="25">
        <v>2.8689402857142854</v>
      </c>
      <c r="BV201" s="25">
        <v>0.26714828571428567</v>
      </c>
      <c r="BW201" s="25">
        <v>7.6659942857142852E-2</v>
      </c>
      <c r="BX201" s="25">
        <v>2.7876342857142859E-2</v>
      </c>
      <c r="BY201" s="25">
        <v>0.18119622857142856</v>
      </c>
      <c r="BZ201" s="25">
        <v>1.8584228571428572E-2</v>
      </c>
      <c r="CA201" s="25">
        <v>226.61143714285711</v>
      </c>
      <c r="CB201" s="25">
        <v>8.9436599999999995</v>
      </c>
      <c r="CC201" s="25">
        <v>26.505755999999998</v>
      </c>
      <c r="CD201" s="25">
        <v>0.94082657142857151</v>
      </c>
      <c r="CE201" s="25">
        <v>65.160951428571423</v>
      </c>
      <c r="CF201" s="25">
        <v>2.7876342857142857</v>
      </c>
      <c r="CG201" s="25">
        <v>9.1178871428571426</v>
      </c>
      <c r="CH201" s="25">
        <v>0.36006942857142854</v>
      </c>
      <c r="CI201" s="25">
        <v>41.558981142857135</v>
      </c>
      <c r="CJ201" s="25">
        <v>1.0918234285714286</v>
      </c>
      <c r="CK201" s="25">
        <v>10.476858857142856</v>
      </c>
      <c r="CL201" s="25">
        <v>0.67367828571428556</v>
      </c>
      <c r="CM201" s="25">
        <v>3.4496974285714286</v>
      </c>
      <c r="CN201" s="25">
        <v>0.22068771428571426</v>
      </c>
      <c r="CO201" s="25">
        <v>11.231843142857143</v>
      </c>
      <c r="CP201" s="25">
        <v>0.65044799999999992</v>
      </c>
      <c r="CQ201" s="25">
        <v>1.6133433428571426</v>
      </c>
      <c r="CR201" s="25">
        <v>7.6659942857142852E-2</v>
      </c>
      <c r="CS201" s="25">
        <v>9.1875780000000002</v>
      </c>
      <c r="CT201" s="25">
        <v>0.53429657142857134</v>
      </c>
      <c r="CU201" s="25">
        <v>1.7143950857142856</v>
      </c>
      <c r="CV201" s="25">
        <v>9.6405685714285719E-2</v>
      </c>
      <c r="CW201" s="25">
        <v>4.425369428571428</v>
      </c>
      <c r="CX201" s="25">
        <v>0.27876342857142855</v>
      </c>
      <c r="CY201" s="25">
        <v>0.6028259142857143</v>
      </c>
      <c r="CZ201" s="25">
        <v>4.4137542857142852E-2</v>
      </c>
      <c r="DA201" s="25">
        <v>3.6123094285714283</v>
      </c>
      <c r="DB201" s="25">
        <v>0.23230285714285714</v>
      </c>
      <c r="DC201" s="25">
        <v>0.48899751428571425</v>
      </c>
      <c r="DD201" s="25">
        <v>4.529905714285714E-2</v>
      </c>
      <c r="DE201" s="25">
        <v>7.6659942857142847</v>
      </c>
      <c r="DF201" s="25">
        <v>0.46460571428571429</v>
      </c>
      <c r="DG201" s="25">
        <v>1.9048834285714282</v>
      </c>
      <c r="DH201" s="25">
        <v>0.13938171428571428</v>
      </c>
      <c r="DI201" s="25">
        <v>0.39723788571428575</v>
      </c>
      <c r="DJ201" s="25">
        <v>6.50448E-2</v>
      </c>
      <c r="DK201" s="25">
        <v>3.3567762857142851E-2</v>
      </c>
      <c r="DL201" s="25">
        <v>1.1150537142857141E-2</v>
      </c>
      <c r="DM201" s="25">
        <v>1.915337057142857</v>
      </c>
      <c r="DN201" s="25">
        <v>8.8275085714285703E-2</v>
      </c>
      <c r="DO201" s="25" t="s">
        <v>136</v>
      </c>
      <c r="DP201" s="25" t="s">
        <v>136</v>
      </c>
      <c r="DQ201" s="25">
        <v>2.1604165714285712</v>
      </c>
      <c r="DR201" s="25">
        <v>0.12776657142857142</v>
      </c>
      <c r="DS201" s="25">
        <v>0.73523854285714274</v>
      </c>
      <c r="DT201" s="25">
        <v>5.6914199999999998E-2</v>
      </c>
    </row>
    <row r="202" spans="1:124" x14ac:dyDescent="0.3">
      <c r="A202" s="14" t="s">
        <v>23</v>
      </c>
      <c r="C202" s="2">
        <v>2.9443000000000001</v>
      </c>
      <c r="D202" s="2">
        <v>12.3324</v>
      </c>
      <c r="E202" s="2">
        <v>0.60299999999999998</v>
      </c>
      <c r="F202" s="2">
        <v>8.1193000000000008</v>
      </c>
      <c r="G202" s="2">
        <v>1.1532</v>
      </c>
      <c r="H202" s="2">
        <v>4.5228000000000002</v>
      </c>
      <c r="I202" s="2">
        <v>51.149799999999999</v>
      </c>
      <c r="J202" s="2">
        <v>4.2923999999999998</v>
      </c>
      <c r="K202" s="2">
        <v>14.1732</v>
      </c>
      <c r="L202" s="2">
        <v>0.2223</v>
      </c>
      <c r="M202" s="2">
        <v>3.7999999999999999E-2</v>
      </c>
      <c r="N202" s="2">
        <v>2.1100000000000001E-2</v>
      </c>
      <c r="O202" s="2">
        <v>99.571899999999999</v>
      </c>
    </row>
    <row r="203" spans="1:124" x14ac:dyDescent="0.3">
      <c r="A203" s="14" t="s">
        <v>23</v>
      </c>
      <c r="C203" s="2">
        <v>2.7513000000000001</v>
      </c>
      <c r="D203" s="2">
        <v>12.314</v>
      </c>
      <c r="E203" s="2">
        <v>0.54790000000000005</v>
      </c>
      <c r="F203" s="2">
        <v>8.0533000000000001</v>
      </c>
      <c r="G203" s="2">
        <v>1.0275000000000001</v>
      </c>
      <c r="H203" s="2">
        <v>4.4553000000000003</v>
      </c>
      <c r="I203" s="2">
        <v>51.485999999999997</v>
      </c>
      <c r="J203" s="2">
        <v>4.2371999999999996</v>
      </c>
      <c r="K203" s="2">
        <v>14.0097</v>
      </c>
      <c r="L203" s="2">
        <v>0.1232</v>
      </c>
      <c r="M203" s="2">
        <v>4.3299999999999998E-2</v>
      </c>
      <c r="N203" s="2">
        <v>2.5899999999999999E-2</v>
      </c>
      <c r="O203" s="2">
        <v>99.074799999999996</v>
      </c>
    </row>
    <row r="204" spans="1:124" x14ac:dyDescent="0.3">
      <c r="A204" s="14" t="s">
        <v>23</v>
      </c>
      <c r="C204" s="2">
        <v>2.8860999999999999</v>
      </c>
      <c r="D204" s="2">
        <v>12.2944</v>
      </c>
      <c r="E204" s="2">
        <v>0.58409999999999995</v>
      </c>
      <c r="F204" s="2">
        <v>8.1777999999999995</v>
      </c>
      <c r="G204" s="2">
        <v>1.0898000000000001</v>
      </c>
      <c r="H204" s="2">
        <v>4.4889000000000001</v>
      </c>
      <c r="I204" s="2">
        <v>50.924799999999998</v>
      </c>
      <c r="J204" s="2">
        <v>4.3078000000000003</v>
      </c>
      <c r="K204" s="2">
        <v>13.795400000000001</v>
      </c>
      <c r="L204" s="2">
        <v>0.19320000000000001</v>
      </c>
      <c r="M204" s="2">
        <v>3.6400000000000002E-2</v>
      </c>
      <c r="N204" s="2">
        <v>2.6800000000000001E-2</v>
      </c>
      <c r="O204" s="2">
        <v>98.805400000000006</v>
      </c>
    </row>
    <row r="205" spans="1:124" x14ac:dyDescent="0.3">
      <c r="A205" s="14" t="s">
        <v>23</v>
      </c>
      <c r="C205" s="2">
        <v>2.8605666666666671</v>
      </c>
      <c r="D205" s="2">
        <v>12.313599999999999</v>
      </c>
      <c r="E205" s="2">
        <v>0.57833333333333325</v>
      </c>
      <c r="F205" s="2">
        <v>8.1167999999999996</v>
      </c>
      <c r="G205" s="2">
        <v>1.0901666666666667</v>
      </c>
      <c r="H205" s="2">
        <v>4.4890000000000008</v>
      </c>
      <c r="I205" s="3">
        <v>51.186866666666667</v>
      </c>
      <c r="J205" s="2">
        <v>4.2791333333333332</v>
      </c>
      <c r="K205" s="2">
        <v>13.992766666666668</v>
      </c>
      <c r="L205" s="2">
        <v>0.17956666666666668</v>
      </c>
      <c r="M205" s="2">
        <v>3.9233333333333335E-2</v>
      </c>
      <c r="N205" s="2">
        <v>2.46E-2</v>
      </c>
      <c r="O205" s="2">
        <v>99.150700000000015</v>
      </c>
      <c r="U205" s="25" t="s">
        <v>28</v>
      </c>
      <c r="V205" s="25">
        <v>50</v>
      </c>
      <c r="W205" s="25" t="s">
        <v>32</v>
      </c>
      <c r="X205" s="25">
        <v>21.02</v>
      </c>
      <c r="Y205" s="25">
        <v>8.1283954285714266</v>
      </c>
      <c r="Z205" s="25">
        <v>0.8696571428571428</v>
      </c>
      <c r="AA205" s="25">
        <v>1.2407108571428571</v>
      </c>
      <c r="AB205" s="25">
        <v>0.46381714285714287</v>
      </c>
      <c r="AC205" s="25">
        <v>2.678544</v>
      </c>
      <c r="AD205" s="25">
        <v>0.25509942857142859</v>
      </c>
      <c r="AE205" s="25">
        <v>7409.4788571428571</v>
      </c>
      <c r="AF205" s="25">
        <v>429.03085714285709</v>
      </c>
      <c r="AG205" s="25">
        <v>32.699108571428567</v>
      </c>
      <c r="AH205" s="25">
        <v>1.7393142857142856</v>
      </c>
      <c r="AI205" s="27">
        <v>22727.039999999997</v>
      </c>
      <c r="AJ205" s="27">
        <v>1855.2685714285715</v>
      </c>
      <c r="AK205" s="25">
        <v>448.74308571428566</v>
      </c>
      <c r="AL205" s="25">
        <v>44.062628571428569</v>
      </c>
      <c r="AM205" s="25">
        <v>86.96571428571427</v>
      </c>
      <c r="AN205" s="25">
        <v>30.148114285714286</v>
      </c>
      <c r="AO205" s="25">
        <v>1855.2685714285715</v>
      </c>
      <c r="AP205" s="25">
        <v>243.50399999999999</v>
      </c>
      <c r="AQ205" s="27">
        <v>141464.22857142857</v>
      </c>
      <c r="AR205" s="27">
        <v>12754.971428571427</v>
      </c>
      <c r="AS205" s="25">
        <v>48.932708571428577</v>
      </c>
      <c r="AT205" s="25">
        <v>4.7541257142857134</v>
      </c>
      <c r="AU205" s="25">
        <v>91.60388571428571</v>
      </c>
      <c r="AV205" s="25">
        <v>15.074057142857143</v>
      </c>
      <c r="AW205" s="25">
        <v>116.53405714285714</v>
      </c>
      <c r="AX205" s="25">
        <v>10.435885714285714</v>
      </c>
      <c r="AY205" s="25">
        <v>189.0054857142857</v>
      </c>
      <c r="AZ205" s="25">
        <v>15.074057142857143</v>
      </c>
      <c r="BA205" s="25">
        <v>24.118491428571428</v>
      </c>
      <c r="BB205" s="25">
        <v>1.7393142857142856</v>
      </c>
      <c r="BC205" s="25">
        <v>1.6813371428571426</v>
      </c>
      <c r="BD205" s="25">
        <v>0.26669485714285712</v>
      </c>
      <c r="BE205" s="25">
        <v>18.204822857142858</v>
      </c>
      <c r="BF205" s="25">
        <v>1.3914514285714286</v>
      </c>
      <c r="BG205" s="25">
        <v>309.59794285714287</v>
      </c>
      <c r="BH205" s="25">
        <v>27.829028571428569</v>
      </c>
      <c r="BI205" s="25">
        <v>40.699954285714284</v>
      </c>
      <c r="BJ205" s="25">
        <v>3.710537142857143</v>
      </c>
      <c r="BK205" s="25">
        <v>279.44982857142855</v>
      </c>
      <c r="BL205" s="25">
        <v>28.988571428571429</v>
      </c>
      <c r="BM205" s="25">
        <v>28.292845714285711</v>
      </c>
      <c r="BN205" s="25">
        <v>2.7829028571428571</v>
      </c>
      <c r="BO205" s="25">
        <v>1.6349554285714285</v>
      </c>
      <c r="BP205" s="25">
        <v>0.26669485714285712</v>
      </c>
      <c r="BQ205" s="25">
        <v>0.1542192</v>
      </c>
      <c r="BR205" s="25">
        <v>9.6242057142857149E-2</v>
      </c>
      <c r="BS205" s="25">
        <v>0.15885737142857143</v>
      </c>
      <c r="BT205" s="25">
        <v>3.1307657142857138E-2</v>
      </c>
      <c r="BU205" s="25">
        <v>2.7365211428571428</v>
      </c>
      <c r="BV205" s="25">
        <v>0.30148114285714284</v>
      </c>
      <c r="BW205" s="25">
        <v>8.6965714285714285E-2</v>
      </c>
      <c r="BX205" s="25">
        <v>3.0148114285714282E-2</v>
      </c>
      <c r="BY205" s="25">
        <v>0.18900548571428571</v>
      </c>
      <c r="BZ205" s="25">
        <v>2.0871771428571426E-2</v>
      </c>
      <c r="CA205" s="25">
        <v>200.60091428571428</v>
      </c>
      <c r="CB205" s="25">
        <v>18.552685714285712</v>
      </c>
      <c r="CC205" s="25">
        <v>22.958948571428571</v>
      </c>
      <c r="CD205" s="25">
        <v>2.2031314285714281</v>
      </c>
      <c r="CE205" s="25">
        <v>60.875999999999998</v>
      </c>
      <c r="CF205" s="25">
        <v>5.1019885714285715</v>
      </c>
      <c r="CG205" s="25">
        <v>7.8964868571428557</v>
      </c>
      <c r="CH205" s="25">
        <v>0.59136685714285708</v>
      </c>
      <c r="CI205" s="25">
        <v>36.989417142857143</v>
      </c>
      <c r="CJ205" s="25">
        <v>2.8988571428571426</v>
      </c>
      <c r="CK205" s="25">
        <v>9.6242057142857131</v>
      </c>
      <c r="CL205" s="25">
        <v>1.0088022857142858</v>
      </c>
      <c r="CM205" s="25">
        <v>2.9800251428571425</v>
      </c>
      <c r="CN205" s="25">
        <v>0.35945828571428567</v>
      </c>
      <c r="CO205" s="25">
        <v>9.6821828571428572</v>
      </c>
      <c r="CP205" s="25">
        <v>1.0319931428571427</v>
      </c>
      <c r="CQ205" s="25">
        <v>1.4494285714285713</v>
      </c>
      <c r="CR205" s="25">
        <v>0.17393142857142857</v>
      </c>
      <c r="CS205" s="25">
        <v>8.4182811428571416</v>
      </c>
      <c r="CT205" s="25">
        <v>0.85806171428571432</v>
      </c>
      <c r="CU205" s="25">
        <v>1.6117645714285713</v>
      </c>
      <c r="CV205" s="25">
        <v>0.13914514285714286</v>
      </c>
      <c r="CW205" s="25">
        <v>4.1743542857142861</v>
      </c>
      <c r="CX205" s="25">
        <v>0.33626742857142855</v>
      </c>
      <c r="CY205" s="25">
        <v>0.52643245714285714</v>
      </c>
      <c r="CZ205" s="25">
        <v>5.7977142857142859E-2</v>
      </c>
      <c r="DA205" s="25">
        <v>3.5250102857142855</v>
      </c>
      <c r="DB205" s="25">
        <v>0.32467200000000002</v>
      </c>
      <c r="DC205" s="25">
        <v>0.43366902857142858</v>
      </c>
      <c r="DD205" s="25">
        <v>6.0296228571428565E-2</v>
      </c>
      <c r="DE205" s="25">
        <v>7.4790514285714282</v>
      </c>
      <c r="DF205" s="25">
        <v>0.78848914285714289</v>
      </c>
      <c r="DG205" s="25">
        <v>1.6117645714285713</v>
      </c>
      <c r="DH205" s="25">
        <v>0.17393142857142857</v>
      </c>
      <c r="DI205" s="25">
        <v>0.29568342857142854</v>
      </c>
      <c r="DJ205" s="25">
        <v>6.0296228571428565E-2</v>
      </c>
      <c r="DK205" s="25">
        <v>2.5509942857142854E-2</v>
      </c>
      <c r="DL205" s="25">
        <v>1.1131611428571428E-2</v>
      </c>
      <c r="DM205" s="25">
        <v>1.7856959999999999</v>
      </c>
      <c r="DN205" s="25">
        <v>0.19712228571428572</v>
      </c>
      <c r="DO205" s="25" t="s">
        <v>136</v>
      </c>
      <c r="DP205" s="25" t="s">
        <v>136</v>
      </c>
      <c r="DQ205" s="25">
        <v>1.7856959999999999</v>
      </c>
      <c r="DR205" s="25">
        <v>0.17393142857142857</v>
      </c>
      <c r="DS205" s="25">
        <v>0.5681759999999999</v>
      </c>
      <c r="DT205" s="25">
        <v>7.3051199999999997E-2</v>
      </c>
    </row>
    <row r="206" spans="1:124" x14ac:dyDescent="0.3">
      <c r="A206" s="14" t="s">
        <v>23</v>
      </c>
      <c r="C206" s="2">
        <v>3.0539999999999998</v>
      </c>
      <c r="D206" s="2">
        <v>12.305</v>
      </c>
      <c r="E206" s="2">
        <v>0.66020000000000001</v>
      </c>
      <c r="F206" s="2">
        <v>8.1293000000000006</v>
      </c>
      <c r="G206" s="2">
        <v>1.0257000000000001</v>
      </c>
      <c r="H206" s="2">
        <v>4.5163000000000002</v>
      </c>
      <c r="I206" s="2">
        <v>51.381</v>
      </c>
      <c r="J206" s="2">
        <v>4.3329000000000004</v>
      </c>
      <c r="K206" s="2">
        <v>13.9626</v>
      </c>
      <c r="L206" s="2">
        <v>0.19800000000000001</v>
      </c>
      <c r="M206" s="2">
        <v>3.6999999999999998E-2</v>
      </c>
      <c r="N206" s="2">
        <v>2.3099999999999999E-2</v>
      </c>
      <c r="O206" s="2">
        <v>99.625</v>
      </c>
    </row>
    <row r="207" spans="1:124" x14ac:dyDescent="0.3">
      <c r="A207" s="14" t="s">
        <v>23</v>
      </c>
      <c r="C207" s="2">
        <v>2.8475000000000001</v>
      </c>
      <c r="D207" s="2">
        <v>12.232200000000001</v>
      </c>
      <c r="E207" s="2">
        <v>0.54420000000000002</v>
      </c>
      <c r="F207" s="2">
        <v>8.1296999999999997</v>
      </c>
      <c r="G207" s="2">
        <v>1.0681</v>
      </c>
      <c r="H207" s="2">
        <v>4.4717000000000002</v>
      </c>
      <c r="I207" s="2">
        <v>51.3444</v>
      </c>
      <c r="J207" s="2">
        <v>4.2809999999999997</v>
      </c>
      <c r="K207" s="2">
        <v>13.949</v>
      </c>
      <c r="L207" s="2">
        <v>0.17219999999999999</v>
      </c>
      <c r="M207" s="2">
        <v>3.6799999999999999E-2</v>
      </c>
      <c r="N207" s="2">
        <v>2.1600000000000001E-2</v>
      </c>
      <c r="O207" s="2">
        <v>99.098299999999995</v>
      </c>
    </row>
    <row r="208" spans="1:124" x14ac:dyDescent="0.3">
      <c r="A208" s="14" t="s">
        <v>23</v>
      </c>
      <c r="C208" s="2">
        <v>3.1844999999999999</v>
      </c>
      <c r="D208" s="2">
        <v>12.159800000000001</v>
      </c>
      <c r="E208" s="2">
        <v>0.56030000000000002</v>
      </c>
      <c r="F208" s="2">
        <v>8.2118000000000002</v>
      </c>
      <c r="G208" s="2">
        <v>1.0629</v>
      </c>
      <c r="H208" s="2">
        <v>4.4661</v>
      </c>
      <c r="I208" s="2">
        <v>50.564500000000002</v>
      </c>
      <c r="J208" s="2">
        <v>4.2853000000000003</v>
      </c>
      <c r="K208" s="2">
        <v>13.143700000000001</v>
      </c>
      <c r="L208" s="2">
        <v>0.1464</v>
      </c>
      <c r="M208" s="2">
        <v>3.6200000000000003E-2</v>
      </c>
      <c r="N208" s="2">
        <v>2.0400000000000001E-2</v>
      </c>
      <c r="O208" s="2">
        <v>97.841999999999999</v>
      </c>
    </row>
    <row r="209" spans="1:124" x14ac:dyDescent="0.3">
      <c r="A209" s="14" t="s">
        <v>23</v>
      </c>
      <c r="C209" s="2">
        <v>3.0286666666666666</v>
      </c>
      <c r="D209" s="2">
        <v>12.232333333333335</v>
      </c>
      <c r="E209" s="2">
        <v>0.58823333333333339</v>
      </c>
      <c r="F209" s="2">
        <v>8.1569333333333329</v>
      </c>
      <c r="G209" s="2">
        <v>1.0522333333333334</v>
      </c>
      <c r="H209" s="2">
        <v>4.4847000000000001</v>
      </c>
      <c r="I209" s="3">
        <v>51.096633333333337</v>
      </c>
      <c r="J209" s="2">
        <v>4.2997333333333332</v>
      </c>
      <c r="K209" s="2">
        <v>13.6851</v>
      </c>
      <c r="L209" s="2">
        <v>0.17219999999999999</v>
      </c>
      <c r="M209" s="2">
        <v>3.6666666666666674E-2</v>
      </c>
      <c r="N209" s="2">
        <v>2.1700000000000001E-2</v>
      </c>
      <c r="O209" s="2">
        <v>98.855099999999993</v>
      </c>
      <c r="U209" s="25" t="s">
        <v>28</v>
      </c>
      <c r="V209" s="25">
        <v>50</v>
      </c>
      <c r="W209" s="25" t="s">
        <v>32</v>
      </c>
      <c r="X209" s="25">
        <v>20.625</v>
      </c>
      <c r="Y209" s="25">
        <v>8.3666830476190466</v>
      </c>
      <c r="Z209" s="25">
        <v>0.3961939047619048</v>
      </c>
      <c r="AA209" s="25">
        <v>1.0137902857142858</v>
      </c>
      <c r="AB209" s="25">
        <v>0.3379300952380952</v>
      </c>
      <c r="AC209" s="25">
        <v>2.9714542857142856</v>
      </c>
      <c r="AD209" s="25">
        <v>0.11652761904761905</v>
      </c>
      <c r="AE209" s="25">
        <v>8285.1137142857133</v>
      </c>
      <c r="AF209" s="25">
        <v>209.74971428571428</v>
      </c>
      <c r="AG209" s="25">
        <v>26.801352380952377</v>
      </c>
      <c r="AH209" s="25">
        <v>1.0370958095238094</v>
      </c>
      <c r="AI209" s="25">
        <v>26218.714285714283</v>
      </c>
      <c r="AJ209" s="25">
        <v>850.65161904761908</v>
      </c>
      <c r="AK209" s="25">
        <v>448.63133333333332</v>
      </c>
      <c r="AL209" s="25">
        <v>17.479142857142854</v>
      </c>
      <c r="AM209" s="25">
        <v>17.945253333333334</v>
      </c>
      <c r="AN209" s="25">
        <v>2.5636076190476191</v>
      </c>
      <c r="AO209" s="25">
        <v>1507.8673904761904</v>
      </c>
      <c r="AP209" s="25">
        <v>53.602704761904754</v>
      </c>
      <c r="AQ209" s="27">
        <v>128180.38095238095</v>
      </c>
      <c r="AR209" s="27">
        <v>4428.0495238095236</v>
      </c>
      <c r="AS209" s="25">
        <v>41.483832380952386</v>
      </c>
      <c r="AT209" s="25">
        <v>1.7479142857142855</v>
      </c>
      <c r="AU209" s="25">
        <v>54.068815238095233</v>
      </c>
      <c r="AV209" s="25">
        <v>3.1462457142857141</v>
      </c>
      <c r="AW209" s="25">
        <v>120.13997523809523</v>
      </c>
      <c r="AX209" s="25">
        <v>5.1272152380952383</v>
      </c>
      <c r="AY209" s="25">
        <v>176.30628761904762</v>
      </c>
      <c r="AZ209" s="25">
        <v>6.4090190476190472</v>
      </c>
      <c r="BA209" s="25">
        <v>25.869131428571425</v>
      </c>
      <c r="BB209" s="25">
        <v>1.1652761904761904</v>
      </c>
      <c r="BC209" s="25">
        <v>1.8294836190476189</v>
      </c>
      <c r="BD209" s="25">
        <v>0.26801352380952376</v>
      </c>
      <c r="BE209" s="25">
        <v>19.634903809523813</v>
      </c>
      <c r="BF209" s="25">
        <v>0.71081847619047622</v>
      </c>
      <c r="BG209" s="25">
        <v>363.68269904761905</v>
      </c>
      <c r="BH209" s="25">
        <v>11.536234285714286</v>
      </c>
      <c r="BI209" s="25">
        <v>43.930912380952385</v>
      </c>
      <c r="BJ209" s="25">
        <v>1.5148590476190475</v>
      </c>
      <c r="BK209" s="25">
        <v>307.51638666666662</v>
      </c>
      <c r="BL209" s="25">
        <v>11.303179047619047</v>
      </c>
      <c r="BM209" s="25">
        <v>30.518583428571429</v>
      </c>
      <c r="BN209" s="25">
        <v>1.0953596190476189</v>
      </c>
      <c r="BO209" s="25">
        <v>1.7828725714285714</v>
      </c>
      <c r="BP209" s="25">
        <v>0.29131904761904759</v>
      </c>
      <c r="BQ209" s="25">
        <v>0.11769289523809524</v>
      </c>
      <c r="BR209" s="25">
        <v>0.10720540952380951</v>
      </c>
      <c r="BS209" s="25">
        <v>0.13866786666666664</v>
      </c>
      <c r="BT209" s="25">
        <v>2.6801352380952378E-2</v>
      </c>
      <c r="BU209" s="25">
        <v>3.111287428571428</v>
      </c>
      <c r="BV209" s="25">
        <v>0.24470799999999998</v>
      </c>
      <c r="BW209" s="25">
        <v>6.8751295238095228E-2</v>
      </c>
      <c r="BX209" s="25">
        <v>3.8454114285714283E-2</v>
      </c>
      <c r="BY209" s="25">
        <v>0.16080811428571429</v>
      </c>
      <c r="BZ209" s="25">
        <v>2.5636076190476188E-2</v>
      </c>
      <c r="CA209" s="25">
        <v>224.78177714285712</v>
      </c>
      <c r="CB209" s="25">
        <v>8.1569333333333329</v>
      </c>
      <c r="CC209" s="25">
        <v>27.04606038095238</v>
      </c>
      <c r="CD209" s="25">
        <v>0.67586019047619039</v>
      </c>
      <c r="CE209" s="25">
        <v>68.052129523809526</v>
      </c>
      <c r="CF209" s="25">
        <v>2.2140247619047617</v>
      </c>
      <c r="CG209" s="25">
        <v>9.3338622857142859</v>
      </c>
      <c r="CH209" s="25">
        <v>0.30297180952380953</v>
      </c>
      <c r="CI209" s="25">
        <v>41.763498666666663</v>
      </c>
      <c r="CJ209" s="25">
        <v>1.0487485714285716</v>
      </c>
      <c r="CK209" s="25">
        <v>10.930290666666666</v>
      </c>
      <c r="CL209" s="25">
        <v>0.72247123809523806</v>
      </c>
      <c r="CM209" s="25">
        <v>3.286078857142857</v>
      </c>
      <c r="CN209" s="25">
        <v>0.23305523809523809</v>
      </c>
      <c r="CO209" s="25">
        <v>10.767151999999999</v>
      </c>
      <c r="CP209" s="25">
        <v>0.67586019047619039</v>
      </c>
      <c r="CQ209" s="25">
        <v>1.5171895999999998</v>
      </c>
      <c r="CR209" s="25">
        <v>0.10137902857142855</v>
      </c>
      <c r="CS209" s="25">
        <v>9.4736954285714283</v>
      </c>
      <c r="CT209" s="25">
        <v>0.57098533333333323</v>
      </c>
      <c r="CU209" s="25">
        <v>1.7828725714285714</v>
      </c>
      <c r="CV209" s="25">
        <v>0.12818038095238096</v>
      </c>
      <c r="CW209" s="25">
        <v>4.3930912380952378</v>
      </c>
      <c r="CX209" s="25">
        <v>0.24470799999999998</v>
      </c>
      <c r="CY209" s="25">
        <v>0.60128251428571433</v>
      </c>
      <c r="CZ209" s="25">
        <v>5.9429085714285707E-2</v>
      </c>
      <c r="DA209" s="25">
        <v>3.7754948571428573</v>
      </c>
      <c r="DB209" s="25">
        <v>0.2796662857142857</v>
      </c>
      <c r="DC209" s="25">
        <v>0.5115562476190475</v>
      </c>
      <c r="DD209" s="25">
        <v>5.7098533333333333E-2</v>
      </c>
      <c r="DE209" s="25">
        <v>7.6675173333333335</v>
      </c>
      <c r="DF209" s="25">
        <v>0.59429085714285712</v>
      </c>
      <c r="DG209" s="25">
        <v>1.7479142857142855</v>
      </c>
      <c r="DH209" s="25">
        <v>0.13983314285714285</v>
      </c>
      <c r="DI209" s="25">
        <v>0.34958285714285714</v>
      </c>
      <c r="DJ209" s="25">
        <v>7.4577676190476186E-2</v>
      </c>
      <c r="DK209" s="25">
        <v>3.4841758095238089E-2</v>
      </c>
      <c r="DL209" s="25">
        <v>1.0137902857142856E-2</v>
      </c>
      <c r="DM209" s="25">
        <v>1.9227057142857142</v>
      </c>
      <c r="DN209" s="25">
        <v>0.12818038095238096</v>
      </c>
      <c r="DO209" s="25" t="s">
        <v>136</v>
      </c>
      <c r="DP209" s="25" t="s">
        <v>136</v>
      </c>
      <c r="DQ209" s="25">
        <v>2.1091499047619044</v>
      </c>
      <c r="DR209" s="25">
        <v>0.12818038095238096</v>
      </c>
      <c r="DS209" s="25">
        <v>0.65138939047619049</v>
      </c>
      <c r="DT209" s="25">
        <v>6.1759638095238087E-2</v>
      </c>
    </row>
    <row r="210" spans="1:124" x14ac:dyDescent="0.3">
      <c r="A210" s="14" t="s">
        <v>23</v>
      </c>
      <c r="C210" s="2">
        <v>2.7631000000000001</v>
      </c>
      <c r="D210" s="2">
        <v>12.267200000000001</v>
      </c>
      <c r="E210" s="2">
        <v>0.58989999999999998</v>
      </c>
      <c r="F210" s="2">
        <v>7.9634</v>
      </c>
      <c r="G210" s="2">
        <v>1.0906</v>
      </c>
      <c r="H210" s="2">
        <v>4.5045000000000002</v>
      </c>
      <c r="I210" s="2">
        <v>51.757199999999997</v>
      </c>
      <c r="J210" s="2">
        <v>4.3952999999999998</v>
      </c>
      <c r="K210" s="2">
        <v>14.069100000000001</v>
      </c>
      <c r="L210" s="2">
        <v>0.2349</v>
      </c>
      <c r="M210" s="2">
        <v>3.3300000000000003E-2</v>
      </c>
      <c r="N210" s="2">
        <v>2.2599999999999999E-2</v>
      </c>
      <c r="O210" s="2">
        <v>99.691100000000006</v>
      </c>
    </row>
    <row r="211" spans="1:124" x14ac:dyDescent="0.3">
      <c r="A211" s="14" t="s">
        <v>23</v>
      </c>
      <c r="C211" s="2">
        <v>2.8195000000000001</v>
      </c>
      <c r="D211" s="2">
        <v>12.222099999999999</v>
      </c>
      <c r="E211" s="2">
        <v>0.59340000000000004</v>
      </c>
      <c r="F211" s="2">
        <v>8.1038999999999994</v>
      </c>
      <c r="G211" s="2">
        <v>1.0269999999999999</v>
      </c>
      <c r="H211" s="2">
        <v>4.5412999999999997</v>
      </c>
      <c r="I211" s="2">
        <v>51.150399999999998</v>
      </c>
      <c r="J211" s="2">
        <v>4.3832000000000004</v>
      </c>
      <c r="K211" s="2">
        <v>13.8238</v>
      </c>
      <c r="L211" s="2">
        <v>0.18790000000000001</v>
      </c>
      <c r="M211" s="2">
        <v>2.5000000000000001E-2</v>
      </c>
      <c r="N211" s="2">
        <v>2.35E-2</v>
      </c>
      <c r="O211" s="2">
        <v>98.900999999999996</v>
      </c>
    </row>
    <row r="212" spans="1:124" x14ac:dyDescent="0.3">
      <c r="A212" s="14" t="s">
        <v>23</v>
      </c>
      <c r="C212" s="2">
        <v>2.8010999999999999</v>
      </c>
      <c r="D212" s="2">
        <v>12.4115</v>
      </c>
      <c r="E212" s="2">
        <v>0.61409999999999998</v>
      </c>
      <c r="F212" s="2">
        <v>8.1587999999999994</v>
      </c>
      <c r="G212" s="2">
        <v>1.0857000000000001</v>
      </c>
      <c r="H212" s="2">
        <v>4.54</v>
      </c>
      <c r="I212" s="2">
        <v>50.989600000000003</v>
      </c>
      <c r="J212" s="2">
        <v>4.2441000000000004</v>
      </c>
      <c r="K212" s="2">
        <v>14.5623</v>
      </c>
      <c r="L212" s="2">
        <v>0.29070000000000001</v>
      </c>
      <c r="M212" s="2">
        <v>3.1099999999999999E-2</v>
      </c>
      <c r="N212" s="2">
        <v>2.3300000000000001E-2</v>
      </c>
      <c r="O212" s="2">
        <v>99.752399999999994</v>
      </c>
    </row>
    <row r="213" spans="1:124" x14ac:dyDescent="0.3">
      <c r="A213" s="14" t="s">
        <v>23</v>
      </c>
      <c r="C213" s="2">
        <v>2.7945666666666669</v>
      </c>
      <c r="D213" s="2">
        <v>12.300266666666667</v>
      </c>
      <c r="E213" s="2">
        <v>0.59913333333333341</v>
      </c>
      <c r="F213" s="2">
        <v>8.0753666666666657</v>
      </c>
      <c r="G213" s="2">
        <v>1.0677666666666668</v>
      </c>
      <c r="H213" s="2">
        <v>4.5286</v>
      </c>
      <c r="I213" s="3">
        <v>51.299066666666668</v>
      </c>
      <c r="J213" s="2">
        <v>4.3408666666666669</v>
      </c>
      <c r="K213" s="2">
        <v>14.151733333333334</v>
      </c>
      <c r="L213" s="2">
        <v>0.23783333333333334</v>
      </c>
      <c r="M213" s="2">
        <v>2.9800000000000004E-2</v>
      </c>
      <c r="N213" s="2">
        <v>2.3133333333333336E-2</v>
      </c>
      <c r="O213" s="2">
        <v>99.44816666666668</v>
      </c>
      <c r="U213" s="25" t="s">
        <v>28</v>
      </c>
      <c r="V213" s="25">
        <v>50</v>
      </c>
      <c r="W213" s="25" t="s">
        <v>32</v>
      </c>
      <c r="X213" s="25">
        <v>23.030999999999999</v>
      </c>
      <c r="Y213" s="25">
        <v>7.8215694285714283</v>
      </c>
      <c r="Z213" s="25">
        <v>0.72678299999999985</v>
      </c>
      <c r="AA213" s="25">
        <v>1.3843485714285713</v>
      </c>
      <c r="AB213" s="25">
        <v>0.4845219999999999</v>
      </c>
      <c r="AC213" s="25">
        <v>2.7917696190476184</v>
      </c>
      <c r="AD213" s="25">
        <v>0.17304357142857141</v>
      </c>
      <c r="AE213" s="25">
        <v>8594.4973809523799</v>
      </c>
      <c r="AF213" s="25">
        <v>276.86971428571422</v>
      </c>
      <c r="AG213" s="25">
        <v>27.225521904761901</v>
      </c>
      <c r="AH213" s="25">
        <v>1.2689861904761905</v>
      </c>
      <c r="AI213" s="27">
        <v>25148.999047619043</v>
      </c>
      <c r="AJ213" s="27">
        <v>1268.9861904761904</v>
      </c>
      <c r="AK213" s="25">
        <v>433.76255238095234</v>
      </c>
      <c r="AL213" s="25">
        <v>31.147842857142855</v>
      </c>
      <c r="AM213" s="25">
        <v>15.573921428571428</v>
      </c>
      <c r="AN213" s="25">
        <v>2.1918852380952378</v>
      </c>
      <c r="AO213" s="25">
        <v>1568.9283809523806</v>
      </c>
      <c r="AP213" s="25">
        <v>138.43485714285711</v>
      </c>
      <c r="AQ213" s="27">
        <v>131167.02714285714</v>
      </c>
      <c r="AR213" s="27">
        <v>9805.8023809523784</v>
      </c>
      <c r="AS213" s="25">
        <v>43.491617619047616</v>
      </c>
      <c r="AT213" s="25">
        <v>3.2301466666666658</v>
      </c>
      <c r="AU213" s="25">
        <v>57.219740952380953</v>
      </c>
      <c r="AV213" s="25">
        <v>4.1530457142857147</v>
      </c>
      <c r="AW213" s="25">
        <v>114.78556904761903</v>
      </c>
      <c r="AX213" s="25">
        <v>8.5368161904761894</v>
      </c>
      <c r="AY213" s="25">
        <v>177.65806666666666</v>
      </c>
      <c r="AZ213" s="25">
        <v>11.305513333333334</v>
      </c>
      <c r="BA213" s="25">
        <v>25.72581095238095</v>
      </c>
      <c r="BB213" s="25">
        <v>1.6150733333333329</v>
      </c>
      <c r="BC213" s="25">
        <v>1.6266095714285713</v>
      </c>
      <c r="BD213" s="25">
        <v>0.26533347619047615</v>
      </c>
      <c r="BE213" s="25">
        <v>19.161691476190473</v>
      </c>
      <c r="BF213" s="25">
        <v>0.83060914285714271</v>
      </c>
      <c r="BG213" s="25">
        <v>358.77700476190472</v>
      </c>
      <c r="BH213" s="25">
        <v>14.997109523809522</v>
      </c>
      <c r="BI213" s="25">
        <v>43.260892857142849</v>
      </c>
      <c r="BJ213" s="25">
        <v>1.961160476190476</v>
      </c>
      <c r="BK213" s="25">
        <v>295.3276952380952</v>
      </c>
      <c r="BL213" s="25">
        <v>17.304357142857139</v>
      </c>
      <c r="BM213" s="25">
        <v>30.917118095238092</v>
      </c>
      <c r="BN213" s="25">
        <v>2.4226099999999997</v>
      </c>
      <c r="BO213" s="25">
        <v>1.8227256190476189</v>
      </c>
      <c r="BP213" s="25">
        <v>0.2307247619047619</v>
      </c>
      <c r="BQ213" s="25">
        <v>0.12920586666666664</v>
      </c>
      <c r="BR213" s="25">
        <v>8.0753666666666654E-2</v>
      </c>
      <c r="BS213" s="25">
        <v>0.10382614285714284</v>
      </c>
      <c r="BT213" s="25">
        <v>1.7304357142857142E-2</v>
      </c>
      <c r="BU213" s="25">
        <v>3.1724654761904758</v>
      </c>
      <c r="BV213" s="25">
        <v>0.28840595238095235</v>
      </c>
      <c r="BW213" s="25">
        <v>7.3831923809523803E-2</v>
      </c>
      <c r="BX213" s="25">
        <v>2.3072476190476188E-2</v>
      </c>
      <c r="BY213" s="25">
        <v>0.17881169047619044</v>
      </c>
      <c r="BZ213" s="25">
        <v>2.8840595238095238E-2</v>
      </c>
      <c r="CA213" s="25">
        <v>233.03200952380951</v>
      </c>
      <c r="CB213" s="25">
        <v>17.304357142857139</v>
      </c>
      <c r="CC213" s="25">
        <v>26.764072380952374</v>
      </c>
      <c r="CD213" s="25">
        <v>1.6150733333333329</v>
      </c>
      <c r="CE213" s="25">
        <v>65.525832380952366</v>
      </c>
      <c r="CF213" s="25">
        <v>3.6915961904761905</v>
      </c>
      <c r="CG213" s="25">
        <v>9.2982079047619042</v>
      </c>
      <c r="CH213" s="25">
        <v>0.41530457142857136</v>
      </c>
      <c r="CI213" s="25">
        <v>42.799443333333329</v>
      </c>
      <c r="CJ213" s="25">
        <v>1.3843485714285713</v>
      </c>
      <c r="CK213" s="25">
        <v>10.647947761904762</v>
      </c>
      <c r="CL213" s="25">
        <v>0.7037105238095237</v>
      </c>
      <c r="CM213" s="25">
        <v>3.3916539999999995</v>
      </c>
      <c r="CN213" s="25">
        <v>0.26533347619047615</v>
      </c>
      <c r="CO213" s="25">
        <v>11.19015095238095</v>
      </c>
      <c r="CP213" s="25">
        <v>1.1074788571428571</v>
      </c>
      <c r="CQ213" s="25">
        <v>1.6496820476190472</v>
      </c>
      <c r="CR213" s="25">
        <v>0.12689861904761904</v>
      </c>
      <c r="CS213" s="25">
        <v>9.275135428571426</v>
      </c>
      <c r="CT213" s="25">
        <v>0.62295685714285709</v>
      </c>
      <c r="CU213" s="25">
        <v>1.7188994761904759</v>
      </c>
      <c r="CV213" s="25">
        <v>0.11536238095238095</v>
      </c>
      <c r="CW213" s="25">
        <v>4.5914227619047621</v>
      </c>
      <c r="CX213" s="25">
        <v>0.24226099999999995</v>
      </c>
      <c r="CY213" s="25">
        <v>0.59296263809523797</v>
      </c>
      <c r="CZ213" s="25">
        <v>5.0759447619047611E-2</v>
      </c>
      <c r="DA213" s="25">
        <v>3.3109003333333331</v>
      </c>
      <c r="DB213" s="25">
        <v>0.27686971428571427</v>
      </c>
      <c r="DC213" s="25">
        <v>0.51566984285714279</v>
      </c>
      <c r="DD213" s="25">
        <v>6.229568571428571E-2</v>
      </c>
      <c r="DE213" s="25">
        <v>8.2138015238095221</v>
      </c>
      <c r="DF213" s="25">
        <v>0.91136280952380944</v>
      </c>
      <c r="DG213" s="25">
        <v>1.8227256190476189</v>
      </c>
      <c r="DH213" s="25">
        <v>0.17304357142857141</v>
      </c>
      <c r="DI213" s="25">
        <v>0.41876544285714284</v>
      </c>
      <c r="DJ213" s="25">
        <v>6.8063804761904739E-2</v>
      </c>
      <c r="DK213" s="25">
        <v>3.1840017142857141E-2</v>
      </c>
      <c r="DL213" s="25">
        <v>1.0613339047619045E-2</v>
      </c>
      <c r="DM213" s="25">
        <v>1.9957691904761903</v>
      </c>
      <c r="DN213" s="25">
        <v>0.14997109523809524</v>
      </c>
      <c r="DO213" s="25" t="s">
        <v>136</v>
      </c>
      <c r="DP213" s="25" t="s">
        <v>136</v>
      </c>
      <c r="DQ213" s="25">
        <v>2.0995953333333333</v>
      </c>
      <c r="DR213" s="25">
        <v>0.19611604761904763</v>
      </c>
      <c r="DS213" s="25">
        <v>0.7037105238095237</v>
      </c>
      <c r="DT213" s="25">
        <v>6.1142061904761895E-2</v>
      </c>
    </row>
    <row r="214" spans="1:124" x14ac:dyDescent="0.3">
      <c r="A214" s="14" t="s">
        <v>23</v>
      </c>
      <c r="C214" s="2">
        <v>3.1663000000000001</v>
      </c>
      <c r="D214" s="2">
        <v>12.2538</v>
      </c>
      <c r="E214" s="2">
        <v>0.62039999999999995</v>
      </c>
      <c r="F214" s="2">
        <v>8.1606000000000005</v>
      </c>
      <c r="G214" s="2">
        <v>1.1205000000000001</v>
      </c>
      <c r="H214" s="2">
        <v>4.4648000000000003</v>
      </c>
      <c r="I214" s="2">
        <v>51.037100000000002</v>
      </c>
      <c r="J214" s="2">
        <v>4.3029000000000002</v>
      </c>
      <c r="K214" s="2">
        <v>13.9808</v>
      </c>
      <c r="L214" s="2">
        <v>0.17080000000000001</v>
      </c>
      <c r="M214" s="2">
        <v>3.2199999999999999E-2</v>
      </c>
      <c r="N214" s="2">
        <v>2.5700000000000001E-2</v>
      </c>
      <c r="O214" s="2">
        <v>99.335999999999999</v>
      </c>
    </row>
    <row r="215" spans="1:124" x14ac:dyDescent="0.3">
      <c r="A215" s="14" t="s">
        <v>23</v>
      </c>
      <c r="C215" s="2">
        <v>3.1305000000000001</v>
      </c>
      <c r="D215" s="2">
        <v>12.3085</v>
      </c>
      <c r="E215" s="2">
        <v>0.58779999999999999</v>
      </c>
      <c r="F215" s="2">
        <v>8.0554000000000006</v>
      </c>
      <c r="G215" s="2">
        <v>1.1089</v>
      </c>
      <c r="H215" s="2">
        <v>4.4584000000000001</v>
      </c>
      <c r="I215" s="2">
        <v>50.2378</v>
      </c>
      <c r="J215" s="2">
        <v>4.1590999999999996</v>
      </c>
      <c r="K215" s="2">
        <v>13.6258</v>
      </c>
      <c r="L215" s="2">
        <v>0.2</v>
      </c>
      <c r="M215" s="2">
        <v>4.4999999999999998E-2</v>
      </c>
      <c r="N215" s="2">
        <v>2.24E-2</v>
      </c>
      <c r="O215" s="2">
        <v>97.939499999999995</v>
      </c>
    </row>
    <row r="216" spans="1:124" x14ac:dyDescent="0.3">
      <c r="A216" s="14" t="s">
        <v>23</v>
      </c>
      <c r="C216" s="2">
        <v>1.7706999999999999</v>
      </c>
      <c r="D216" s="2">
        <v>12.0466</v>
      </c>
      <c r="E216" s="2">
        <v>0.55620000000000003</v>
      </c>
      <c r="F216" s="2">
        <v>8.2445000000000004</v>
      </c>
      <c r="G216" s="2">
        <v>1.0713999999999999</v>
      </c>
      <c r="H216" s="2">
        <v>4.4977</v>
      </c>
      <c r="I216" s="2">
        <v>50.561</v>
      </c>
      <c r="J216" s="2">
        <v>4.4806999999999997</v>
      </c>
      <c r="K216" s="2">
        <v>14.0313</v>
      </c>
      <c r="L216" s="2">
        <v>0.18609999999999999</v>
      </c>
      <c r="M216" s="2">
        <v>3.2099999999999997E-2</v>
      </c>
      <c r="N216" s="2">
        <v>2.29E-2</v>
      </c>
      <c r="O216" s="2">
        <v>97.501000000000005</v>
      </c>
    </row>
    <row r="217" spans="1:124" x14ac:dyDescent="0.3">
      <c r="A217" s="14" t="s">
        <v>23</v>
      </c>
      <c r="C217" s="2">
        <v>3.1484000000000001</v>
      </c>
      <c r="D217" s="2">
        <v>12.28115</v>
      </c>
      <c r="E217" s="2">
        <v>0.60409999999999997</v>
      </c>
      <c r="F217" s="2">
        <v>8.1080000000000005</v>
      </c>
      <c r="G217" s="2">
        <v>1.1147</v>
      </c>
      <c r="H217" s="2">
        <v>4.4616000000000007</v>
      </c>
      <c r="I217" s="3">
        <v>50.637450000000001</v>
      </c>
      <c r="J217" s="2">
        <v>4.2309999999999999</v>
      </c>
      <c r="K217" s="2">
        <v>13.8033</v>
      </c>
      <c r="L217" s="2">
        <v>0.18540000000000001</v>
      </c>
      <c r="M217" s="2">
        <v>3.8599999999999995E-2</v>
      </c>
      <c r="N217" s="2">
        <v>2.4050000000000002E-2</v>
      </c>
      <c r="O217" s="2">
        <v>98.637749999999997</v>
      </c>
      <c r="U217" s="25" t="s">
        <v>28</v>
      </c>
      <c r="V217" s="25">
        <v>50</v>
      </c>
      <c r="W217" s="25" t="s">
        <v>32</v>
      </c>
      <c r="X217" s="25">
        <v>22.533999999999999</v>
      </c>
      <c r="Y217" s="25">
        <v>8.6292285714285715</v>
      </c>
      <c r="Z217" s="25">
        <v>0.37065142857142858</v>
      </c>
      <c r="AA217" s="25">
        <v>1.6910971428571431</v>
      </c>
      <c r="AB217" s="25">
        <v>0.56755999999999995</v>
      </c>
      <c r="AC217" s="25">
        <v>3.0926228571428571</v>
      </c>
      <c r="AD217" s="25">
        <v>0.18532571428571429</v>
      </c>
      <c r="AE217" s="25">
        <v>8536.5657142857144</v>
      </c>
      <c r="AF217" s="25">
        <v>301.15428571428578</v>
      </c>
      <c r="AG217" s="25">
        <v>28.725485714285718</v>
      </c>
      <c r="AH217" s="25">
        <v>1.7374285714285715</v>
      </c>
      <c r="AI217" s="25">
        <v>26756.400000000001</v>
      </c>
      <c r="AJ217" s="25">
        <v>1100.3714285714286</v>
      </c>
      <c r="AK217" s="25">
        <v>444.78171428571432</v>
      </c>
      <c r="AL217" s="25">
        <v>18.53257142857143</v>
      </c>
      <c r="AM217" s="25">
        <v>10.424571428571429</v>
      </c>
      <c r="AN217" s="25">
        <v>1.274114285714286</v>
      </c>
      <c r="AO217" s="25">
        <v>1528.937142857143</v>
      </c>
      <c r="AP217" s="25">
        <v>56.756</v>
      </c>
      <c r="AQ217" s="27">
        <v>132507.88571428572</v>
      </c>
      <c r="AR217" s="27">
        <v>5443.942857142858</v>
      </c>
      <c r="AS217" s="25">
        <v>44.130685714285718</v>
      </c>
      <c r="AT217" s="25">
        <v>2.4323999999999999</v>
      </c>
      <c r="AU217" s="25">
        <v>55.481885714285717</v>
      </c>
      <c r="AV217" s="25">
        <v>3.1273714285714291</v>
      </c>
      <c r="AW217" s="25">
        <v>130.88628571428572</v>
      </c>
      <c r="AX217" s="25">
        <v>5.7914285714285718</v>
      </c>
      <c r="AY217" s="25">
        <v>175.48028571428571</v>
      </c>
      <c r="AZ217" s="25">
        <v>7.297200000000001</v>
      </c>
      <c r="BA217" s="25">
        <v>25.123217142857147</v>
      </c>
      <c r="BB217" s="25">
        <v>1.1003714285714286</v>
      </c>
      <c r="BC217" s="25">
        <v>1.8185085714285716</v>
      </c>
      <c r="BD217" s="25">
        <v>0.30115428571428576</v>
      </c>
      <c r="BE217" s="25">
        <v>20.107839999999999</v>
      </c>
      <c r="BF217" s="25">
        <v>1.042457142857143</v>
      </c>
      <c r="BG217" s="25">
        <v>381.07600000000002</v>
      </c>
      <c r="BH217" s="25">
        <v>13.899428571428572</v>
      </c>
      <c r="BI217" s="25">
        <v>44.941485714285719</v>
      </c>
      <c r="BJ217" s="25">
        <v>1.8532571428571432</v>
      </c>
      <c r="BK217" s="25">
        <v>317.37028571428579</v>
      </c>
      <c r="BL217" s="25">
        <v>11.582857142857144</v>
      </c>
      <c r="BM217" s="25">
        <v>31.38954285714286</v>
      </c>
      <c r="BN217" s="25">
        <v>1.1582857142857144</v>
      </c>
      <c r="BO217" s="25">
        <v>1.5636857142857146</v>
      </c>
      <c r="BP217" s="25">
        <v>0.23165714285714289</v>
      </c>
      <c r="BQ217" s="25" t="e">
        <v>#VALUE!</v>
      </c>
      <c r="BR217" s="25" t="e">
        <v>#VALUE!</v>
      </c>
      <c r="BS217" s="25">
        <v>0.12856971428571429</v>
      </c>
      <c r="BT217" s="25">
        <v>2.664057142857143E-2</v>
      </c>
      <c r="BU217" s="25">
        <v>2.9072971428571428</v>
      </c>
      <c r="BV217" s="25">
        <v>0.32432000000000005</v>
      </c>
      <c r="BW217" s="25">
        <v>8.2238285714285722E-2</v>
      </c>
      <c r="BX217" s="25">
        <v>2.664057142857143E-2</v>
      </c>
      <c r="BY217" s="25">
        <v>0.18069257142857145</v>
      </c>
      <c r="BZ217" s="25">
        <v>2.2007428571428574E-2</v>
      </c>
      <c r="CA217" s="25">
        <v>236.17445714285716</v>
      </c>
      <c r="CB217" s="25">
        <v>10.077085714285714</v>
      </c>
      <c r="CC217" s="25">
        <v>28.030514285714286</v>
      </c>
      <c r="CD217" s="25">
        <v>1.1582857142857144</v>
      </c>
      <c r="CE217" s="25">
        <v>69.960457142857138</v>
      </c>
      <c r="CF217" s="25">
        <v>3.1273714285714291</v>
      </c>
      <c r="CG217" s="25">
        <v>9.602188571428572</v>
      </c>
      <c r="CH217" s="25">
        <v>0.40539999999999998</v>
      </c>
      <c r="CI217" s="25">
        <v>43.435714285714283</v>
      </c>
      <c r="CJ217" s="25">
        <v>2.0849142857142859</v>
      </c>
      <c r="CK217" s="25">
        <v>11.351200000000002</v>
      </c>
      <c r="CL217" s="25">
        <v>0.69497142857142857</v>
      </c>
      <c r="CM217" s="25">
        <v>3.4285257142857146</v>
      </c>
      <c r="CN217" s="25">
        <v>0.23165714285714289</v>
      </c>
      <c r="CO217" s="25">
        <v>10.656228571428572</v>
      </c>
      <c r="CP217" s="25">
        <v>0.60230857142857153</v>
      </c>
      <c r="CQ217" s="25">
        <v>1.7374285714285715</v>
      </c>
      <c r="CR217" s="25">
        <v>0.11582857142857145</v>
      </c>
      <c r="CS217" s="25">
        <v>9.7875142857142858</v>
      </c>
      <c r="CT217" s="25">
        <v>0.5907257142857143</v>
      </c>
      <c r="CU217" s="25">
        <v>1.7953428571428574</v>
      </c>
      <c r="CV217" s="25">
        <v>0.11119542857142858</v>
      </c>
      <c r="CW217" s="25">
        <v>4.3435714285714289</v>
      </c>
      <c r="CX217" s="25">
        <v>0.24324000000000001</v>
      </c>
      <c r="CY217" s="25">
        <v>0.60230857142857153</v>
      </c>
      <c r="CZ217" s="25">
        <v>5.6756000000000008E-2</v>
      </c>
      <c r="DA217" s="25">
        <v>4.1119142857142856</v>
      </c>
      <c r="DB217" s="25">
        <v>0.37065142857142858</v>
      </c>
      <c r="DC217" s="25">
        <v>0.51312057142857148</v>
      </c>
      <c r="DD217" s="25">
        <v>6.7180571428571437E-2</v>
      </c>
      <c r="DE217" s="25">
        <v>8.5018171428571421</v>
      </c>
      <c r="DF217" s="25">
        <v>0.62547428571428587</v>
      </c>
      <c r="DG217" s="25">
        <v>1.9575028571428572</v>
      </c>
      <c r="DH217" s="25">
        <v>0.12741142857142859</v>
      </c>
      <c r="DI217" s="25">
        <v>0.37875942857142858</v>
      </c>
      <c r="DJ217" s="25">
        <v>7.5288571428571441E-2</v>
      </c>
      <c r="DK217" s="25">
        <v>3.7065142857142859E-2</v>
      </c>
      <c r="DL217" s="25">
        <v>1.2741142857142857E-2</v>
      </c>
      <c r="DM217" s="25">
        <v>2.0270000000000001</v>
      </c>
      <c r="DN217" s="25">
        <v>0.12741142857142859</v>
      </c>
      <c r="DO217" s="25" t="s">
        <v>136</v>
      </c>
      <c r="DP217" s="25" t="s">
        <v>136</v>
      </c>
      <c r="DQ217" s="25">
        <v>2.3744857142857141</v>
      </c>
      <c r="DR217" s="25">
        <v>0.16216000000000003</v>
      </c>
      <c r="DS217" s="25">
        <v>0.71466228571428581</v>
      </c>
      <c r="DT217" s="25">
        <v>8.6871428571428572E-2</v>
      </c>
    </row>
    <row r="218" spans="1:124" x14ac:dyDescent="0.3">
      <c r="A218" s="14" t="s">
        <v>23</v>
      </c>
      <c r="C218" s="2">
        <v>3.012</v>
      </c>
      <c r="D218" s="2">
        <v>12.2583</v>
      </c>
      <c r="E218" s="2">
        <v>0.54120000000000001</v>
      </c>
      <c r="F218" s="2">
        <v>8.1280000000000001</v>
      </c>
      <c r="G218" s="2">
        <v>1.0266</v>
      </c>
      <c r="H218" s="2">
        <v>4.4530000000000003</v>
      </c>
      <c r="I218" s="3">
        <v>51.146099999999997</v>
      </c>
      <c r="J218" s="2">
        <v>4.2065999999999999</v>
      </c>
      <c r="K218" s="2">
        <v>14.222099999999999</v>
      </c>
      <c r="L218" s="2">
        <v>0.17949999999999999</v>
      </c>
      <c r="M218" s="2">
        <v>3.5400000000000001E-2</v>
      </c>
      <c r="N218" s="2">
        <v>2.3599999999999999E-2</v>
      </c>
      <c r="O218" s="2">
        <v>99.232299999999995</v>
      </c>
      <c r="U218" s="25" t="s">
        <v>28</v>
      </c>
      <c r="V218" s="25">
        <v>50</v>
      </c>
      <c r="W218" s="25" t="s">
        <v>32</v>
      </c>
      <c r="X218" s="25">
        <v>21.050999999999998</v>
      </c>
      <c r="Y218" s="25">
        <v>8.0815542857142866</v>
      </c>
      <c r="Z218" s="25">
        <v>0.44123428571428569</v>
      </c>
      <c r="AA218" s="25">
        <v>1.4630399999999999</v>
      </c>
      <c r="AB218" s="25">
        <v>0.51090285714285721</v>
      </c>
      <c r="AC218" s="25">
        <v>2.909824</v>
      </c>
      <c r="AD218" s="25">
        <v>0.11263085714285714</v>
      </c>
      <c r="AE218" s="25">
        <v>7942.2171428571428</v>
      </c>
      <c r="AF218" s="25">
        <v>232.22857142857146</v>
      </c>
      <c r="AG218" s="25">
        <v>27.739702857142856</v>
      </c>
      <c r="AH218" s="25">
        <v>0.9637485714285714</v>
      </c>
      <c r="AI218" s="25">
        <v>24906.514285714286</v>
      </c>
      <c r="AJ218" s="25">
        <v>882.46857142857141</v>
      </c>
      <c r="AK218" s="25">
        <v>408.7222857142857</v>
      </c>
      <c r="AL218" s="25">
        <v>10.914742857142858</v>
      </c>
      <c r="AM218" s="25">
        <v>15.094857142857144</v>
      </c>
      <c r="AN218" s="25">
        <v>3.0189714285714286</v>
      </c>
      <c r="AO218" s="25">
        <v>1437.4948571428572</v>
      </c>
      <c r="AP218" s="25">
        <v>58.057142857142864</v>
      </c>
      <c r="AQ218" s="27">
        <v>123313.37142857142</v>
      </c>
      <c r="AR218" s="27">
        <v>4180.1142857142859</v>
      </c>
      <c r="AS218" s="25">
        <v>40.64</v>
      </c>
      <c r="AT218" s="25">
        <v>1.3933714285714287</v>
      </c>
      <c r="AU218" s="25">
        <v>56.315428571428576</v>
      </c>
      <c r="AV218" s="25">
        <v>3.9478857142857144</v>
      </c>
      <c r="AW218" s="25">
        <v>114.48868571428571</v>
      </c>
      <c r="AX218" s="25">
        <v>3.7156571428571432</v>
      </c>
      <c r="AY218" s="25">
        <v>167.08845714285715</v>
      </c>
      <c r="AZ218" s="25">
        <v>6.6185142857142854</v>
      </c>
      <c r="BA218" s="25">
        <v>24.534948571428568</v>
      </c>
      <c r="BB218" s="25">
        <v>0.99858285714285722</v>
      </c>
      <c r="BC218" s="25">
        <v>1.7184914285714288</v>
      </c>
      <c r="BD218" s="25">
        <v>0.32512000000000002</v>
      </c>
      <c r="BE218" s="25">
        <v>17.417142857142856</v>
      </c>
      <c r="BF218" s="25">
        <v>0.75474285714285716</v>
      </c>
      <c r="BG218" s="25">
        <v>363.43771428571432</v>
      </c>
      <c r="BH218" s="25">
        <v>13.933714285714284</v>
      </c>
      <c r="BI218" s="25">
        <v>41.220571428571425</v>
      </c>
      <c r="BJ218" s="25">
        <v>1.7417142857142855</v>
      </c>
      <c r="BK218" s="25">
        <v>280.64822857142855</v>
      </c>
      <c r="BL218" s="25">
        <v>9.0569142857142868</v>
      </c>
      <c r="BM218" s="25">
        <v>28.05321142857143</v>
      </c>
      <c r="BN218" s="25">
        <v>1.0682514285714286</v>
      </c>
      <c r="BO218" s="25">
        <v>1.6139885714285713</v>
      </c>
      <c r="BP218" s="25">
        <v>0.23222857142857145</v>
      </c>
      <c r="BQ218" s="25" t="e">
        <v>#VALUE!</v>
      </c>
      <c r="BR218" s="25" t="e">
        <v>#VALUE!</v>
      </c>
      <c r="BS218" s="25">
        <v>0.16952685714285712</v>
      </c>
      <c r="BT218" s="25">
        <v>2.9028571428571431E-2</v>
      </c>
      <c r="BU218" s="25">
        <v>2.5893485714285713</v>
      </c>
      <c r="BV218" s="25">
        <v>0.18578285714285714</v>
      </c>
      <c r="BW218" s="25" t="e">
        <v>#VALUE!</v>
      </c>
      <c r="BX218" s="25" t="e">
        <v>#VALUE!</v>
      </c>
      <c r="BY218" s="25">
        <v>0.16139885714285715</v>
      </c>
      <c r="BZ218" s="25">
        <v>2.5545142857142857E-2</v>
      </c>
      <c r="CA218" s="25">
        <v>213.30194285714285</v>
      </c>
      <c r="CB218" s="25">
        <v>7.1990857142857152</v>
      </c>
      <c r="CC218" s="25">
        <v>25.312914285714285</v>
      </c>
      <c r="CD218" s="25">
        <v>0.85924571428571439</v>
      </c>
      <c r="CE218" s="25">
        <v>62.353371428571428</v>
      </c>
      <c r="CF218" s="25">
        <v>2.0900571428571433</v>
      </c>
      <c r="CG218" s="25">
        <v>8.6853485714285732</v>
      </c>
      <c r="CH218" s="25">
        <v>0.34834285714285718</v>
      </c>
      <c r="CI218" s="25">
        <v>40.523885714285719</v>
      </c>
      <c r="CJ218" s="25">
        <v>1.3933714285714287</v>
      </c>
      <c r="CK218" s="25">
        <v>10.252891428571427</v>
      </c>
      <c r="CL218" s="25">
        <v>0.4644571428571429</v>
      </c>
      <c r="CM218" s="25">
        <v>3.2395885714285715</v>
      </c>
      <c r="CN218" s="25">
        <v>0.18578285714285714</v>
      </c>
      <c r="CO218" s="25">
        <v>9.8929371428571429</v>
      </c>
      <c r="CP218" s="25">
        <v>0.65024000000000004</v>
      </c>
      <c r="CQ218" s="25">
        <v>1.4363337142857144</v>
      </c>
      <c r="CR218" s="25">
        <v>0.10334171428571429</v>
      </c>
      <c r="CS218" s="25">
        <v>8.8711314285714291</v>
      </c>
      <c r="CT218" s="25">
        <v>0.55734857142857142</v>
      </c>
      <c r="CU218" s="25">
        <v>1.6836571428571427</v>
      </c>
      <c r="CV218" s="25">
        <v>0.11611428571428573</v>
      </c>
      <c r="CW218" s="25">
        <v>4.4704000000000006</v>
      </c>
      <c r="CX218" s="25">
        <v>0.32512000000000002</v>
      </c>
      <c r="CY218" s="25">
        <v>0.56315428571428572</v>
      </c>
      <c r="CZ218" s="25">
        <v>5.3412571428571427E-2</v>
      </c>
      <c r="DA218" s="25">
        <v>3.6227657142857144</v>
      </c>
      <c r="DB218" s="25">
        <v>0.44123428571428569</v>
      </c>
      <c r="DC218" s="25">
        <v>0.46213485714285718</v>
      </c>
      <c r="DD218" s="25">
        <v>4.0640000000000003E-2</v>
      </c>
      <c r="DE218" s="25">
        <v>7.547428571428572</v>
      </c>
      <c r="DF218" s="25">
        <v>0.51090285714285721</v>
      </c>
      <c r="DG218" s="25">
        <v>1.8113828571428572</v>
      </c>
      <c r="DH218" s="25">
        <v>0.11611428571428573</v>
      </c>
      <c r="DI218" s="25">
        <v>0.35414857142857142</v>
      </c>
      <c r="DJ218" s="25">
        <v>6.2701714285714291E-2</v>
      </c>
      <c r="DK218" s="25">
        <v>3.8317714285714288E-2</v>
      </c>
      <c r="DL218" s="25">
        <v>1.2772571428571428E-2</v>
      </c>
      <c r="DM218" s="25">
        <v>1.8717622857142857</v>
      </c>
      <c r="DN218" s="25">
        <v>0.11495314285714286</v>
      </c>
      <c r="DO218" s="25" t="s">
        <v>136</v>
      </c>
      <c r="DP218" s="25" t="s">
        <v>136</v>
      </c>
      <c r="DQ218" s="25">
        <v>2.0203885714285716</v>
      </c>
      <c r="DR218" s="25">
        <v>0.16256000000000001</v>
      </c>
      <c r="DS218" s="25">
        <v>0.69436342857142852</v>
      </c>
      <c r="DT218" s="25">
        <v>6.3862857142857152E-2</v>
      </c>
    </row>
    <row r="219" spans="1:124" x14ac:dyDescent="0.3">
      <c r="A219" s="14" t="s">
        <v>23</v>
      </c>
      <c r="C219" s="2">
        <v>3.0952000000000002</v>
      </c>
      <c r="D219" s="2">
        <v>12.110900000000001</v>
      </c>
      <c r="E219" s="2">
        <v>0.6905</v>
      </c>
      <c r="F219" s="2">
        <v>8.2647999999999993</v>
      </c>
      <c r="G219" s="2">
        <v>1.0703</v>
      </c>
      <c r="H219" s="2">
        <v>4.5503999999999998</v>
      </c>
      <c r="I219" s="2">
        <v>50.74</v>
      </c>
      <c r="J219" s="2">
        <v>4.3445999999999998</v>
      </c>
      <c r="K219" s="2">
        <v>14.1646</v>
      </c>
      <c r="L219" s="2">
        <v>0.2397</v>
      </c>
      <c r="M219" s="2">
        <v>3.7900000000000003E-2</v>
      </c>
      <c r="N219" s="2">
        <v>2.6700000000000002E-2</v>
      </c>
      <c r="O219" s="2">
        <v>99.335599999999999</v>
      </c>
    </row>
    <row r="220" spans="1:124" x14ac:dyDescent="0.3">
      <c r="A220" s="14" t="s">
        <v>23</v>
      </c>
      <c r="C220" s="2">
        <v>3.0924</v>
      </c>
      <c r="D220" s="2">
        <v>12.2067</v>
      </c>
      <c r="E220" s="2">
        <v>0.60650000000000004</v>
      </c>
      <c r="F220" s="2">
        <v>8.0625</v>
      </c>
      <c r="G220" s="2">
        <v>1.0828</v>
      </c>
      <c r="H220" s="2">
        <v>4.5433000000000003</v>
      </c>
      <c r="I220" s="2">
        <v>50.741799999999998</v>
      </c>
      <c r="J220" s="2">
        <v>4.2742000000000004</v>
      </c>
      <c r="K220" s="2">
        <v>13.6302</v>
      </c>
      <c r="L220" s="2">
        <v>0.17230000000000001</v>
      </c>
      <c r="M220" s="2">
        <v>4.0800000000000003E-2</v>
      </c>
      <c r="N220" s="2">
        <v>2.52E-2</v>
      </c>
      <c r="O220" s="2">
        <v>98.4786</v>
      </c>
    </row>
    <row r="221" spans="1:124" x14ac:dyDescent="0.3">
      <c r="A221" s="14" t="s">
        <v>23</v>
      </c>
      <c r="C221" s="2">
        <v>3.0472000000000001</v>
      </c>
      <c r="D221" s="2">
        <v>11.957766666666666</v>
      </c>
      <c r="E221" s="2">
        <v>0.65616666666666668</v>
      </c>
      <c r="F221" s="2">
        <v>8.0505333333333322</v>
      </c>
      <c r="G221" s="2">
        <v>1.0440666666666667</v>
      </c>
      <c r="H221" s="2">
        <v>4.4576333333333329</v>
      </c>
      <c r="I221" s="3">
        <v>50.780033333333336</v>
      </c>
      <c r="J221" s="2">
        <v>4.6962333333333328</v>
      </c>
      <c r="K221" s="2">
        <v>14.028733333333333</v>
      </c>
      <c r="L221" s="2">
        <v>0.22530000000000003</v>
      </c>
      <c r="M221" s="2">
        <v>3.78E-2</v>
      </c>
      <c r="N221" s="2">
        <v>2.3800000000000002E-2</v>
      </c>
      <c r="O221" s="2">
        <v>99.005266666666671</v>
      </c>
      <c r="U221" s="25" t="s">
        <v>28</v>
      </c>
      <c r="V221" s="25">
        <v>50</v>
      </c>
      <c r="W221" s="25" t="s">
        <v>32</v>
      </c>
      <c r="X221" s="25">
        <v>21.311</v>
      </c>
      <c r="Y221" s="25">
        <v>8.7750813333333326</v>
      </c>
      <c r="Z221" s="25">
        <v>0.57503809523809513</v>
      </c>
      <c r="AA221" s="25">
        <v>1.6101066666666664</v>
      </c>
      <c r="AB221" s="25">
        <v>0.52903504761904752</v>
      </c>
      <c r="AC221" s="25">
        <v>2.7716836190476188</v>
      </c>
      <c r="AD221" s="25">
        <v>0.14950990476190473</v>
      </c>
      <c r="AE221" s="25">
        <v>8901.5897142857139</v>
      </c>
      <c r="AF221" s="25">
        <v>310.52057142857137</v>
      </c>
      <c r="AG221" s="25">
        <v>28.268872761904756</v>
      </c>
      <c r="AH221" s="25">
        <v>0.96606399999999981</v>
      </c>
      <c r="AI221" s="27">
        <v>26681.767619047616</v>
      </c>
      <c r="AJ221" s="27">
        <v>1150.0761904761903</v>
      </c>
      <c r="AK221" s="25">
        <v>465.78085714285703</v>
      </c>
      <c r="AL221" s="25">
        <v>25.301676190476186</v>
      </c>
      <c r="AM221" s="25">
        <v>18.861249523809519</v>
      </c>
      <c r="AN221" s="25">
        <v>3.1052057142857139</v>
      </c>
      <c r="AO221" s="25">
        <v>1607.8065142857142</v>
      </c>
      <c r="AP221" s="25">
        <v>92.006095238095227</v>
      </c>
      <c r="AQ221" s="27">
        <v>137204.0895238095</v>
      </c>
      <c r="AR221" s="27">
        <v>8050.5333333333319</v>
      </c>
      <c r="AS221" s="25">
        <v>46.693093333333323</v>
      </c>
      <c r="AT221" s="25">
        <v>2.9901980952380951</v>
      </c>
      <c r="AU221" s="25">
        <v>61.644083809523806</v>
      </c>
      <c r="AV221" s="25">
        <v>2.8751904761904759</v>
      </c>
      <c r="AW221" s="25">
        <v>136.85906666666665</v>
      </c>
      <c r="AX221" s="25">
        <v>9.5456323809523802</v>
      </c>
      <c r="AY221" s="25">
        <v>187.92244952380952</v>
      </c>
      <c r="AZ221" s="25">
        <v>10.580700952380951</v>
      </c>
      <c r="BA221" s="25">
        <v>27.141798095238091</v>
      </c>
      <c r="BB221" s="25">
        <v>1.2650838095238095</v>
      </c>
      <c r="BC221" s="25">
        <v>1.5065998095238093</v>
      </c>
      <c r="BD221" s="25">
        <v>0.25301676190476191</v>
      </c>
      <c r="BE221" s="25">
        <v>19.815812761904759</v>
      </c>
      <c r="BF221" s="25">
        <v>0.86255714285714269</v>
      </c>
      <c r="BG221" s="25">
        <v>348.47308571428567</v>
      </c>
      <c r="BH221" s="25">
        <v>17.251142857142852</v>
      </c>
      <c r="BI221" s="25">
        <v>46.003047619047614</v>
      </c>
      <c r="BJ221" s="25">
        <v>3.2202133333333327</v>
      </c>
      <c r="BK221" s="25">
        <v>325.47156190476187</v>
      </c>
      <c r="BL221" s="25">
        <v>20.701371428571427</v>
      </c>
      <c r="BM221" s="25">
        <v>32.892179047619045</v>
      </c>
      <c r="BN221" s="25">
        <v>2.1851447619047613</v>
      </c>
      <c r="BO221" s="25">
        <v>1.5871051428571425</v>
      </c>
      <c r="BP221" s="25">
        <v>0.23001523809523808</v>
      </c>
      <c r="BQ221" s="25">
        <v>0.10810716190476188</v>
      </c>
      <c r="BR221" s="25">
        <v>7.8205180952380951E-2</v>
      </c>
      <c r="BS221" s="25">
        <v>0.15871051428571428</v>
      </c>
      <c r="BT221" s="25">
        <v>2.875190476190476E-2</v>
      </c>
      <c r="BU221" s="25">
        <v>3.3467217142857142</v>
      </c>
      <c r="BV221" s="25">
        <v>0.33352209523809517</v>
      </c>
      <c r="BW221" s="25">
        <v>6.3254190476190478E-2</v>
      </c>
      <c r="BX221" s="25">
        <v>3.105205714285714E-2</v>
      </c>
      <c r="BY221" s="25">
        <v>0.21161401904761901</v>
      </c>
      <c r="BZ221" s="25">
        <v>2.9901980952380947E-2</v>
      </c>
      <c r="CA221" s="25">
        <v>227.14004761904761</v>
      </c>
      <c r="CB221" s="25">
        <v>11.040731428571426</v>
      </c>
      <c r="CC221" s="25">
        <v>27.831843809523804</v>
      </c>
      <c r="CD221" s="25">
        <v>1.7251142857142854</v>
      </c>
      <c r="CE221" s="25">
        <v>68.314525714285708</v>
      </c>
      <c r="CF221" s="25">
        <v>3.1052057142857139</v>
      </c>
      <c r="CG221" s="25">
        <v>9.3961224761904738</v>
      </c>
      <c r="CH221" s="25">
        <v>0.4370289523809523</v>
      </c>
      <c r="CI221" s="25">
        <v>42.092788571428564</v>
      </c>
      <c r="CJ221" s="25">
        <v>1.9551295238095234</v>
      </c>
      <c r="CK221" s="25">
        <v>11.167239809523808</v>
      </c>
      <c r="CL221" s="25">
        <v>0.73604876190476176</v>
      </c>
      <c r="CM221" s="25">
        <v>3.6802438095238093</v>
      </c>
      <c r="CN221" s="25">
        <v>0.34502285714285708</v>
      </c>
      <c r="CO221" s="25">
        <v>10.810716190476191</v>
      </c>
      <c r="CP221" s="25">
        <v>0.82805485714285698</v>
      </c>
      <c r="CQ221" s="25">
        <v>1.6285078857142854</v>
      </c>
      <c r="CR221" s="25">
        <v>0.10925723809523807</v>
      </c>
      <c r="CS221" s="25">
        <v>9.3731209523809511</v>
      </c>
      <c r="CT221" s="25">
        <v>0.46003047619047616</v>
      </c>
      <c r="CU221" s="25">
        <v>2.0011325714285713</v>
      </c>
      <c r="CV221" s="25">
        <v>0.11500761904761904</v>
      </c>
      <c r="CW221" s="25">
        <v>4.7728161904761901</v>
      </c>
      <c r="CX221" s="25">
        <v>0.33352209523809517</v>
      </c>
      <c r="CY221" s="25">
        <v>0.5715878666666665</v>
      </c>
      <c r="CZ221" s="25">
        <v>4.4852971428571427E-2</v>
      </c>
      <c r="DA221" s="25">
        <v>3.6572422857142852</v>
      </c>
      <c r="DB221" s="25">
        <v>0.33352209523809517</v>
      </c>
      <c r="DC221" s="25">
        <v>0.56008710476190471</v>
      </c>
      <c r="DD221" s="25">
        <v>5.5203657142857139E-2</v>
      </c>
      <c r="DE221" s="25">
        <v>8.085035619047618</v>
      </c>
      <c r="DF221" s="25">
        <v>0.70154647619047616</v>
      </c>
      <c r="DG221" s="25">
        <v>1.7481158095238092</v>
      </c>
      <c r="DH221" s="25">
        <v>0.13800914285714286</v>
      </c>
      <c r="DI221" s="25">
        <v>0.40482681904761897</v>
      </c>
      <c r="DJ221" s="25">
        <v>7.4754952380952366E-2</v>
      </c>
      <c r="DK221" s="25">
        <v>4.0252666666666659E-2</v>
      </c>
      <c r="DL221" s="25">
        <v>1.3800914285714285E-2</v>
      </c>
      <c r="DM221" s="25">
        <v>2.1736439999999995</v>
      </c>
      <c r="DN221" s="25">
        <v>0.19551295238095237</v>
      </c>
      <c r="DO221" s="25" t="s">
        <v>136</v>
      </c>
      <c r="DP221" s="25" t="s">
        <v>136</v>
      </c>
      <c r="DQ221" s="25">
        <v>2.1966455238095235</v>
      </c>
      <c r="DR221" s="25">
        <v>0.16101066666666664</v>
      </c>
      <c r="DS221" s="25">
        <v>0.79585272380952365</v>
      </c>
      <c r="DT221" s="25">
        <v>9.8906552380952362E-2</v>
      </c>
    </row>
    <row r="222" spans="1:124" x14ac:dyDescent="0.3">
      <c r="A222" s="14" t="s">
        <v>24</v>
      </c>
      <c r="C222" s="2">
        <v>2.5737000000000001</v>
      </c>
      <c r="D222" s="2">
        <v>12.2417</v>
      </c>
      <c r="E222" s="2">
        <v>0.55720000000000003</v>
      </c>
      <c r="F222" s="2">
        <v>8.3112999999999992</v>
      </c>
      <c r="G222" s="2">
        <v>1.0264</v>
      </c>
      <c r="H222" s="2">
        <v>4.5449000000000002</v>
      </c>
      <c r="I222" s="2">
        <v>50.710599999999999</v>
      </c>
      <c r="J222" s="2">
        <v>4.4034000000000004</v>
      </c>
      <c r="K222" s="2">
        <v>14.6455</v>
      </c>
      <c r="L222" s="2">
        <v>0.20150000000000001</v>
      </c>
      <c r="M222" s="2">
        <v>4.9099999999999998E-2</v>
      </c>
      <c r="N222" s="2">
        <v>2.41E-2</v>
      </c>
      <c r="O222" s="2">
        <v>99.289299999999997</v>
      </c>
    </row>
    <row r="223" spans="1:124" x14ac:dyDescent="0.3">
      <c r="A223" s="14" t="s">
        <v>24</v>
      </c>
      <c r="C223" s="2">
        <v>2.3902999999999999</v>
      </c>
      <c r="D223" s="2">
        <v>12.1058</v>
      </c>
      <c r="E223" s="2">
        <v>0.53469999999999995</v>
      </c>
      <c r="F223" s="2">
        <v>8.2963000000000005</v>
      </c>
      <c r="G223" s="2">
        <v>1.0468</v>
      </c>
      <c r="H223" s="2">
        <v>4.5488</v>
      </c>
      <c r="I223" s="2">
        <v>51.587000000000003</v>
      </c>
      <c r="J223" s="2">
        <v>4.4169</v>
      </c>
      <c r="K223" s="2">
        <v>13.864000000000001</v>
      </c>
      <c r="L223" s="2">
        <v>0.20930000000000001</v>
      </c>
      <c r="M223" s="2">
        <v>4.5400000000000003E-2</v>
      </c>
      <c r="N223" s="2">
        <v>2.23E-2</v>
      </c>
      <c r="O223" s="2">
        <v>99.067400000000006</v>
      </c>
    </row>
    <row r="224" spans="1:124" x14ac:dyDescent="0.3">
      <c r="A224" s="14" t="s">
        <v>24</v>
      </c>
      <c r="C224" s="2">
        <v>2.3757999999999999</v>
      </c>
      <c r="D224" s="2">
        <v>12.134</v>
      </c>
      <c r="E224" s="2">
        <v>0.50880000000000003</v>
      </c>
      <c r="F224" s="2">
        <v>8.3643000000000001</v>
      </c>
      <c r="G224" s="2">
        <v>1.0323</v>
      </c>
      <c r="H224" s="2">
        <v>4.5155000000000003</v>
      </c>
      <c r="I224" s="2">
        <v>50.986199999999997</v>
      </c>
      <c r="J224" s="2">
        <v>4.4074</v>
      </c>
      <c r="K224" s="2">
        <v>14.2669</v>
      </c>
      <c r="L224" s="2">
        <v>0.26369999999999999</v>
      </c>
      <c r="M224" s="2">
        <v>4.48E-2</v>
      </c>
      <c r="N224" s="2">
        <v>2.5399999999999999E-2</v>
      </c>
      <c r="O224" s="2">
        <v>98.925200000000004</v>
      </c>
    </row>
    <row r="225" spans="1:124" x14ac:dyDescent="0.3">
      <c r="A225" s="14" t="s">
        <v>24</v>
      </c>
      <c r="C225" s="2">
        <v>2.4466000000000001</v>
      </c>
      <c r="D225" s="2">
        <v>12.160499999999999</v>
      </c>
      <c r="E225" s="2">
        <v>0.53356666666666663</v>
      </c>
      <c r="F225" s="2">
        <v>8.3239666666666654</v>
      </c>
      <c r="G225" s="2">
        <v>1.0351666666666668</v>
      </c>
      <c r="H225" s="2">
        <v>4.5364000000000004</v>
      </c>
      <c r="I225" s="3">
        <v>51.094599999999993</v>
      </c>
      <c r="J225" s="2">
        <v>4.4092333333333329</v>
      </c>
      <c r="K225" s="2">
        <v>14.258800000000001</v>
      </c>
      <c r="L225" s="2">
        <v>0.22483333333333336</v>
      </c>
      <c r="M225" s="2">
        <v>4.6433333333333333E-2</v>
      </c>
      <c r="N225" s="2">
        <v>2.3933333333333334E-2</v>
      </c>
      <c r="O225" s="2">
        <v>99.093966666666674</v>
      </c>
      <c r="U225" s="25" t="s">
        <v>28</v>
      </c>
      <c r="V225" s="25">
        <v>50</v>
      </c>
      <c r="W225" s="25" t="s">
        <v>32</v>
      </c>
      <c r="X225" s="25">
        <v>20.5</v>
      </c>
      <c r="Y225" s="25">
        <v>6.9683492380952377</v>
      </c>
      <c r="Z225" s="25">
        <v>0.47565523809523808</v>
      </c>
      <c r="AA225" s="25">
        <v>1.5339881428571427</v>
      </c>
      <c r="AB225" s="25">
        <v>0.53511214285714281</v>
      </c>
      <c r="AC225" s="25">
        <v>2.2450927238095231</v>
      </c>
      <c r="AD225" s="25">
        <v>8.0861390476190467E-2</v>
      </c>
      <c r="AE225" s="25">
        <v>7693.7234761904756</v>
      </c>
      <c r="AF225" s="25">
        <v>404.30695238095228</v>
      </c>
      <c r="AG225" s="25">
        <v>30.239781761904759</v>
      </c>
      <c r="AH225" s="25">
        <v>1.0583329047619046</v>
      </c>
      <c r="AI225" s="25">
        <v>22332.013428571423</v>
      </c>
      <c r="AJ225" s="25">
        <v>713.48285714285703</v>
      </c>
      <c r="AK225" s="25">
        <v>416.19833333333327</v>
      </c>
      <c r="AL225" s="25">
        <v>19.02620952380952</v>
      </c>
      <c r="AM225" s="25">
        <v>42.571143809523797</v>
      </c>
      <c r="AN225" s="25">
        <v>5.5889490476190469</v>
      </c>
      <c r="AO225" s="25">
        <v>1604.1472904761904</v>
      </c>
      <c r="AP225" s="25">
        <v>82.050528571428558</v>
      </c>
      <c r="AQ225" s="27">
        <v>130924.10428571427</v>
      </c>
      <c r="AR225" s="27">
        <v>4518.7247619047612</v>
      </c>
      <c r="AS225" s="25">
        <v>46.138558095238089</v>
      </c>
      <c r="AT225" s="25">
        <v>2.2593623809523806</v>
      </c>
      <c r="AU225" s="25">
        <v>73.964389523809515</v>
      </c>
      <c r="AV225" s="25">
        <v>5.7078628571428567</v>
      </c>
      <c r="AW225" s="25">
        <v>119.38946476190475</v>
      </c>
      <c r="AX225" s="25">
        <v>5.5889490476190469</v>
      </c>
      <c r="AY225" s="25">
        <v>163.14974666666663</v>
      </c>
      <c r="AZ225" s="25">
        <v>9.2752771428571421</v>
      </c>
      <c r="BA225" s="25">
        <v>24.496244761904759</v>
      </c>
      <c r="BB225" s="25">
        <v>1.3080519047619048</v>
      </c>
      <c r="BC225" s="25">
        <v>1.6529019523809521</v>
      </c>
      <c r="BD225" s="25">
        <v>0.33295866666666663</v>
      </c>
      <c r="BE225" s="25">
        <v>15.958233238095234</v>
      </c>
      <c r="BF225" s="25">
        <v>0.74915699999999985</v>
      </c>
      <c r="BG225" s="25">
        <v>324.63469999999995</v>
      </c>
      <c r="BH225" s="25">
        <v>13.080519047619045</v>
      </c>
      <c r="BI225" s="25">
        <v>39.003729523809511</v>
      </c>
      <c r="BJ225" s="25">
        <v>1.7837071428571425</v>
      </c>
      <c r="BK225" s="25">
        <v>255.66469047619046</v>
      </c>
      <c r="BL225" s="25">
        <v>11.891380952380951</v>
      </c>
      <c r="BM225" s="25">
        <v>26.398865714285709</v>
      </c>
      <c r="BN225" s="25">
        <v>1.189138095238095</v>
      </c>
      <c r="BO225" s="25">
        <v>1.438857095238095</v>
      </c>
      <c r="BP225" s="25">
        <v>0.22593623809523805</v>
      </c>
      <c r="BQ225" s="25">
        <v>0.14269657142857142</v>
      </c>
      <c r="BR225" s="25">
        <v>8.9185357142857136E-2</v>
      </c>
      <c r="BS225" s="25">
        <v>0.13794001904761904</v>
      </c>
      <c r="BT225" s="25">
        <v>2.972845238095238E-2</v>
      </c>
      <c r="BU225" s="25">
        <v>2.9371710952380949</v>
      </c>
      <c r="BV225" s="25">
        <v>0.26161038095238093</v>
      </c>
      <c r="BW225" s="25">
        <v>6.064604285714284E-2</v>
      </c>
      <c r="BX225" s="25">
        <v>2.972845238095238E-2</v>
      </c>
      <c r="BY225" s="25">
        <v>0.15815536666666663</v>
      </c>
      <c r="BZ225" s="25">
        <v>1.9026209523809522E-2</v>
      </c>
      <c r="CA225" s="25">
        <v>193.59168190476188</v>
      </c>
      <c r="CB225" s="25">
        <v>9.7509323809523778</v>
      </c>
      <c r="CC225" s="25">
        <v>22.37957895238095</v>
      </c>
      <c r="CD225" s="25">
        <v>1.0464415238095237</v>
      </c>
      <c r="CE225" s="25">
        <v>54.343610952380949</v>
      </c>
      <c r="CF225" s="25">
        <v>2.4971899999999994</v>
      </c>
      <c r="CG225" s="25">
        <v>8.0504649047619026</v>
      </c>
      <c r="CH225" s="25">
        <v>0.48754661904761892</v>
      </c>
      <c r="CI225" s="25">
        <v>35.317401428571422</v>
      </c>
      <c r="CJ225" s="25">
        <v>1.4269657142857142</v>
      </c>
      <c r="CK225" s="25">
        <v>9.2277116190476178</v>
      </c>
      <c r="CL225" s="25">
        <v>0.49943799999999988</v>
      </c>
      <c r="CM225" s="25">
        <v>2.8420400476190477</v>
      </c>
      <c r="CN225" s="25">
        <v>0.21404485714285712</v>
      </c>
      <c r="CO225" s="25">
        <v>9.4536478571428546</v>
      </c>
      <c r="CP225" s="25">
        <v>0.6540259523809524</v>
      </c>
      <c r="CQ225" s="25">
        <v>1.3865350190476189</v>
      </c>
      <c r="CR225" s="25">
        <v>0.10702242857142856</v>
      </c>
      <c r="CS225" s="25">
        <v>8.1574873333333322</v>
      </c>
      <c r="CT225" s="25">
        <v>0.48754661904761892</v>
      </c>
      <c r="CU225" s="25">
        <v>1.5815536666666665</v>
      </c>
      <c r="CV225" s="25">
        <v>0.11891380952380952</v>
      </c>
      <c r="CW225" s="25">
        <v>4.3165712857142848</v>
      </c>
      <c r="CX225" s="25">
        <v>0.3805241904761904</v>
      </c>
      <c r="CY225" s="25">
        <v>0.49111403333333326</v>
      </c>
      <c r="CZ225" s="25">
        <v>4.7565523809523801E-2</v>
      </c>
      <c r="DA225" s="25">
        <v>2.8539314285714283</v>
      </c>
      <c r="DB225" s="25">
        <v>0.30917590476190471</v>
      </c>
      <c r="DC225" s="25">
        <v>0.4518724761904761</v>
      </c>
      <c r="DD225" s="25">
        <v>4.5187247619047612E-2</v>
      </c>
      <c r="DE225" s="25">
        <v>7.3488734285714266</v>
      </c>
      <c r="DF225" s="25">
        <v>0.57078628571428569</v>
      </c>
      <c r="DG225" s="25">
        <v>1.5494469380952378</v>
      </c>
      <c r="DH225" s="25">
        <v>0.10464415238095236</v>
      </c>
      <c r="DI225" s="25">
        <v>0.33533694285714277</v>
      </c>
      <c r="DJ225" s="25">
        <v>6.1835180952380941E-2</v>
      </c>
      <c r="DK225" s="25">
        <v>3.4485004761904761E-2</v>
      </c>
      <c r="DL225" s="25">
        <v>1.189138095238095E-2</v>
      </c>
      <c r="DM225" s="25">
        <v>1.8074899047619044</v>
      </c>
      <c r="DN225" s="25">
        <v>0.16647933333333331</v>
      </c>
      <c r="DO225" s="25" t="s">
        <v>136</v>
      </c>
      <c r="DP225" s="25" t="s">
        <v>136</v>
      </c>
      <c r="DQ225" s="25">
        <v>1.8372183571428566</v>
      </c>
      <c r="DR225" s="25">
        <v>0.10821156666666665</v>
      </c>
      <c r="DS225" s="25">
        <v>0.64808026190476187</v>
      </c>
      <c r="DT225" s="25">
        <v>5.4700352380952368E-2</v>
      </c>
    </row>
    <row r="226" spans="1:124" x14ac:dyDescent="0.3">
      <c r="A226" s="14" t="s">
        <v>24</v>
      </c>
      <c r="C226" s="2">
        <v>1.4279999999999999</v>
      </c>
      <c r="D226" s="2">
        <v>12.132099999999999</v>
      </c>
      <c r="E226" s="2">
        <v>0.62439999999999996</v>
      </c>
      <c r="F226" s="2">
        <v>8.2916000000000007</v>
      </c>
      <c r="G226" s="2">
        <v>0.98260000000000003</v>
      </c>
      <c r="H226" s="2">
        <v>4.5948000000000002</v>
      </c>
      <c r="I226" s="2">
        <v>52.2928</v>
      </c>
      <c r="J226" s="2">
        <v>4.3869999999999996</v>
      </c>
      <c r="K226" s="2">
        <v>14.530799999999999</v>
      </c>
      <c r="L226" s="2">
        <v>8.2400000000000001E-2</v>
      </c>
      <c r="M226" s="2">
        <v>4.2099999999999999E-2</v>
      </c>
      <c r="N226" s="2">
        <v>2.6200000000000001E-2</v>
      </c>
      <c r="O226" s="2">
        <v>99.414900000000003</v>
      </c>
    </row>
    <row r="227" spans="1:124" x14ac:dyDescent="0.3">
      <c r="A227" s="14" t="s">
        <v>24</v>
      </c>
      <c r="C227" s="2">
        <v>1.4117999999999999</v>
      </c>
      <c r="D227" s="2">
        <v>12.2117</v>
      </c>
      <c r="E227" s="2">
        <v>0.64790000000000003</v>
      </c>
      <c r="F227" s="2">
        <v>8.4837000000000007</v>
      </c>
      <c r="G227" s="2">
        <v>1.0229999999999999</v>
      </c>
      <c r="H227" s="2">
        <v>4.5639000000000003</v>
      </c>
      <c r="I227" s="2">
        <v>52.517099999999999</v>
      </c>
      <c r="J227" s="2">
        <v>4.4345999999999997</v>
      </c>
      <c r="K227" s="2">
        <v>14.8841</v>
      </c>
      <c r="L227" s="2">
        <v>0.22939999999999999</v>
      </c>
      <c r="M227" s="2">
        <v>3.6400000000000002E-2</v>
      </c>
      <c r="N227" s="2">
        <v>2.18E-2</v>
      </c>
      <c r="O227" s="2">
        <v>100.4653</v>
      </c>
    </row>
    <row r="228" spans="1:124" x14ac:dyDescent="0.3">
      <c r="A228" s="14" t="s">
        <v>24</v>
      </c>
      <c r="C228" s="2">
        <v>1.1857</v>
      </c>
      <c r="D228" s="2">
        <v>12.100099999999999</v>
      </c>
      <c r="E228" s="2">
        <v>0.52890000000000004</v>
      </c>
      <c r="F228" s="2">
        <v>8.3751999999999995</v>
      </c>
      <c r="G228" s="2">
        <v>1.0058</v>
      </c>
      <c r="H228" s="2">
        <v>4.6474000000000002</v>
      </c>
      <c r="I228" s="2">
        <v>51.8979</v>
      </c>
      <c r="J228" s="2">
        <v>4.5688000000000004</v>
      </c>
      <c r="K228" s="2">
        <v>14.480700000000001</v>
      </c>
      <c r="L228" s="2">
        <v>0.17979999999999999</v>
      </c>
      <c r="M228" s="2">
        <v>4.5699999999999998E-2</v>
      </c>
      <c r="N228" s="2">
        <v>2.29E-2</v>
      </c>
      <c r="O228" s="2">
        <v>99.039000000000001</v>
      </c>
    </row>
    <row r="229" spans="1:124" x14ac:dyDescent="0.3">
      <c r="A229" s="14" t="s">
        <v>24</v>
      </c>
      <c r="C229" s="2">
        <v>1.3418333333333334</v>
      </c>
      <c r="D229" s="2">
        <v>12.147966666666667</v>
      </c>
      <c r="E229" s="2">
        <v>0.60040000000000004</v>
      </c>
      <c r="F229" s="2">
        <v>8.3834999999999997</v>
      </c>
      <c r="G229" s="2">
        <v>1.0038</v>
      </c>
      <c r="H229" s="2">
        <v>4.6020333333333339</v>
      </c>
      <c r="I229" s="3">
        <v>52.235933333333328</v>
      </c>
      <c r="J229" s="2">
        <v>4.4634666666666662</v>
      </c>
      <c r="K229" s="2">
        <v>14.631866666666667</v>
      </c>
      <c r="L229" s="2">
        <v>0.16386666666666663</v>
      </c>
      <c r="M229" s="2">
        <v>4.1399999999999999E-2</v>
      </c>
      <c r="N229" s="2">
        <v>2.3633333333333336E-2</v>
      </c>
      <c r="O229" s="2">
        <v>99.639733333333325</v>
      </c>
      <c r="U229" s="25" t="s">
        <v>28</v>
      </c>
      <c r="V229" s="25">
        <v>50</v>
      </c>
      <c r="W229" s="25" t="s">
        <v>32</v>
      </c>
      <c r="X229" s="25">
        <v>20.788</v>
      </c>
      <c r="Y229" s="25">
        <v>4.0240799999999997</v>
      </c>
      <c r="Z229" s="25">
        <v>0.35929285714285714</v>
      </c>
      <c r="AA229" s="25">
        <v>0.98206714285714269</v>
      </c>
      <c r="AB229" s="25">
        <v>0.44312785714285713</v>
      </c>
      <c r="AC229" s="25">
        <v>1.760535</v>
      </c>
      <c r="AD229" s="25">
        <v>0.13174071428571429</v>
      </c>
      <c r="AE229" s="25">
        <v>7365.5035714285714</v>
      </c>
      <c r="AF229" s="25">
        <v>299.41071428571428</v>
      </c>
      <c r="AG229" s="25">
        <v>25.773274285714283</v>
      </c>
      <c r="AH229" s="25">
        <v>1.1617135714285713</v>
      </c>
      <c r="AI229" s="25">
        <v>23988.786428571428</v>
      </c>
      <c r="AJ229" s="25">
        <v>1173.69</v>
      </c>
      <c r="AK229" s="25">
        <v>398.8150714285714</v>
      </c>
      <c r="AL229" s="25">
        <v>20.359928571428568</v>
      </c>
      <c r="AM229" s="25">
        <v>8.6230285714285717</v>
      </c>
      <c r="AN229" s="25">
        <v>1.317407142857143</v>
      </c>
      <c r="AO229" s="25">
        <v>1401.2421428571429</v>
      </c>
      <c r="AP229" s="25">
        <v>76.649142857142849</v>
      </c>
      <c r="AQ229" s="27">
        <v>123357.21428571428</v>
      </c>
      <c r="AR229" s="27">
        <v>6706.8</v>
      </c>
      <c r="AS229" s="25">
        <v>39.402450000000002</v>
      </c>
      <c r="AT229" s="25">
        <v>2.395285714285714</v>
      </c>
      <c r="AU229" s="25">
        <v>41.797735714285714</v>
      </c>
      <c r="AV229" s="25">
        <v>3.9522214285714283</v>
      </c>
      <c r="AW229" s="25">
        <v>109.94361428571428</v>
      </c>
      <c r="AX229" s="25">
        <v>5.8684500000000002</v>
      </c>
      <c r="AY229" s="25">
        <v>158.68767857142856</v>
      </c>
      <c r="AZ229" s="25">
        <v>9.7009071428571421</v>
      </c>
      <c r="BA229" s="25">
        <v>24.048668571428568</v>
      </c>
      <c r="BB229" s="25">
        <v>1.1497371428571428</v>
      </c>
      <c r="BC229" s="25">
        <v>1.2814778571428571</v>
      </c>
      <c r="BD229" s="25">
        <v>0.25150499999999998</v>
      </c>
      <c r="BE229" s="25">
        <v>17.425703571428571</v>
      </c>
      <c r="BF229" s="25">
        <v>0.83834999999999993</v>
      </c>
      <c r="BG229" s="25">
        <v>385.64099999999996</v>
      </c>
      <c r="BH229" s="25">
        <v>14.371714285714285</v>
      </c>
      <c r="BI229" s="25">
        <v>40.001271428571428</v>
      </c>
      <c r="BJ229" s="25">
        <v>2.0359928571428569</v>
      </c>
      <c r="BK229" s="25">
        <v>265.87671428571429</v>
      </c>
      <c r="BL229" s="25">
        <v>13.174071428571429</v>
      </c>
      <c r="BM229" s="25">
        <v>25.629557142857141</v>
      </c>
      <c r="BN229" s="25">
        <v>1.317407142857143</v>
      </c>
      <c r="BO229" s="25">
        <v>1.3533364285714284</v>
      </c>
      <c r="BP229" s="25">
        <v>0.19162285714285715</v>
      </c>
      <c r="BQ229" s="25">
        <v>0.19162285714285715</v>
      </c>
      <c r="BR229" s="25">
        <v>0.100602</v>
      </c>
      <c r="BS229" s="25">
        <v>0.10419492857142856</v>
      </c>
      <c r="BT229" s="25">
        <v>2.5150499999999999E-2</v>
      </c>
      <c r="BU229" s="25">
        <v>2.5988850000000001</v>
      </c>
      <c r="BV229" s="25">
        <v>0.23952857142857145</v>
      </c>
      <c r="BW229" s="25">
        <v>7.5451499999999991E-2</v>
      </c>
      <c r="BX229" s="25">
        <v>3.2336357142857139E-2</v>
      </c>
      <c r="BY229" s="25">
        <v>0.16168178571428574</v>
      </c>
      <c r="BZ229" s="25">
        <v>1.4371714285714286E-2</v>
      </c>
      <c r="CA229" s="25">
        <v>210.78514285714286</v>
      </c>
      <c r="CB229" s="25">
        <v>11.976428571428571</v>
      </c>
      <c r="CC229" s="25">
        <v>24.791207142857139</v>
      </c>
      <c r="CD229" s="25">
        <v>1.5569357142857143</v>
      </c>
      <c r="CE229" s="25">
        <v>57.127564285714293</v>
      </c>
      <c r="CF229" s="25">
        <v>3.1138714285714286</v>
      </c>
      <c r="CG229" s="25">
        <v>7.9044428571428567</v>
      </c>
      <c r="CH229" s="25">
        <v>0.33533999999999997</v>
      </c>
      <c r="CI229" s="25">
        <v>37.845514285714287</v>
      </c>
      <c r="CJ229" s="25">
        <v>1.9162285714285716</v>
      </c>
      <c r="CK229" s="25">
        <v>10.036247142857144</v>
      </c>
      <c r="CL229" s="25">
        <v>0.85032642857142848</v>
      </c>
      <c r="CM229" s="25">
        <v>3.1498007142857141</v>
      </c>
      <c r="CN229" s="25">
        <v>0.20359928571428573</v>
      </c>
      <c r="CO229" s="25">
        <v>8.7547692857142856</v>
      </c>
      <c r="CP229" s="25">
        <v>0.6587035714285715</v>
      </c>
      <c r="CQ229" s="25">
        <v>1.4731007142857142</v>
      </c>
      <c r="CR229" s="25">
        <v>0.15569357142857143</v>
      </c>
      <c r="CS229" s="25">
        <v>8.3834999999999997</v>
      </c>
      <c r="CT229" s="25">
        <v>0.6826564285714285</v>
      </c>
      <c r="CU229" s="25">
        <v>1.4467525714285714</v>
      </c>
      <c r="CV229" s="25">
        <v>0.10659021428571429</v>
      </c>
      <c r="CW229" s="25">
        <v>3.7965278571428569</v>
      </c>
      <c r="CX229" s="25">
        <v>0.26348142857142859</v>
      </c>
      <c r="CY229" s="25">
        <v>0.53893928571428573</v>
      </c>
      <c r="CZ229" s="25">
        <v>5.0300999999999998E-2</v>
      </c>
      <c r="DA229" s="25">
        <v>3.4851407142857145</v>
      </c>
      <c r="DB229" s="25">
        <v>0.40719857142857147</v>
      </c>
      <c r="DC229" s="25">
        <v>0.38923392857142858</v>
      </c>
      <c r="DD229" s="25">
        <v>4.4312785714285707E-2</v>
      </c>
      <c r="DE229" s="25">
        <v>7.0541164285714286</v>
      </c>
      <c r="DF229" s="25">
        <v>0.53893928571428573</v>
      </c>
      <c r="DG229" s="25">
        <v>1.6647235714285713</v>
      </c>
      <c r="DH229" s="25">
        <v>0.13174071428571429</v>
      </c>
      <c r="DI229" s="25">
        <v>0.37486221428571426</v>
      </c>
      <c r="DJ229" s="25">
        <v>6.3475071428571422E-2</v>
      </c>
      <c r="DK229" s="25">
        <v>3.4731642857142864E-2</v>
      </c>
      <c r="DL229" s="25">
        <v>1.4371714285714286E-2</v>
      </c>
      <c r="DM229" s="25">
        <v>1.6168178571428571</v>
      </c>
      <c r="DN229" s="25">
        <v>0.13174071428571429</v>
      </c>
      <c r="DO229" s="25" t="s">
        <v>136</v>
      </c>
      <c r="DP229" s="25" t="s">
        <v>136</v>
      </c>
      <c r="DQ229" s="25">
        <v>1.8683228571428572</v>
      </c>
      <c r="DR229" s="25">
        <v>0.16766999999999999</v>
      </c>
      <c r="DS229" s="25">
        <v>0.62756485714285715</v>
      </c>
      <c r="DT229" s="25">
        <v>8.024207142857144E-2</v>
      </c>
    </row>
    <row r="230" spans="1:124" x14ac:dyDescent="0.3">
      <c r="A230" s="14" t="s">
        <v>24</v>
      </c>
      <c r="C230" s="2">
        <v>2.7706</v>
      </c>
      <c r="D230" s="2">
        <v>12.138</v>
      </c>
      <c r="E230" s="2">
        <v>0.61319999999999997</v>
      </c>
      <c r="F230" s="2">
        <v>8.2807999999999993</v>
      </c>
      <c r="G230" s="2">
        <v>0.97289999999999999</v>
      </c>
      <c r="H230" s="2">
        <v>4.4218999999999999</v>
      </c>
      <c r="I230" s="2">
        <v>51.311100000000003</v>
      </c>
      <c r="J230" s="2">
        <v>4.3108000000000004</v>
      </c>
      <c r="K230" s="2">
        <v>13.948600000000001</v>
      </c>
      <c r="L230" s="2">
        <v>0.26910000000000001</v>
      </c>
      <c r="M230" s="2">
        <v>4.0399999999999998E-2</v>
      </c>
      <c r="N230" s="2">
        <v>2.23E-2</v>
      </c>
      <c r="O230" s="2">
        <v>99.099699999999999</v>
      </c>
    </row>
    <row r="231" spans="1:124" x14ac:dyDescent="0.3">
      <c r="A231" s="14" t="s">
        <v>24</v>
      </c>
      <c r="C231" s="2">
        <v>2.6928000000000001</v>
      </c>
      <c r="D231" s="2">
        <v>12.2178</v>
      </c>
      <c r="E231" s="2">
        <v>0.59740000000000004</v>
      </c>
      <c r="F231" s="2">
        <v>8.3346999999999998</v>
      </c>
      <c r="G231" s="2">
        <v>1.0299</v>
      </c>
      <c r="H231" s="2">
        <v>4.4942000000000002</v>
      </c>
      <c r="I231" s="2">
        <v>50.799300000000002</v>
      </c>
      <c r="J231" s="2">
        <v>4.3701999999999996</v>
      </c>
      <c r="K231" s="2">
        <v>14.473699999999999</v>
      </c>
      <c r="L231" s="2">
        <v>0.19789999999999999</v>
      </c>
      <c r="M231" s="2">
        <v>3.95E-2</v>
      </c>
      <c r="N231" s="2">
        <v>2.1999999999999999E-2</v>
      </c>
      <c r="O231" s="2">
        <v>99.269400000000005</v>
      </c>
    </row>
    <row r="232" spans="1:124" x14ac:dyDescent="0.3">
      <c r="A232" s="14" t="s">
        <v>24</v>
      </c>
      <c r="C232" s="2">
        <v>2.7250999999999999</v>
      </c>
      <c r="D232" s="2">
        <v>12.327500000000001</v>
      </c>
      <c r="E232" s="2">
        <v>0.58079999999999998</v>
      </c>
      <c r="F232" s="2">
        <v>8.3283000000000005</v>
      </c>
      <c r="G232" s="2">
        <v>1.0099</v>
      </c>
      <c r="H232" s="2">
        <v>4.4923999999999999</v>
      </c>
      <c r="I232" s="2">
        <v>50.7485</v>
      </c>
      <c r="J232" s="2">
        <v>4.3384</v>
      </c>
      <c r="K232" s="2">
        <v>14.474</v>
      </c>
      <c r="L232" s="2">
        <v>0.21659999999999999</v>
      </c>
      <c r="M232" s="2">
        <v>4.1000000000000002E-2</v>
      </c>
      <c r="N232" s="2">
        <v>2.3900000000000001E-2</v>
      </c>
      <c r="O232" s="2">
        <v>99.306399999999996</v>
      </c>
    </row>
    <row r="233" spans="1:124" x14ac:dyDescent="0.3">
      <c r="A233" s="14" t="s">
        <v>24</v>
      </c>
      <c r="C233" s="2">
        <v>2.7294999999999998</v>
      </c>
      <c r="D233" s="2">
        <v>12.227766666666668</v>
      </c>
      <c r="E233" s="2">
        <v>0.59713333333333329</v>
      </c>
      <c r="F233" s="2">
        <v>8.3145999999999987</v>
      </c>
      <c r="G233" s="2">
        <v>1.0042333333333333</v>
      </c>
      <c r="H233" s="2">
        <v>4.4695</v>
      </c>
      <c r="I233" s="3">
        <v>50.952966666666669</v>
      </c>
      <c r="J233" s="2">
        <v>4.3398000000000003</v>
      </c>
      <c r="K233" s="2">
        <v>14.298766666666666</v>
      </c>
      <c r="L233" s="2">
        <v>0.22786666666666666</v>
      </c>
      <c r="M233" s="2">
        <v>4.0300000000000002E-2</v>
      </c>
      <c r="N233" s="2">
        <v>2.2733333333333331E-2</v>
      </c>
      <c r="O233" s="2">
        <v>99.225166666666667</v>
      </c>
      <c r="U233" s="25" t="s">
        <v>28</v>
      </c>
      <c r="V233" s="25">
        <v>50</v>
      </c>
      <c r="W233" s="25" t="s">
        <v>32</v>
      </c>
      <c r="X233" s="25">
        <v>20.481999999999999</v>
      </c>
      <c r="Y233" s="25">
        <v>7.7682119999999983</v>
      </c>
      <c r="Z233" s="25">
        <v>0.42760799999999993</v>
      </c>
      <c r="AA233" s="25">
        <v>1.6391639999999996</v>
      </c>
      <c r="AB233" s="25">
        <v>0.48699799999999988</v>
      </c>
      <c r="AC233" s="25">
        <v>2.8625979999999998</v>
      </c>
      <c r="AD233" s="25">
        <v>0.142536</v>
      </c>
      <c r="AE233" s="25">
        <v>8183.9419999999991</v>
      </c>
      <c r="AF233" s="25">
        <v>201.92599999999996</v>
      </c>
      <c r="AG233" s="25">
        <v>29.932559999999995</v>
      </c>
      <c r="AH233" s="25">
        <v>1.1877999999999997</v>
      </c>
      <c r="AI233" s="25">
        <v>27842.031999999996</v>
      </c>
      <c r="AJ233" s="25">
        <v>1021.5079999999999</v>
      </c>
      <c r="AK233" s="25">
        <v>458.49079999999998</v>
      </c>
      <c r="AL233" s="25">
        <v>15.441399999999998</v>
      </c>
      <c r="AM233" s="25">
        <v>9.1460599999999985</v>
      </c>
      <c r="AN233" s="25">
        <v>1.4253599999999997</v>
      </c>
      <c r="AO233" s="25">
        <v>1481.1865999999998</v>
      </c>
      <c r="AP233" s="25">
        <v>38.009599999999992</v>
      </c>
      <c r="AQ233" s="27">
        <v>129470.19999999997</v>
      </c>
      <c r="AR233" s="27">
        <v>4632.4199999999992</v>
      </c>
      <c r="AS233" s="25">
        <v>45.136399999999995</v>
      </c>
      <c r="AT233" s="25">
        <v>2.6131600000000001</v>
      </c>
      <c r="AU233" s="25">
        <v>51.075399999999995</v>
      </c>
      <c r="AV233" s="25">
        <v>3.325839999999999</v>
      </c>
      <c r="AW233" s="25">
        <v>137.30967999999996</v>
      </c>
      <c r="AX233" s="25">
        <v>7.6019199999999998</v>
      </c>
      <c r="AY233" s="25">
        <v>183.51509999999999</v>
      </c>
      <c r="AZ233" s="25">
        <v>10.333859999999996</v>
      </c>
      <c r="BA233" s="25">
        <v>24.943799999999996</v>
      </c>
      <c r="BB233" s="25">
        <v>1.3065800000000001</v>
      </c>
      <c r="BC233" s="25">
        <v>1.6629199999999995</v>
      </c>
      <c r="BD233" s="25">
        <v>0.28507199999999999</v>
      </c>
      <c r="BE233" s="25">
        <v>18.529679999999999</v>
      </c>
      <c r="BF233" s="25">
        <v>0.57014399999999998</v>
      </c>
      <c r="BG233" s="25">
        <v>386.03499999999997</v>
      </c>
      <c r="BH233" s="25">
        <v>13.065799999999998</v>
      </c>
      <c r="BI233" s="25">
        <v>45.849079999999994</v>
      </c>
      <c r="BJ233" s="25">
        <v>1.5441399999999998</v>
      </c>
      <c r="BK233" s="25">
        <v>306.21483999999998</v>
      </c>
      <c r="BL233" s="25">
        <v>11.402879999999998</v>
      </c>
      <c r="BM233" s="25">
        <v>28.875417999999996</v>
      </c>
      <c r="BN233" s="25">
        <v>0.85521599999999987</v>
      </c>
      <c r="BO233" s="25">
        <v>1.7816999999999996</v>
      </c>
      <c r="BP233" s="25">
        <v>0.23755999999999999</v>
      </c>
      <c r="BQ233" s="25">
        <v>0.26131599999999999</v>
      </c>
      <c r="BR233" s="25">
        <v>0.130658</v>
      </c>
      <c r="BS233" s="25">
        <v>0.15203839999999999</v>
      </c>
      <c r="BT233" s="25">
        <v>2.9694999999999999E-2</v>
      </c>
      <c r="BU233" s="25">
        <v>2.9694999999999996</v>
      </c>
      <c r="BV233" s="25">
        <v>0.20192599999999999</v>
      </c>
      <c r="BW233" s="25">
        <v>0.10333859999999997</v>
      </c>
      <c r="BX233" s="25">
        <v>3.4446199999999996E-2</v>
      </c>
      <c r="BY233" s="25">
        <v>0.17579439999999996</v>
      </c>
      <c r="BZ233" s="25">
        <v>2.2568199999999997E-2</v>
      </c>
      <c r="CA233" s="25">
        <v>219.86177999999995</v>
      </c>
      <c r="CB233" s="25">
        <v>9.0272799999999975</v>
      </c>
      <c r="CC233" s="25">
        <v>28.150859999999994</v>
      </c>
      <c r="CD233" s="25">
        <v>1.4253599999999997</v>
      </c>
      <c r="CE233" s="25">
        <v>65.566559999999996</v>
      </c>
      <c r="CF233" s="25">
        <v>3.2070599999999998</v>
      </c>
      <c r="CG233" s="25">
        <v>8.7897199999999991</v>
      </c>
      <c r="CH233" s="25">
        <v>0.35633999999999993</v>
      </c>
      <c r="CI233" s="25">
        <v>40.266419999999989</v>
      </c>
      <c r="CJ233" s="25">
        <v>1.4253599999999997</v>
      </c>
      <c r="CK233" s="25">
        <v>10.345737999999999</v>
      </c>
      <c r="CL233" s="25">
        <v>0.74831399999999981</v>
      </c>
      <c r="CM233" s="25">
        <v>3.3971079999999989</v>
      </c>
      <c r="CN233" s="25">
        <v>0.22568199999999997</v>
      </c>
      <c r="CO233" s="25">
        <v>9.965641999999999</v>
      </c>
      <c r="CP233" s="25">
        <v>0.54638799999999987</v>
      </c>
      <c r="CQ233" s="25">
        <v>1.6284737999999999</v>
      </c>
      <c r="CR233" s="25">
        <v>0.10452639999999998</v>
      </c>
      <c r="CS233" s="25">
        <v>10.191323999999998</v>
      </c>
      <c r="CT233" s="25">
        <v>0.76019199999999987</v>
      </c>
      <c r="CU233" s="25">
        <v>1.6985539999999995</v>
      </c>
      <c r="CV233" s="25">
        <v>0.142536</v>
      </c>
      <c r="CW233" s="25">
        <v>4.3235919999999997</v>
      </c>
      <c r="CX233" s="25">
        <v>0.30882799999999994</v>
      </c>
      <c r="CY233" s="25">
        <v>0.56658059999999988</v>
      </c>
      <c r="CZ233" s="25">
        <v>5.3450999999999992E-2</v>
      </c>
      <c r="DA233" s="25">
        <v>3.8365939999999994</v>
      </c>
      <c r="DB233" s="25">
        <v>0.30882799999999994</v>
      </c>
      <c r="DC233" s="25">
        <v>0.51431739999999992</v>
      </c>
      <c r="DD233" s="25">
        <v>5.582659999999999E-2</v>
      </c>
      <c r="DE233" s="25">
        <v>7.7444559999999987</v>
      </c>
      <c r="DF233" s="25">
        <v>0.57014399999999998</v>
      </c>
      <c r="DG233" s="25">
        <v>1.8767239999999998</v>
      </c>
      <c r="DH233" s="25">
        <v>0.130658</v>
      </c>
      <c r="DI233" s="25">
        <v>0.43354699999999996</v>
      </c>
      <c r="DJ233" s="25">
        <v>6.4141199999999995E-2</v>
      </c>
      <c r="DK233" s="25">
        <v>3.1476699999999996E-2</v>
      </c>
      <c r="DL233" s="25">
        <v>1.1284099999999998E-2</v>
      </c>
      <c r="DM233" s="25">
        <v>2.1309131999999997</v>
      </c>
      <c r="DN233" s="25">
        <v>0.100963</v>
      </c>
      <c r="DO233" s="25" t="s">
        <v>136</v>
      </c>
      <c r="DP233" s="25" t="s">
        <v>136</v>
      </c>
      <c r="DQ233" s="25">
        <v>2.1974299999999998</v>
      </c>
      <c r="DR233" s="25">
        <v>0.142536</v>
      </c>
      <c r="DS233" s="25">
        <v>0.74356279999999986</v>
      </c>
      <c r="DT233" s="25">
        <v>8.1958199999999995E-2</v>
      </c>
    </row>
    <row r="234" spans="1:124" x14ac:dyDescent="0.3">
      <c r="A234" s="14" t="s">
        <v>24</v>
      </c>
      <c r="C234" s="2">
        <v>2.754</v>
      </c>
      <c r="D234" s="2">
        <v>12.1241</v>
      </c>
      <c r="E234" s="2">
        <v>0.60070000000000001</v>
      </c>
      <c r="F234" s="2">
        <v>8.3070000000000004</v>
      </c>
      <c r="G234" s="2">
        <v>1.1123000000000001</v>
      </c>
      <c r="H234" s="2">
        <v>4.4961000000000002</v>
      </c>
      <c r="I234" s="2">
        <v>50.329099999999997</v>
      </c>
      <c r="J234" s="2">
        <v>4.3186</v>
      </c>
      <c r="K234" s="2">
        <v>14.4815</v>
      </c>
      <c r="L234" s="2">
        <v>0.20019999999999999</v>
      </c>
      <c r="M234" s="2">
        <v>4.3799999999999999E-2</v>
      </c>
      <c r="N234" s="2">
        <v>2.3699999999999999E-2</v>
      </c>
      <c r="O234" s="2">
        <v>98.7911</v>
      </c>
    </row>
    <row r="235" spans="1:124" x14ac:dyDescent="0.3">
      <c r="A235" s="14" t="s">
        <v>24</v>
      </c>
      <c r="C235" s="2">
        <v>2.698</v>
      </c>
      <c r="D235" s="2">
        <v>12.1929</v>
      </c>
      <c r="E235" s="2">
        <v>0.56369999999999998</v>
      </c>
      <c r="F235" s="2">
        <v>8.2820999999999998</v>
      </c>
      <c r="G235" s="2">
        <v>1.0094000000000001</v>
      </c>
      <c r="H235" s="2">
        <v>4.4485999999999999</v>
      </c>
      <c r="I235" s="2">
        <v>50.674300000000002</v>
      </c>
      <c r="J235" s="2">
        <v>4.2523</v>
      </c>
      <c r="K235" s="2">
        <v>14.1982</v>
      </c>
      <c r="L235" s="2">
        <v>0.15690000000000001</v>
      </c>
      <c r="M235" s="2">
        <v>3.6499999999999998E-2</v>
      </c>
      <c r="N235" s="2">
        <v>2.35E-2</v>
      </c>
      <c r="O235" s="2">
        <v>98.536500000000004</v>
      </c>
    </row>
    <row r="236" spans="1:124" x14ac:dyDescent="0.3">
      <c r="A236" s="14" t="s">
        <v>24</v>
      </c>
      <c r="C236" s="2">
        <v>2.8060999999999998</v>
      </c>
      <c r="D236" s="2">
        <v>12.145799999999999</v>
      </c>
      <c r="E236" s="2">
        <v>0.67610000000000003</v>
      </c>
      <c r="F236" s="2">
        <v>8.3594000000000008</v>
      </c>
      <c r="G236" s="2">
        <v>0.97189999999999999</v>
      </c>
      <c r="H236" s="2">
        <v>4.4355000000000002</v>
      </c>
      <c r="I236" s="2">
        <v>50.682499999999997</v>
      </c>
      <c r="J236" s="2">
        <v>4.4462000000000002</v>
      </c>
      <c r="K236" s="2">
        <v>14.573499999999999</v>
      </c>
      <c r="L236" s="2">
        <v>0.2034</v>
      </c>
      <c r="M236" s="2">
        <v>4.1000000000000002E-2</v>
      </c>
      <c r="N236" s="2">
        <v>2.29E-2</v>
      </c>
      <c r="O236" s="2">
        <v>99.3643</v>
      </c>
    </row>
    <row r="237" spans="1:124" x14ac:dyDescent="0.3">
      <c r="A237" s="14" t="s">
        <v>24</v>
      </c>
      <c r="C237" s="2">
        <v>2.7526999999999995</v>
      </c>
      <c r="D237" s="2">
        <v>12.154266666666667</v>
      </c>
      <c r="E237" s="2">
        <v>0.61350000000000005</v>
      </c>
      <c r="F237" s="2">
        <v>8.3161666666666676</v>
      </c>
      <c r="G237" s="2">
        <v>1.0312000000000001</v>
      </c>
      <c r="H237" s="2">
        <v>4.4600666666666671</v>
      </c>
      <c r="I237" s="3">
        <v>50.56196666666667</v>
      </c>
      <c r="J237" s="2">
        <v>4.3390333333333331</v>
      </c>
      <c r="K237" s="2">
        <v>14.417733333333333</v>
      </c>
      <c r="L237" s="2">
        <v>0.18683333333333332</v>
      </c>
      <c r="M237" s="2">
        <v>4.0433333333333328E-2</v>
      </c>
      <c r="N237" s="2">
        <v>2.3366666666666664E-2</v>
      </c>
      <c r="O237" s="2">
        <v>98.897300000000016</v>
      </c>
      <c r="U237" s="25" t="s">
        <v>28</v>
      </c>
      <c r="V237" s="25">
        <v>50</v>
      </c>
      <c r="W237" s="25" t="s">
        <v>32</v>
      </c>
      <c r="X237" s="25">
        <v>21.097999999999999</v>
      </c>
      <c r="Y237" s="25">
        <v>7.4489092857142865</v>
      </c>
      <c r="Z237" s="25">
        <v>0.46332928571428578</v>
      </c>
      <c r="AA237" s="25">
        <v>1.3662273809523811</v>
      </c>
      <c r="AB237" s="25">
        <v>0.47520952380952391</v>
      </c>
      <c r="AC237" s="25">
        <v>3.0769816666666672</v>
      </c>
      <c r="AD237" s="25">
        <v>0.13068261904761908</v>
      </c>
      <c r="AE237" s="25">
        <v>7722.1547619047624</v>
      </c>
      <c r="AF237" s="25">
        <v>237.60476190476194</v>
      </c>
      <c r="AG237" s="25">
        <v>27.039421904761912</v>
      </c>
      <c r="AH237" s="25">
        <v>1.1761435714285715</v>
      </c>
      <c r="AI237" s="27">
        <v>26968.140476190478</v>
      </c>
      <c r="AJ237" s="27">
        <v>1425.6285714285714</v>
      </c>
      <c r="AK237" s="25">
        <v>440.75683333333336</v>
      </c>
      <c r="AL237" s="25">
        <v>19.008380952380953</v>
      </c>
      <c r="AM237" s="25">
        <v>9.9794</v>
      </c>
      <c r="AN237" s="25">
        <v>1.9008380952380957</v>
      </c>
      <c r="AO237" s="25">
        <v>1430.3806666666669</v>
      </c>
      <c r="AP237" s="25">
        <v>51.085023809523818</v>
      </c>
      <c r="AQ237" s="27">
        <v>124267.29047619049</v>
      </c>
      <c r="AR237" s="27">
        <v>4870.8976190476196</v>
      </c>
      <c r="AS237" s="25">
        <v>42.412450000000007</v>
      </c>
      <c r="AT237" s="25">
        <v>1.9008380952380957</v>
      </c>
      <c r="AU237" s="25">
        <v>47.520952380952387</v>
      </c>
      <c r="AV237" s="25">
        <v>2.9700595238095242</v>
      </c>
      <c r="AW237" s="25">
        <v>139.71160000000003</v>
      </c>
      <c r="AX237" s="25">
        <v>7.8409571428571434</v>
      </c>
      <c r="AY237" s="25">
        <v>167.03614761904763</v>
      </c>
      <c r="AZ237" s="25">
        <v>9.622992857142858</v>
      </c>
      <c r="BA237" s="25">
        <v>26.20780523809524</v>
      </c>
      <c r="BB237" s="25">
        <v>1.0573411904761907</v>
      </c>
      <c r="BC237" s="25">
        <v>1.3424669047619049</v>
      </c>
      <c r="BD237" s="25">
        <v>0.26136523809523815</v>
      </c>
      <c r="BE237" s="25">
        <v>18.034201428571432</v>
      </c>
      <c r="BF237" s="25">
        <v>0.95041904761904783</v>
      </c>
      <c r="BG237" s="25">
        <v>415.80833333333339</v>
      </c>
      <c r="BH237" s="25">
        <v>15.444309523809526</v>
      </c>
      <c r="BI237" s="25">
        <v>43.481671428571431</v>
      </c>
      <c r="BJ237" s="25">
        <v>2.0196404761904763</v>
      </c>
      <c r="BK237" s="25">
        <v>292.25385714285721</v>
      </c>
      <c r="BL237" s="25">
        <v>14.256285714285715</v>
      </c>
      <c r="BM237" s="25">
        <v>27.098823095238096</v>
      </c>
      <c r="BN237" s="25">
        <v>0.83161666666666667</v>
      </c>
      <c r="BO237" s="25">
        <v>1.4612692857142859</v>
      </c>
      <c r="BP237" s="25">
        <v>0.22572452380952382</v>
      </c>
      <c r="BQ237" s="25">
        <v>0.21384428571428574</v>
      </c>
      <c r="BR237" s="25">
        <v>0.13068261904761908</v>
      </c>
      <c r="BS237" s="25">
        <v>0.17820357142857146</v>
      </c>
      <c r="BT237" s="25">
        <v>4.1580833333333338E-2</v>
      </c>
      <c r="BU237" s="25">
        <v>2.6730535714285719</v>
      </c>
      <c r="BV237" s="25">
        <v>0.26136523809523815</v>
      </c>
      <c r="BW237" s="25">
        <v>5.5837119047619052E-2</v>
      </c>
      <c r="BX237" s="25">
        <v>3.088861904761905E-2</v>
      </c>
      <c r="BY237" s="25">
        <v>0.17582752380952379</v>
      </c>
      <c r="BZ237" s="25">
        <v>2.6136523809523811E-2</v>
      </c>
      <c r="CA237" s="25">
        <v>215.03230952380954</v>
      </c>
      <c r="CB237" s="25">
        <v>8.6725738095238114</v>
      </c>
      <c r="CC237" s="25">
        <v>25.696955000000003</v>
      </c>
      <c r="CD237" s="25">
        <v>1.0454609523809526</v>
      </c>
      <c r="CE237" s="25">
        <v>63.084064285714298</v>
      </c>
      <c r="CF237" s="25">
        <v>2.9700595238095242</v>
      </c>
      <c r="CG237" s="25">
        <v>8.2686457142857162</v>
      </c>
      <c r="CH237" s="25">
        <v>0.34452690476190478</v>
      </c>
      <c r="CI237" s="25">
        <v>38.135564285714295</v>
      </c>
      <c r="CJ237" s="25">
        <v>1.4256285714285717</v>
      </c>
      <c r="CK237" s="25">
        <v>10.870417857142858</v>
      </c>
      <c r="CL237" s="25">
        <v>0.77221547619047626</v>
      </c>
      <c r="CM237" s="25">
        <v>3.2076642857142863</v>
      </c>
      <c r="CN237" s="25">
        <v>0.16632333333333335</v>
      </c>
      <c r="CO237" s="25">
        <v>9.9437592857142842</v>
      </c>
      <c r="CP237" s="25">
        <v>0.60589214285714288</v>
      </c>
      <c r="CQ237" s="25">
        <v>1.4030561190476194</v>
      </c>
      <c r="CR237" s="25">
        <v>8.0785619047619064E-2</v>
      </c>
      <c r="CS237" s="25">
        <v>8.945819285714288</v>
      </c>
      <c r="CT237" s="25">
        <v>0.57025142857142863</v>
      </c>
      <c r="CU237" s="25">
        <v>1.6798656666666667</v>
      </c>
      <c r="CV237" s="25">
        <v>0.10454609523809524</v>
      </c>
      <c r="CW237" s="25">
        <v>3.8610773809523815</v>
      </c>
      <c r="CX237" s="25">
        <v>0.23760476190476196</v>
      </c>
      <c r="CY237" s="25">
        <v>0.48114964285714296</v>
      </c>
      <c r="CZ237" s="25">
        <v>4.7520952380952386E-2</v>
      </c>
      <c r="DA237" s="25">
        <v>3.3502271428571433</v>
      </c>
      <c r="DB237" s="25">
        <v>0.27324547619047623</v>
      </c>
      <c r="DC237" s="25">
        <v>0.48946580952380953</v>
      </c>
      <c r="DD237" s="25">
        <v>5.7025142857142865E-2</v>
      </c>
      <c r="DE237" s="25">
        <v>7.5677116666666677</v>
      </c>
      <c r="DF237" s="25">
        <v>0.39204785714285723</v>
      </c>
      <c r="DG237" s="25">
        <v>1.7701554761904763</v>
      </c>
      <c r="DH237" s="25">
        <v>0.13068261904761908</v>
      </c>
      <c r="DI237" s="25">
        <v>0.31482630952380958</v>
      </c>
      <c r="DJ237" s="25">
        <v>4.9897000000000004E-2</v>
      </c>
      <c r="DK237" s="25">
        <v>3.3264666666666672E-2</v>
      </c>
      <c r="DL237" s="25">
        <v>1.1880238095238096E-2</v>
      </c>
      <c r="DM237" s="25">
        <v>2.0434009523809524</v>
      </c>
      <c r="DN237" s="25">
        <v>0.15444309523809527</v>
      </c>
      <c r="DO237" s="25" t="s">
        <v>136</v>
      </c>
      <c r="DP237" s="25" t="s">
        <v>136</v>
      </c>
      <c r="DQ237" s="25">
        <v>1.9958800000000001</v>
      </c>
      <c r="DR237" s="25">
        <v>0.11880238095238098</v>
      </c>
      <c r="DS237" s="25">
        <v>0.71637835714285725</v>
      </c>
      <c r="DT237" s="25">
        <v>7.009340476190476E-2</v>
      </c>
    </row>
    <row r="238" spans="1:124" x14ac:dyDescent="0.3">
      <c r="A238" s="14" t="s">
        <v>24</v>
      </c>
      <c r="C238" s="2">
        <v>2.3815</v>
      </c>
      <c r="D238" s="2">
        <v>11.914999999999999</v>
      </c>
      <c r="E238" s="2">
        <v>0.56510000000000005</v>
      </c>
      <c r="F238" s="2">
        <v>8.3777000000000008</v>
      </c>
      <c r="G238" s="2">
        <v>1.0016</v>
      </c>
      <c r="H238" s="2">
        <v>4.6239999999999997</v>
      </c>
      <c r="I238" s="2">
        <v>51.216999999999999</v>
      </c>
      <c r="J238" s="2">
        <v>4.4566999999999997</v>
      </c>
      <c r="K238" s="2">
        <v>14.5732</v>
      </c>
      <c r="L238" s="2">
        <v>0.18379999999999999</v>
      </c>
      <c r="M238" s="2">
        <v>4.2200000000000001E-2</v>
      </c>
      <c r="N238" s="2">
        <v>2.2499999999999999E-2</v>
      </c>
      <c r="O238" s="2">
        <v>99.360500000000002</v>
      </c>
    </row>
    <row r="239" spans="1:124" x14ac:dyDescent="0.3">
      <c r="A239" s="14" t="s">
        <v>24</v>
      </c>
      <c r="C239" s="2">
        <v>2.3508</v>
      </c>
      <c r="D239" s="2">
        <v>12.0649</v>
      </c>
      <c r="E239" s="2">
        <v>0.57140000000000002</v>
      </c>
      <c r="F239" s="2">
        <v>8.3019999999999996</v>
      </c>
      <c r="G239" s="2">
        <v>0.94810000000000005</v>
      </c>
      <c r="H239" s="2">
        <v>4.5385999999999997</v>
      </c>
      <c r="I239" s="2">
        <v>51.294600000000003</v>
      </c>
      <c r="J239" s="2">
        <v>4.3571</v>
      </c>
      <c r="K239" s="2">
        <v>14.0284</v>
      </c>
      <c r="L239" s="2">
        <v>0.23369999999999999</v>
      </c>
      <c r="M239" s="2">
        <v>4.8099999999999997E-2</v>
      </c>
      <c r="N239" s="2">
        <v>2.0799999999999999E-2</v>
      </c>
      <c r="O239" s="2">
        <v>98.758499999999998</v>
      </c>
    </row>
    <row r="240" spans="1:124" x14ac:dyDescent="0.3">
      <c r="A240" s="14" t="s">
        <v>24</v>
      </c>
      <c r="C240" s="2">
        <v>2.1400999999999999</v>
      </c>
      <c r="D240" s="2">
        <v>12.1226</v>
      </c>
      <c r="E240" s="2">
        <v>0.5827</v>
      </c>
      <c r="F240" s="2">
        <v>8.2455999999999996</v>
      </c>
      <c r="G240" s="2">
        <v>1.1056999999999999</v>
      </c>
      <c r="H240" s="2">
        <v>4.5209999999999999</v>
      </c>
      <c r="I240" s="2">
        <v>51.0306</v>
      </c>
      <c r="J240" s="2">
        <v>4.3977000000000004</v>
      </c>
      <c r="K240" s="2">
        <v>14.329000000000001</v>
      </c>
      <c r="L240" s="2">
        <v>0.25929999999999997</v>
      </c>
      <c r="M240" s="2">
        <v>4.7600000000000003E-2</v>
      </c>
      <c r="N240" s="2">
        <v>2.24E-2</v>
      </c>
      <c r="O240" s="2">
        <v>98.804299999999998</v>
      </c>
    </row>
    <row r="241" spans="1:124" x14ac:dyDescent="0.3">
      <c r="A241" s="14" t="s">
        <v>24</v>
      </c>
      <c r="C241" s="2">
        <v>2.2908000000000004</v>
      </c>
      <c r="D241" s="2">
        <v>12.034166666666666</v>
      </c>
      <c r="E241" s="2">
        <v>0.57306666666666672</v>
      </c>
      <c r="F241" s="2">
        <v>8.3084333333333333</v>
      </c>
      <c r="G241" s="2">
        <v>1.0184666666666666</v>
      </c>
      <c r="H241" s="2">
        <v>4.5611999999999995</v>
      </c>
      <c r="I241" s="3">
        <v>51.180733333333336</v>
      </c>
      <c r="J241" s="2">
        <v>4.4038333333333339</v>
      </c>
      <c r="K241" s="2">
        <v>14.3102</v>
      </c>
      <c r="L241" s="2">
        <v>0.22559999999999999</v>
      </c>
      <c r="M241" s="2">
        <v>4.5966666666666663E-2</v>
      </c>
      <c r="N241" s="2">
        <v>2.1899999999999999E-2</v>
      </c>
      <c r="O241" s="2">
        <v>98.974433333333323</v>
      </c>
      <c r="U241" s="25" t="s">
        <v>28</v>
      </c>
      <c r="V241" s="25">
        <v>50</v>
      </c>
      <c r="W241" s="25" t="s">
        <v>32</v>
      </c>
      <c r="X241" s="25">
        <v>20.81</v>
      </c>
      <c r="Y241" s="25">
        <v>7.9523576190476195</v>
      </c>
      <c r="Z241" s="25">
        <v>0.61719790476190484</v>
      </c>
      <c r="AA241" s="25">
        <v>1.8634629047619047</v>
      </c>
      <c r="AB241" s="25">
        <v>0.54598276190476192</v>
      </c>
      <c r="AC241" s="25">
        <v>2.1993609952380955</v>
      </c>
      <c r="AD241" s="25">
        <v>0.10919655238095237</v>
      </c>
      <c r="AE241" s="25">
        <v>8272.8257619047617</v>
      </c>
      <c r="AF241" s="25">
        <v>367.94490476190475</v>
      </c>
      <c r="AG241" s="25">
        <v>27.560260285714286</v>
      </c>
      <c r="AH241" s="25">
        <v>1.0919655238095238</v>
      </c>
      <c r="AI241" s="27">
        <v>23857.072857142859</v>
      </c>
      <c r="AJ241" s="27">
        <v>1186.9190476190477</v>
      </c>
      <c r="AK241" s="25">
        <v>423.73009999999999</v>
      </c>
      <c r="AL241" s="25">
        <v>22.551461904761904</v>
      </c>
      <c r="AM241" s="25">
        <v>12.937417619047618</v>
      </c>
      <c r="AN241" s="25">
        <v>1.3056109523809525</v>
      </c>
      <c r="AO241" s="25">
        <v>1487.2095666666667</v>
      </c>
      <c r="AP241" s="25">
        <v>91.39276666666666</v>
      </c>
      <c r="AQ241" s="27">
        <v>125813.41904761906</v>
      </c>
      <c r="AR241" s="27">
        <v>6290.6709523809523</v>
      </c>
      <c r="AS241" s="25">
        <v>41.067399047619048</v>
      </c>
      <c r="AT241" s="25">
        <v>2.2551461904761902</v>
      </c>
      <c r="AU241" s="25">
        <v>44.390772380952377</v>
      </c>
      <c r="AV241" s="25">
        <v>2.7299138095238096</v>
      </c>
      <c r="AW241" s="25">
        <v>133.05362523809524</v>
      </c>
      <c r="AX241" s="25">
        <v>10.326195714285713</v>
      </c>
      <c r="AY241" s="25">
        <v>166.16866666666667</v>
      </c>
      <c r="AZ241" s="25">
        <v>11.869190476190477</v>
      </c>
      <c r="BA241" s="25">
        <v>24.806608095238094</v>
      </c>
      <c r="BB241" s="25">
        <v>1.5429947619047619</v>
      </c>
      <c r="BC241" s="25">
        <v>1.7685093809523809</v>
      </c>
      <c r="BD241" s="25">
        <v>0.35607571428571427</v>
      </c>
      <c r="BE241" s="25">
        <v>17.079765095238095</v>
      </c>
      <c r="BF241" s="25">
        <v>0.75962819047619046</v>
      </c>
      <c r="BG241" s="25">
        <v>345.39344285714282</v>
      </c>
      <c r="BH241" s="25">
        <v>13.056109523809523</v>
      </c>
      <c r="BI241" s="25">
        <v>40.117863809523804</v>
      </c>
      <c r="BJ241" s="25">
        <v>2.2551461904761902</v>
      </c>
      <c r="BK241" s="25">
        <v>283.67365238095243</v>
      </c>
      <c r="BL241" s="25">
        <v>17.803785714285713</v>
      </c>
      <c r="BM241" s="25">
        <v>28.604749047619048</v>
      </c>
      <c r="BN241" s="25">
        <v>1.6616866666666665</v>
      </c>
      <c r="BO241" s="25">
        <v>1.5548639523809524</v>
      </c>
      <c r="BP241" s="25">
        <v>0.29672976190476191</v>
      </c>
      <c r="BQ241" s="25">
        <v>0.16260790952380955</v>
      </c>
      <c r="BR241" s="25">
        <v>0.11394422857142858</v>
      </c>
      <c r="BS241" s="25">
        <v>0.13768260952380953</v>
      </c>
      <c r="BT241" s="25">
        <v>2.9672976190476194E-2</v>
      </c>
      <c r="BU241" s="25">
        <v>2.955428428571429</v>
      </c>
      <c r="BV241" s="25">
        <v>0.27299138095238096</v>
      </c>
      <c r="BW241" s="25">
        <v>8.0710495238095245E-2</v>
      </c>
      <c r="BX241" s="25">
        <v>2.8486057142857145E-2</v>
      </c>
      <c r="BY241" s="25">
        <v>0.1922808857142857</v>
      </c>
      <c r="BZ241" s="25">
        <v>2.1364542857142857E-2</v>
      </c>
      <c r="CA241" s="25">
        <v>210.91551476190475</v>
      </c>
      <c r="CB241" s="25">
        <v>10.326195714285713</v>
      </c>
      <c r="CC241" s="25">
        <v>24.569224285714284</v>
      </c>
      <c r="CD241" s="25">
        <v>1.6616866666666665</v>
      </c>
      <c r="CE241" s="25">
        <v>61.126330952380947</v>
      </c>
      <c r="CF241" s="25">
        <v>3.7981409523809528</v>
      </c>
      <c r="CG241" s="25">
        <v>8.5576863333333328</v>
      </c>
      <c r="CH241" s="25">
        <v>0.4628984285714286</v>
      </c>
      <c r="CI241" s="25">
        <v>39.524404285714283</v>
      </c>
      <c r="CJ241" s="25">
        <v>1.6616866666666665</v>
      </c>
      <c r="CK241" s="25">
        <v>9.4478756190476201</v>
      </c>
      <c r="CL241" s="25">
        <v>0.66467466666666664</v>
      </c>
      <c r="CM241" s="25">
        <v>3.2046814285714289</v>
      </c>
      <c r="CN241" s="25">
        <v>0.29672976190476191</v>
      </c>
      <c r="CO241" s="25">
        <v>9.673390238095239</v>
      </c>
      <c r="CP241" s="25">
        <v>0.66467466666666664</v>
      </c>
      <c r="CQ241" s="25">
        <v>1.4836488095238096</v>
      </c>
      <c r="CR241" s="25">
        <v>0.11157039047619048</v>
      </c>
      <c r="CS241" s="25">
        <v>8.6407706666666666</v>
      </c>
      <c r="CT241" s="25">
        <v>0.64093628571428574</v>
      </c>
      <c r="CU241" s="25">
        <v>1.614209904761905</v>
      </c>
      <c r="CV241" s="25">
        <v>0.13056109523809525</v>
      </c>
      <c r="CW241" s="25">
        <v>4.3203853333333333</v>
      </c>
      <c r="CX241" s="25">
        <v>0.27299138095238096</v>
      </c>
      <c r="CY241" s="25">
        <v>0.58989876666666663</v>
      </c>
      <c r="CZ241" s="25">
        <v>5.3411357142857142E-2</v>
      </c>
      <c r="DA241" s="25">
        <v>3.4183268571428571</v>
      </c>
      <c r="DB241" s="25">
        <v>0.34420652380952377</v>
      </c>
      <c r="DC241" s="25">
        <v>0.47239378095238099</v>
      </c>
      <c r="DD241" s="25">
        <v>4.3916004761904756E-2</v>
      </c>
      <c r="DE241" s="25">
        <v>7.5844127142857136</v>
      </c>
      <c r="DF241" s="25">
        <v>0.52224438095238102</v>
      </c>
      <c r="DG241" s="25">
        <v>1.673555857142857</v>
      </c>
      <c r="DH241" s="25">
        <v>0.13056109523809525</v>
      </c>
      <c r="DI241" s="25">
        <v>0.31928122380952384</v>
      </c>
      <c r="DJ241" s="25">
        <v>6.5280547619047627E-2</v>
      </c>
      <c r="DK241" s="25">
        <v>3.1572046666666666E-2</v>
      </c>
      <c r="DL241" s="25">
        <v>1.1038347142857143E-2</v>
      </c>
      <c r="DM241" s="25">
        <v>1.9109396666666667</v>
      </c>
      <c r="DN241" s="25">
        <v>0.16616866666666666</v>
      </c>
      <c r="DO241" s="25" t="s">
        <v>136</v>
      </c>
      <c r="DP241" s="25" t="s">
        <v>136</v>
      </c>
      <c r="DQ241" s="25">
        <v>1.9346780476190475</v>
      </c>
      <c r="DR241" s="25">
        <v>0.14243028571428573</v>
      </c>
      <c r="DS241" s="25">
        <v>0.67417001904761908</v>
      </c>
      <c r="DT241" s="25">
        <v>7.5962819047619048E-2</v>
      </c>
    </row>
    <row r="242" spans="1:124" x14ac:dyDescent="0.3">
      <c r="A242" s="14" t="s">
        <v>24</v>
      </c>
      <c r="C242" s="2">
        <v>1.7145999999999999</v>
      </c>
      <c r="D242" s="2">
        <v>11.9488</v>
      </c>
      <c r="E242" s="2">
        <v>0.6139</v>
      </c>
      <c r="F242" s="2">
        <v>8.4771000000000001</v>
      </c>
      <c r="G242" s="2">
        <v>1.0264</v>
      </c>
      <c r="H242" s="2">
        <v>4.5061</v>
      </c>
      <c r="I242" s="3">
        <v>52.157200000000003</v>
      </c>
      <c r="J242" s="2">
        <v>4.4781000000000004</v>
      </c>
      <c r="K242" s="2">
        <v>14.3096</v>
      </c>
      <c r="L242" s="2">
        <v>0.21210000000000001</v>
      </c>
      <c r="M242" s="2">
        <v>4.4499999999999998E-2</v>
      </c>
      <c r="N242" s="2">
        <v>2.2800000000000001E-2</v>
      </c>
      <c r="O242" s="2">
        <v>99.511200000000002</v>
      </c>
      <c r="U242" s="25" t="s">
        <v>28</v>
      </c>
      <c r="V242" s="25">
        <v>50</v>
      </c>
      <c r="W242" s="25" t="s">
        <v>32</v>
      </c>
      <c r="X242" s="25">
        <v>12.298</v>
      </c>
      <c r="Y242" s="25">
        <v>8.3559985714285716</v>
      </c>
      <c r="Z242" s="25">
        <v>0.6055071428571428</v>
      </c>
      <c r="AA242" s="25">
        <v>1.7559707142857142</v>
      </c>
      <c r="AB242" s="25">
        <v>0.73871871428571434</v>
      </c>
      <c r="AC242" s="25">
        <v>2.6157908571428576</v>
      </c>
      <c r="AD242" s="25">
        <v>0.12110142857142858</v>
      </c>
      <c r="AE242" s="25">
        <v>8271.2275714285715</v>
      </c>
      <c r="AF242" s="25">
        <v>217.98257142857145</v>
      </c>
      <c r="AG242" s="25">
        <v>30.396458571428575</v>
      </c>
      <c r="AH242" s="25">
        <v>1.8165214285714284</v>
      </c>
      <c r="AI242" s="27">
        <v>28822.14</v>
      </c>
      <c r="AJ242" s="27">
        <v>1574.3185714285714</v>
      </c>
      <c r="AK242" s="25">
        <v>473.50658571428568</v>
      </c>
      <c r="AL242" s="25">
        <v>27.85332857142857</v>
      </c>
      <c r="AM242" s="25">
        <v>11.989041428571429</v>
      </c>
      <c r="AN242" s="25">
        <v>3.1486371428571429</v>
      </c>
      <c r="AO242" s="25">
        <v>1529.5110428571427</v>
      </c>
      <c r="AP242" s="25">
        <v>81.137957142857147</v>
      </c>
      <c r="AQ242" s="27">
        <v>134059.28142857141</v>
      </c>
      <c r="AR242" s="27">
        <v>7508.2885714285712</v>
      </c>
      <c r="AS242" s="25">
        <v>46.745151428571425</v>
      </c>
      <c r="AT242" s="25">
        <v>3.1486371428571429</v>
      </c>
      <c r="AU242" s="25">
        <v>52.679121428571428</v>
      </c>
      <c r="AV242" s="25">
        <v>4.7229557142857148</v>
      </c>
      <c r="AW242" s="25">
        <v>139.87215</v>
      </c>
      <c r="AX242" s="25">
        <v>7.3871871428571421</v>
      </c>
      <c r="AY242" s="25">
        <v>178.50350571428572</v>
      </c>
      <c r="AZ242" s="25">
        <v>10.17252</v>
      </c>
      <c r="BA242" s="25">
        <v>26.157908571428575</v>
      </c>
      <c r="BB242" s="25">
        <v>1.5743185714285715</v>
      </c>
      <c r="BC242" s="25">
        <v>1.5743185714285715</v>
      </c>
      <c r="BD242" s="25">
        <v>0.41174485714285719</v>
      </c>
      <c r="BE242" s="25">
        <v>19.097695285714284</v>
      </c>
      <c r="BF242" s="25">
        <v>0.79926942857142869</v>
      </c>
      <c r="BG242" s="25">
        <v>400.84572857142859</v>
      </c>
      <c r="BH242" s="25">
        <v>26.642314285714285</v>
      </c>
      <c r="BI242" s="25">
        <v>46.260745714285719</v>
      </c>
      <c r="BJ242" s="25">
        <v>1.8165214285714284</v>
      </c>
      <c r="BK242" s="25">
        <v>313.65269999999998</v>
      </c>
      <c r="BL242" s="25">
        <v>16.9542</v>
      </c>
      <c r="BM242" s="25">
        <v>30.759762857142857</v>
      </c>
      <c r="BN242" s="25">
        <v>1.5743185714285715</v>
      </c>
      <c r="BO242" s="25">
        <v>1.8407417142857143</v>
      </c>
      <c r="BP242" s="25">
        <v>0.37541442857142854</v>
      </c>
      <c r="BQ242" s="25">
        <v>0.23009271428571429</v>
      </c>
      <c r="BR242" s="25">
        <v>0.19376228571428572</v>
      </c>
      <c r="BS242" s="25">
        <v>0.12594548571428571</v>
      </c>
      <c r="BT242" s="25">
        <v>4.23855E-2</v>
      </c>
      <c r="BU242" s="25">
        <v>2.8822139999999998</v>
      </c>
      <c r="BV242" s="25">
        <v>0.26642314285714286</v>
      </c>
      <c r="BW242" s="25">
        <v>6.1761728571428566E-2</v>
      </c>
      <c r="BX242" s="25">
        <v>3.6330428571428576E-2</v>
      </c>
      <c r="BY242" s="25">
        <v>0.19618431428571428</v>
      </c>
      <c r="BZ242" s="25">
        <v>3.6330428571428576E-2</v>
      </c>
      <c r="CA242" s="25">
        <v>225.24865714285716</v>
      </c>
      <c r="CB242" s="25">
        <v>15.743185714285715</v>
      </c>
      <c r="CC242" s="25">
        <v>28.579937142857144</v>
      </c>
      <c r="CD242" s="25">
        <v>1.6954199999999999</v>
      </c>
      <c r="CE242" s="25">
        <v>67.332394285714287</v>
      </c>
      <c r="CF242" s="25">
        <v>3.5119414285714283</v>
      </c>
      <c r="CG242" s="25">
        <v>8.8525144285714283</v>
      </c>
      <c r="CH242" s="25">
        <v>0.48440571428571433</v>
      </c>
      <c r="CI242" s="25">
        <v>39.963471428571431</v>
      </c>
      <c r="CJ242" s="25">
        <v>2.0587242857142858</v>
      </c>
      <c r="CK242" s="25">
        <v>11.419864714285715</v>
      </c>
      <c r="CL242" s="25">
        <v>0.78715928571428573</v>
      </c>
      <c r="CM242" s="25">
        <v>3.342399428571428</v>
      </c>
      <c r="CN242" s="25">
        <v>0.26642314285714286</v>
      </c>
      <c r="CO242" s="25">
        <v>10.705366285714286</v>
      </c>
      <c r="CP242" s="25">
        <v>0.83559985714285701</v>
      </c>
      <c r="CQ242" s="25">
        <v>1.671199714285714</v>
      </c>
      <c r="CR242" s="25">
        <v>0.1453217142857143</v>
      </c>
      <c r="CS242" s="25">
        <v>10.087749000000001</v>
      </c>
      <c r="CT242" s="25">
        <v>0.65394771428571441</v>
      </c>
      <c r="CU242" s="25">
        <v>1.6857318857142856</v>
      </c>
      <c r="CV242" s="25">
        <v>0.11383534285714286</v>
      </c>
      <c r="CW242" s="25">
        <v>4.638184714285714</v>
      </c>
      <c r="CX242" s="25">
        <v>0.42385499999999998</v>
      </c>
      <c r="CY242" s="25">
        <v>0.5594886</v>
      </c>
      <c r="CZ242" s="25">
        <v>6.1761728571428566E-2</v>
      </c>
      <c r="DA242" s="25">
        <v>4.081118142857143</v>
      </c>
      <c r="DB242" s="25">
        <v>0.38752457142857144</v>
      </c>
      <c r="DC242" s="25">
        <v>0.54616744285714292</v>
      </c>
      <c r="DD242" s="25">
        <v>6.2972742857142855E-2</v>
      </c>
      <c r="DE242" s="25">
        <v>8.004804428571429</v>
      </c>
      <c r="DF242" s="25">
        <v>0.71449842857142853</v>
      </c>
      <c r="DG242" s="25">
        <v>1.8286315714285715</v>
      </c>
      <c r="DH242" s="25">
        <v>0.13321157142857143</v>
      </c>
      <c r="DI242" s="25">
        <v>0.44323122857142855</v>
      </c>
      <c r="DJ242" s="25">
        <v>0.1017252</v>
      </c>
      <c r="DK242" s="25">
        <v>4.6018542857142859E-2</v>
      </c>
      <c r="DL242" s="25">
        <v>2.0587242857142859E-2</v>
      </c>
      <c r="DM242" s="25">
        <v>1.9981735714285713</v>
      </c>
      <c r="DN242" s="25">
        <v>0.1453217142857143</v>
      </c>
      <c r="DO242" s="25" t="s">
        <v>136</v>
      </c>
      <c r="DP242" s="25" t="s">
        <v>136</v>
      </c>
      <c r="DQ242" s="25">
        <v>2.1071648571428572</v>
      </c>
      <c r="DR242" s="25">
        <v>0.2058724285714286</v>
      </c>
      <c r="DS242" s="25">
        <v>0.7484068285714286</v>
      </c>
      <c r="DT242" s="25">
        <v>9.8092157142857142E-2</v>
      </c>
    </row>
    <row r="243" spans="1:124" x14ac:dyDescent="0.3">
      <c r="A243" s="14" t="s">
        <v>25</v>
      </c>
      <c r="C243" s="2">
        <v>2.9211</v>
      </c>
      <c r="D243" s="2">
        <v>12.31</v>
      </c>
      <c r="E243" s="2">
        <v>0.58779999999999999</v>
      </c>
      <c r="F243" s="2">
        <v>8.2935999999999996</v>
      </c>
      <c r="G243" s="2">
        <v>0.94730000000000003</v>
      </c>
      <c r="H243" s="2">
        <v>4.3894000000000002</v>
      </c>
      <c r="I243" s="2">
        <v>50.577100000000002</v>
      </c>
      <c r="J243" s="2">
        <v>4.4505999999999997</v>
      </c>
      <c r="K243" s="2">
        <v>14.183299999999999</v>
      </c>
      <c r="L243" s="2">
        <v>0.2228</v>
      </c>
      <c r="M243" s="2">
        <v>4.5900000000000003E-2</v>
      </c>
      <c r="N243" s="2">
        <v>2.4199999999999999E-2</v>
      </c>
      <c r="O243" s="2">
        <v>98.953100000000006</v>
      </c>
    </row>
    <row r="244" spans="1:124" x14ac:dyDescent="0.3">
      <c r="A244" s="14" t="s">
        <v>25</v>
      </c>
      <c r="C244" s="2">
        <v>2.8123</v>
      </c>
      <c r="D244" s="2">
        <v>12.3628</v>
      </c>
      <c r="E244" s="2">
        <v>0.4874</v>
      </c>
      <c r="F244" s="2">
        <v>8.2833000000000006</v>
      </c>
      <c r="G244" s="2">
        <v>0.95409999999999995</v>
      </c>
      <c r="H244" s="2">
        <v>4.3594999999999997</v>
      </c>
      <c r="I244" s="2">
        <v>51.1813</v>
      </c>
      <c r="J244" s="2">
        <v>4.5762</v>
      </c>
      <c r="K244" s="2">
        <v>13.6922</v>
      </c>
      <c r="L244" s="2">
        <v>0.18329999999999999</v>
      </c>
      <c r="M244" s="2">
        <v>4.6800000000000001E-2</v>
      </c>
      <c r="N244" s="2">
        <v>2.06E-2</v>
      </c>
      <c r="O244" s="2">
        <v>98.959900000000005</v>
      </c>
    </row>
    <row r="245" spans="1:124" x14ac:dyDescent="0.3">
      <c r="A245" s="14" t="s">
        <v>25</v>
      </c>
      <c r="C245" s="2">
        <v>3.1278999999999999</v>
      </c>
      <c r="D245" s="2">
        <v>12.4068</v>
      </c>
      <c r="E245" s="2">
        <v>0.52580000000000005</v>
      </c>
      <c r="F245" s="2">
        <v>8.4071999999999996</v>
      </c>
      <c r="G245" s="2">
        <v>0.90349999999999997</v>
      </c>
      <c r="H245" s="2">
        <v>4.4259000000000004</v>
      </c>
      <c r="I245" s="2">
        <v>51.285400000000003</v>
      </c>
      <c r="J245" s="2">
        <v>4.4875999999999996</v>
      </c>
      <c r="K245" s="2">
        <v>13.736000000000001</v>
      </c>
      <c r="L245" s="2">
        <v>0.19850000000000001</v>
      </c>
      <c r="M245" s="2">
        <v>4.2500000000000003E-2</v>
      </c>
      <c r="N245" s="2">
        <v>1.83E-2</v>
      </c>
      <c r="O245" s="2">
        <v>99.565399999999997</v>
      </c>
    </row>
    <row r="246" spans="1:124" x14ac:dyDescent="0.3">
      <c r="A246" s="14" t="s">
        <v>25</v>
      </c>
      <c r="C246" s="2">
        <v>2.9537666666666667</v>
      </c>
      <c r="D246" s="2">
        <v>12.359866666666667</v>
      </c>
      <c r="E246" s="2">
        <v>0.53366666666666662</v>
      </c>
      <c r="F246" s="2">
        <v>8.3280333333333338</v>
      </c>
      <c r="G246" s="2">
        <v>0.93496666666666661</v>
      </c>
      <c r="H246" s="2">
        <v>4.3915999999999995</v>
      </c>
      <c r="I246" s="3">
        <v>51.014600000000002</v>
      </c>
      <c r="J246" s="2">
        <v>4.5047999999999995</v>
      </c>
      <c r="K246" s="2">
        <v>13.8705</v>
      </c>
      <c r="L246" s="2">
        <v>0.20153333333333334</v>
      </c>
      <c r="M246" s="2">
        <v>4.5066666666666672E-2</v>
      </c>
      <c r="N246" s="2">
        <v>2.1033333333333334E-2</v>
      </c>
      <c r="O246" s="2">
        <v>99.159466666666674</v>
      </c>
      <c r="U246" s="25" t="s">
        <v>28</v>
      </c>
      <c r="V246" s="25">
        <v>50</v>
      </c>
      <c r="W246" s="25" t="s">
        <v>32</v>
      </c>
      <c r="X246" s="25">
        <v>13.987</v>
      </c>
      <c r="Y246" s="25">
        <v>6.7338098095238106</v>
      </c>
      <c r="Z246" s="25">
        <v>0.6424482857142858</v>
      </c>
      <c r="AA246" s="25">
        <v>1.8202701428571431</v>
      </c>
      <c r="AB246" s="25">
        <v>0.61865390476190485</v>
      </c>
      <c r="AC246" s="25">
        <v>2.7125594285714283</v>
      </c>
      <c r="AD246" s="25">
        <v>0.29742976190476189</v>
      </c>
      <c r="AE246" s="25">
        <v>7697.4822380952392</v>
      </c>
      <c r="AF246" s="25">
        <v>297.4297619047619</v>
      </c>
      <c r="AG246" s="25">
        <v>29.02914476190476</v>
      </c>
      <c r="AH246" s="25">
        <v>2.0225223809523811</v>
      </c>
      <c r="AI246" s="27">
        <v>25222.04380952381</v>
      </c>
      <c r="AJ246" s="27">
        <v>1903.5504761904765</v>
      </c>
      <c r="AK246" s="25">
        <v>409.26335238095243</v>
      </c>
      <c r="AL246" s="25">
        <v>30.932695238095242</v>
      </c>
      <c r="AM246" s="25">
        <v>9.0418647619047618</v>
      </c>
      <c r="AN246" s="25">
        <v>1.4276628571428573</v>
      </c>
      <c r="AO246" s="25">
        <v>1475.2516190476192</v>
      </c>
      <c r="AP246" s="25">
        <v>166.56066666666669</v>
      </c>
      <c r="AQ246" s="27">
        <v>128489.65714285716</v>
      </c>
      <c r="AR246" s="27">
        <v>13086.909523809523</v>
      </c>
      <c r="AS246" s="25">
        <v>43.90063285714286</v>
      </c>
      <c r="AT246" s="25">
        <v>4.4019604761904763</v>
      </c>
      <c r="AU246" s="25">
        <v>46.993902380952385</v>
      </c>
      <c r="AV246" s="25">
        <v>3.6881290476190483</v>
      </c>
      <c r="AW246" s="25">
        <v>89.942759999999993</v>
      </c>
      <c r="AX246" s="25">
        <v>7.6142019047619058</v>
      </c>
      <c r="AY246" s="25">
        <v>167.03655428571429</v>
      </c>
      <c r="AZ246" s="25">
        <v>11.183359047619049</v>
      </c>
      <c r="BA246" s="25">
        <v>23.913352857142858</v>
      </c>
      <c r="BB246" s="25">
        <v>1.546634761904762</v>
      </c>
      <c r="BC246" s="25">
        <v>1.4990460000000001</v>
      </c>
      <c r="BD246" s="25">
        <v>0.35691571428571434</v>
      </c>
      <c r="BE246" s="25">
        <v>17.13195428571429</v>
      </c>
      <c r="BF246" s="25">
        <v>1.4276628571428573</v>
      </c>
      <c r="BG246" s="25">
        <v>361.67459047619053</v>
      </c>
      <c r="BH246" s="25">
        <v>28.553257142857142</v>
      </c>
      <c r="BI246" s="25">
        <v>40.331475714285716</v>
      </c>
      <c r="BJ246" s="25">
        <v>2.8553257142857147</v>
      </c>
      <c r="BK246" s="25">
        <v>273.63538095238096</v>
      </c>
      <c r="BL246" s="25">
        <v>17.845785714285714</v>
      </c>
      <c r="BM246" s="25">
        <v>27.601481904761904</v>
      </c>
      <c r="BN246" s="25">
        <v>2.1414942857142862</v>
      </c>
      <c r="BO246" s="25">
        <v>1.4871488095238097</v>
      </c>
      <c r="BP246" s="25">
        <v>0.26173819047619051</v>
      </c>
      <c r="BQ246" s="25">
        <v>0.30932695238095242</v>
      </c>
      <c r="BR246" s="25">
        <v>0.17845785714285717</v>
      </c>
      <c r="BS246" s="25">
        <v>0.1618017904761905</v>
      </c>
      <c r="BT246" s="25">
        <v>4.7588761904761905E-2</v>
      </c>
      <c r="BU246" s="25">
        <v>2.5697931428571432</v>
      </c>
      <c r="BV246" s="25">
        <v>0.27363538095238094</v>
      </c>
      <c r="BW246" s="25">
        <v>8.6849490476190477E-2</v>
      </c>
      <c r="BX246" s="25">
        <v>4.1640166666666673E-2</v>
      </c>
      <c r="BY246" s="25">
        <v>0.14395600476190479</v>
      </c>
      <c r="BZ246" s="25">
        <v>2.6173819047619045E-2</v>
      </c>
      <c r="CA246" s="25">
        <v>217.71858571428572</v>
      </c>
      <c r="CB246" s="25">
        <v>17.845785714285714</v>
      </c>
      <c r="CC246" s="25">
        <v>24.151296666666667</v>
      </c>
      <c r="CD246" s="25">
        <v>1.9035504761904765</v>
      </c>
      <c r="CE246" s="25">
        <v>59.485952380952391</v>
      </c>
      <c r="CF246" s="25">
        <v>4.6399042857142865</v>
      </c>
      <c r="CG246" s="25">
        <v>8.4351080476190479</v>
      </c>
      <c r="CH246" s="25">
        <v>0.54727076190476187</v>
      </c>
      <c r="CI246" s="25">
        <v>38.071009523809522</v>
      </c>
      <c r="CJ246" s="25">
        <v>3.093269523809524</v>
      </c>
      <c r="CK246" s="25">
        <v>10.017434380952382</v>
      </c>
      <c r="CL246" s="25">
        <v>0.59485952380952378</v>
      </c>
      <c r="CM246" s="25">
        <v>3.0218863809523815</v>
      </c>
      <c r="CN246" s="25">
        <v>0.27363538095238094</v>
      </c>
      <c r="CO246" s="25">
        <v>9.7319018095238103</v>
      </c>
      <c r="CP246" s="25">
        <v>0.86849490476190483</v>
      </c>
      <c r="CQ246" s="25">
        <v>1.5347375714285716</v>
      </c>
      <c r="CR246" s="25">
        <v>0.14276628571428573</v>
      </c>
      <c r="CS246" s="25">
        <v>8.1971642380952385</v>
      </c>
      <c r="CT246" s="25">
        <v>0.82090614285714281</v>
      </c>
      <c r="CU246" s="25">
        <v>1.5585319523809524</v>
      </c>
      <c r="CV246" s="25">
        <v>0.15466347619047621</v>
      </c>
      <c r="CW246" s="25">
        <v>4.2829885714285725</v>
      </c>
      <c r="CX246" s="25">
        <v>0.40450447619047625</v>
      </c>
      <c r="CY246" s="25">
        <v>0.57344458095238093</v>
      </c>
      <c r="CZ246" s="25">
        <v>8.5659771428571424E-2</v>
      </c>
      <c r="DA246" s="25">
        <v>3.2836245714285712</v>
      </c>
      <c r="DB246" s="25">
        <v>0.24984100000000001</v>
      </c>
      <c r="DC246" s="25">
        <v>0.41164279047619046</v>
      </c>
      <c r="DD246" s="25">
        <v>6.3055109523809522E-2</v>
      </c>
      <c r="DE246" s="25">
        <v>6.8527817142857144</v>
      </c>
      <c r="DF246" s="25">
        <v>0.89228928571428567</v>
      </c>
      <c r="DG246" s="25">
        <v>1.7726813809523811</v>
      </c>
      <c r="DH246" s="25">
        <v>0.21414942857142857</v>
      </c>
      <c r="DI246" s="25">
        <v>0.30694751428571432</v>
      </c>
      <c r="DJ246" s="25">
        <v>7.01934238095238E-2</v>
      </c>
      <c r="DK246" s="25">
        <v>4.1640166666666673E-2</v>
      </c>
      <c r="DL246" s="25">
        <v>1.9035504761904763E-2</v>
      </c>
      <c r="DM246" s="25">
        <v>1.7726813809523811</v>
      </c>
      <c r="DN246" s="25">
        <v>0.13086909523809526</v>
      </c>
      <c r="DO246" s="25" t="s">
        <v>136</v>
      </c>
      <c r="DP246" s="25" t="s">
        <v>136</v>
      </c>
      <c r="DQ246" s="25">
        <v>2.0106251904761905</v>
      </c>
      <c r="DR246" s="25">
        <v>0.27363538095238094</v>
      </c>
      <c r="DS246" s="25">
        <v>0.67219126190476186</v>
      </c>
      <c r="DT246" s="25">
        <v>9.1608366666666663E-2</v>
      </c>
    </row>
    <row r="247" spans="1:124" x14ac:dyDescent="0.3">
      <c r="A247" s="14" t="s">
        <v>25</v>
      </c>
      <c r="C247" s="2">
        <v>3.0076999999999998</v>
      </c>
      <c r="D247" s="2">
        <v>12.266</v>
      </c>
      <c r="E247" s="2">
        <v>0.5081</v>
      </c>
      <c r="F247" s="2">
        <v>8.3442000000000007</v>
      </c>
      <c r="G247" s="2">
        <v>1.0649</v>
      </c>
      <c r="H247" s="2">
        <v>4.3874000000000004</v>
      </c>
      <c r="I247" s="2">
        <v>50.759</v>
      </c>
      <c r="J247" s="2">
        <v>4.3776000000000002</v>
      </c>
      <c r="K247" s="2">
        <v>14.106299999999999</v>
      </c>
      <c r="L247" s="2">
        <v>0.23699999999999999</v>
      </c>
      <c r="M247" s="2">
        <v>4.58E-2</v>
      </c>
      <c r="N247" s="2">
        <v>2.6599999999999999E-2</v>
      </c>
      <c r="O247" s="2">
        <v>99.130600000000001</v>
      </c>
    </row>
    <row r="248" spans="1:124" x14ac:dyDescent="0.3">
      <c r="A248" s="14" t="s">
        <v>25</v>
      </c>
      <c r="C248" s="2">
        <v>3.0880999999999998</v>
      </c>
      <c r="D248" s="2">
        <v>12.206899999999999</v>
      </c>
      <c r="E248" s="2">
        <v>0.58089999999999997</v>
      </c>
      <c r="F248" s="2">
        <v>8.3480000000000008</v>
      </c>
      <c r="G248" s="2">
        <v>1.0168999999999999</v>
      </c>
      <c r="H248" s="2">
        <v>4.4474999999999998</v>
      </c>
      <c r="I248" s="2">
        <v>50.498100000000001</v>
      </c>
      <c r="J248" s="2">
        <v>4.5077999999999996</v>
      </c>
      <c r="K248" s="2">
        <v>13.7476</v>
      </c>
      <c r="L248" s="2">
        <v>0.24829999999999999</v>
      </c>
      <c r="M248" s="2">
        <v>4.4200000000000003E-2</v>
      </c>
      <c r="N248" s="2">
        <v>2.4400000000000002E-2</v>
      </c>
      <c r="O248" s="2">
        <v>98.758700000000005</v>
      </c>
    </row>
    <row r="249" spans="1:124" x14ac:dyDescent="0.3">
      <c r="A249" s="14" t="s">
        <v>25</v>
      </c>
      <c r="C249" s="2">
        <v>2.9085000000000001</v>
      </c>
      <c r="D249" s="2">
        <v>12.1251</v>
      </c>
      <c r="E249" s="2">
        <v>0.55269999999999997</v>
      </c>
      <c r="F249" s="2">
        <v>8.3836999999999993</v>
      </c>
      <c r="G249" s="2">
        <v>1.0190999999999999</v>
      </c>
      <c r="H249" s="2">
        <v>4.4265999999999996</v>
      </c>
      <c r="I249" s="2">
        <v>50.463000000000001</v>
      </c>
      <c r="J249" s="2">
        <v>4.4458000000000002</v>
      </c>
      <c r="K249" s="2">
        <v>13.8355</v>
      </c>
      <c r="L249" s="2">
        <v>0.2727</v>
      </c>
      <c r="M249" s="2">
        <v>3.6499999999999998E-2</v>
      </c>
      <c r="N249" s="2">
        <v>2.2100000000000002E-2</v>
      </c>
      <c r="O249" s="2">
        <v>98.491299999999995</v>
      </c>
    </row>
    <row r="250" spans="1:124" x14ac:dyDescent="0.3">
      <c r="A250" s="14" t="s">
        <v>25</v>
      </c>
      <c r="C250" s="2">
        <v>3.0014333333333334</v>
      </c>
      <c r="D250" s="2">
        <v>12.199333333333334</v>
      </c>
      <c r="E250" s="2">
        <v>0.54723333333333335</v>
      </c>
      <c r="F250" s="2">
        <v>8.3586333333333318</v>
      </c>
      <c r="G250" s="2">
        <v>1.0336333333333332</v>
      </c>
      <c r="H250" s="2">
        <v>4.4205000000000005</v>
      </c>
      <c r="I250" s="3">
        <v>50.573366666666665</v>
      </c>
      <c r="J250" s="2">
        <v>4.4437333333333333</v>
      </c>
      <c r="K250" s="2">
        <v>13.896466666666667</v>
      </c>
      <c r="L250" s="2">
        <v>0.25266666666666665</v>
      </c>
      <c r="M250" s="2">
        <v>4.2166666666666665E-2</v>
      </c>
      <c r="N250" s="2">
        <v>2.4366666666666665E-2</v>
      </c>
      <c r="O250" s="2">
        <v>98.793533333333315</v>
      </c>
      <c r="U250" s="25" t="s">
        <v>28</v>
      </c>
      <c r="V250" s="25">
        <v>50</v>
      </c>
      <c r="W250" s="25" t="s">
        <v>32</v>
      </c>
      <c r="X250" s="25">
        <v>20.866</v>
      </c>
      <c r="Y250" s="25">
        <v>7.4272427619047603</v>
      </c>
      <c r="Z250" s="25">
        <v>0.50151799999999991</v>
      </c>
      <c r="AA250" s="25">
        <v>1.7314311904761901</v>
      </c>
      <c r="AB250" s="25">
        <v>0.56122252380952375</v>
      </c>
      <c r="AC250" s="25">
        <v>2.6628217619047612</v>
      </c>
      <c r="AD250" s="25">
        <v>0.13134995238095237</v>
      </c>
      <c r="AE250" s="25">
        <v>7594.4154285714267</v>
      </c>
      <c r="AF250" s="25">
        <v>274.64080952380942</v>
      </c>
      <c r="AG250" s="25">
        <v>29.8522619047619</v>
      </c>
      <c r="AH250" s="25">
        <v>1.1702086666666662</v>
      </c>
      <c r="AI250" s="25">
        <v>24025.100380952375</v>
      </c>
      <c r="AJ250" s="25">
        <v>704.51338095238088</v>
      </c>
      <c r="AK250" s="25">
        <v>429.87257142857135</v>
      </c>
      <c r="AL250" s="25">
        <v>13.134995238095236</v>
      </c>
      <c r="AM250" s="25">
        <v>26.508808571428567</v>
      </c>
      <c r="AN250" s="25">
        <v>5.4928161904761899</v>
      </c>
      <c r="AO250" s="25">
        <v>1579.7816999999998</v>
      </c>
      <c r="AP250" s="25">
        <v>54.928161904761893</v>
      </c>
      <c r="AQ250" s="27">
        <v>132782.86095238093</v>
      </c>
      <c r="AR250" s="27">
        <v>4656.9528571428564</v>
      </c>
      <c r="AS250" s="25">
        <v>45.136619999999986</v>
      </c>
      <c r="AT250" s="25">
        <v>2.0299538095238092</v>
      </c>
      <c r="AU250" s="25">
        <v>60.30156904761904</v>
      </c>
      <c r="AV250" s="25">
        <v>4.5375438095238083</v>
      </c>
      <c r="AW250" s="25">
        <v>125.37949999999998</v>
      </c>
      <c r="AX250" s="25">
        <v>5.7316342857142848</v>
      </c>
      <c r="AY250" s="25">
        <v>160.48575999999997</v>
      </c>
      <c r="AZ250" s="25">
        <v>5.8510433333333332</v>
      </c>
      <c r="BA250" s="25">
        <v>23.881809523809519</v>
      </c>
      <c r="BB250" s="25">
        <v>1.3134995238095237</v>
      </c>
      <c r="BC250" s="25">
        <v>1.5284358095238093</v>
      </c>
      <c r="BD250" s="25">
        <v>0.33434533333333327</v>
      </c>
      <c r="BE250" s="25">
        <v>16.741148476190471</v>
      </c>
      <c r="BF250" s="25">
        <v>0.74033609523809507</v>
      </c>
      <c r="BG250" s="25">
        <v>343.18160285714282</v>
      </c>
      <c r="BH250" s="25">
        <v>11.702086666666666</v>
      </c>
      <c r="BI250" s="25">
        <v>40.240849047619044</v>
      </c>
      <c r="BJ250" s="25">
        <v>1.4329085714285712</v>
      </c>
      <c r="BK250" s="25">
        <v>272.96908285714284</v>
      </c>
      <c r="BL250" s="25">
        <v>10.149769047619046</v>
      </c>
      <c r="BM250" s="25">
        <v>27.034208380952379</v>
      </c>
      <c r="BN250" s="25">
        <v>1.0269178095238094</v>
      </c>
      <c r="BO250" s="25">
        <v>1.5761994285714285</v>
      </c>
      <c r="BP250" s="25">
        <v>0.26269990476190475</v>
      </c>
      <c r="BQ250" s="25">
        <v>8.2392242857142847E-2</v>
      </c>
      <c r="BR250" s="25">
        <v>7.7615880952380936E-2</v>
      </c>
      <c r="BS250" s="25">
        <v>0.1146326857142857</v>
      </c>
      <c r="BT250" s="25">
        <v>2.7464080952380947E-2</v>
      </c>
      <c r="BU250" s="25">
        <v>2.5672945238095228</v>
      </c>
      <c r="BV250" s="25">
        <v>0.1791135714285714</v>
      </c>
      <c r="BW250" s="25">
        <v>7.7615880952380936E-2</v>
      </c>
      <c r="BX250" s="25">
        <v>3.5822714285714284E-2</v>
      </c>
      <c r="BY250" s="25">
        <v>0.15164949047619047</v>
      </c>
      <c r="BZ250" s="25">
        <v>2.388180952380952E-2</v>
      </c>
      <c r="CA250" s="25">
        <v>208.24937904761902</v>
      </c>
      <c r="CB250" s="25">
        <v>6.8063157142857129</v>
      </c>
      <c r="CC250" s="25">
        <v>23.917632238095237</v>
      </c>
      <c r="CD250" s="25">
        <v>0.89556785714285692</v>
      </c>
      <c r="CE250" s="25">
        <v>58.391024285714273</v>
      </c>
      <c r="CF250" s="25">
        <v>2.0299538095238092</v>
      </c>
      <c r="CG250" s="25">
        <v>8.0601107142857131</v>
      </c>
      <c r="CH250" s="25">
        <v>0.27464080952380948</v>
      </c>
      <c r="CI250" s="25">
        <v>38.569122380952372</v>
      </c>
      <c r="CJ250" s="25">
        <v>1.6717266666666661</v>
      </c>
      <c r="CK250" s="25">
        <v>9.8870691428571416</v>
      </c>
      <c r="CL250" s="25">
        <v>0.64480885714285707</v>
      </c>
      <c r="CM250" s="25">
        <v>2.9613443809523803</v>
      </c>
      <c r="CN250" s="25">
        <v>0.15523176190476187</v>
      </c>
      <c r="CO250" s="25">
        <v>10.006478190476189</v>
      </c>
      <c r="CP250" s="25">
        <v>0.74033609523809507</v>
      </c>
      <c r="CQ250" s="25">
        <v>1.437684933333333</v>
      </c>
      <c r="CR250" s="25">
        <v>7.5227699999999981E-2</v>
      </c>
      <c r="CS250" s="25">
        <v>8.3347515238095227</v>
      </c>
      <c r="CT250" s="25">
        <v>0.59704523809523791</v>
      </c>
      <c r="CU250" s="25">
        <v>1.5487353476190473</v>
      </c>
      <c r="CV250" s="25">
        <v>8.7168604761904744E-2</v>
      </c>
      <c r="CW250" s="25">
        <v>4.1076712380952376</v>
      </c>
      <c r="CX250" s="25">
        <v>0.28658171428571427</v>
      </c>
      <c r="CY250" s="25">
        <v>0.50510027142857139</v>
      </c>
      <c r="CZ250" s="25">
        <v>4.6569528571428563E-2</v>
      </c>
      <c r="DA250" s="25">
        <v>3.283748809523809</v>
      </c>
      <c r="DB250" s="25">
        <v>0.25075899999999995</v>
      </c>
      <c r="DC250" s="25">
        <v>0.4262902999999999</v>
      </c>
      <c r="DD250" s="25">
        <v>3.9404985714285704E-2</v>
      </c>
      <c r="DE250" s="25">
        <v>6.9137838571428558</v>
      </c>
      <c r="DF250" s="25">
        <v>0.41793166666666653</v>
      </c>
      <c r="DG250" s="25">
        <v>1.6418744047619045</v>
      </c>
      <c r="DH250" s="25">
        <v>0.11702086666666665</v>
      </c>
      <c r="DI250" s="25">
        <v>0.31882215714285711</v>
      </c>
      <c r="DJ250" s="25">
        <v>6.0898614285714268E-2</v>
      </c>
      <c r="DK250" s="25">
        <v>2.5314718095238092E-2</v>
      </c>
      <c r="DL250" s="25">
        <v>1.1582677619047617E-2</v>
      </c>
      <c r="DM250" s="25">
        <v>1.7911357142857138</v>
      </c>
      <c r="DN250" s="25">
        <v>0.13134995238095237</v>
      </c>
      <c r="DO250" s="25" t="s">
        <v>136</v>
      </c>
      <c r="DP250" s="25" t="s">
        <v>136</v>
      </c>
      <c r="DQ250" s="25">
        <v>1.9463674761904757</v>
      </c>
      <c r="DR250" s="25">
        <v>0.13134995238095237</v>
      </c>
      <c r="DS250" s="25">
        <v>0.55286389047619033</v>
      </c>
      <c r="DT250" s="25">
        <v>5.1345890476190467E-2</v>
      </c>
    </row>
    <row r="251" spans="1:124" x14ac:dyDescent="0.3">
      <c r="A251" s="14" t="s">
        <v>25</v>
      </c>
      <c r="C251" s="2">
        <v>2.8847999999999998</v>
      </c>
      <c r="D251" s="2">
        <v>12.205500000000001</v>
      </c>
      <c r="E251" s="2">
        <v>0.58420000000000005</v>
      </c>
      <c r="F251" s="2">
        <v>8.2622999999999998</v>
      </c>
      <c r="G251" s="2">
        <v>1.0146999999999999</v>
      </c>
      <c r="H251" s="2">
        <v>4.4436999999999998</v>
      </c>
      <c r="I251" s="2">
        <v>50.0334</v>
      </c>
      <c r="J251" s="2">
        <v>4.3266999999999998</v>
      </c>
      <c r="K251" s="2">
        <v>14.0123</v>
      </c>
      <c r="L251" s="2">
        <v>0.17499999999999999</v>
      </c>
      <c r="M251" s="2">
        <v>4.3099999999999999E-2</v>
      </c>
      <c r="N251" s="2">
        <v>2.4199999999999999E-2</v>
      </c>
      <c r="O251" s="2">
        <v>98.009900000000002</v>
      </c>
    </row>
    <row r="252" spans="1:124" x14ac:dyDescent="0.3">
      <c r="A252" s="14" t="s">
        <v>25</v>
      </c>
      <c r="C252" s="2">
        <v>2.9407999999999999</v>
      </c>
      <c r="D252" s="2">
        <v>12.385899999999999</v>
      </c>
      <c r="E252" s="2">
        <v>0.54069999999999996</v>
      </c>
      <c r="F252" s="2">
        <v>8.3521999999999998</v>
      </c>
      <c r="G252" s="2">
        <v>1.0155000000000001</v>
      </c>
      <c r="H252" s="2">
        <v>4.4878999999999998</v>
      </c>
      <c r="I252" s="2">
        <v>50.9238</v>
      </c>
      <c r="J252" s="2">
        <v>4.4695999999999998</v>
      </c>
      <c r="K252" s="2">
        <v>14.411799999999999</v>
      </c>
      <c r="L252" s="2">
        <v>0.20150000000000001</v>
      </c>
      <c r="M252" s="2">
        <v>4.4400000000000002E-2</v>
      </c>
      <c r="N252" s="2">
        <v>2.18E-2</v>
      </c>
      <c r="O252" s="2">
        <v>99.795900000000003</v>
      </c>
    </row>
    <row r="253" spans="1:124" x14ac:dyDescent="0.3">
      <c r="A253" s="14" t="s">
        <v>25</v>
      </c>
      <c r="C253" s="2">
        <v>2.8759000000000001</v>
      </c>
      <c r="D253" s="2">
        <v>12.0899</v>
      </c>
      <c r="E253" s="2">
        <v>0.50890000000000002</v>
      </c>
      <c r="F253" s="2">
        <v>8.3899000000000008</v>
      </c>
      <c r="G253" s="2">
        <v>1.0419</v>
      </c>
      <c r="H253" s="2">
        <v>4.4504999999999999</v>
      </c>
      <c r="I253" s="2">
        <v>50.1768</v>
      </c>
      <c r="J253" s="2">
        <v>4.3803000000000001</v>
      </c>
      <c r="K253" s="2">
        <v>13.9457</v>
      </c>
      <c r="L253" s="2">
        <v>0.18890000000000001</v>
      </c>
      <c r="M253" s="2">
        <v>3.7900000000000003E-2</v>
      </c>
      <c r="N253" s="2">
        <v>2.2200000000000001E-2</v>
      </c>
      <c r="O253" s="2">
        <v>98.108699999999999</v>
      </c>
    </row>
    <row r="254" spans="1:124" x14ac:dyDescent="0.3">
      <c r="A254" s="14" t="s">
        <v>25</v>
      </c>
      <c r="C254" s="2">
        <v>2.9004999999999996</v>
      </c>
      <c r="D254" s="2">
        <v>12.2271</v>
      </c>
      <c r="E254" s="2">
        <v>0.54459999999999997</v>
      </c>
      <c r="F254" s="2">
        <v>8.3347999999999995</v>
      </c>
      <c r="G254" s="2">
        <v>1.0240333333333334</v>
      </c>
      <c r="H254" s="2">
        <v>4.4607000000000001</v>
      </c>
      <c r="I254" s="3">
        <v>50.378000000000007</v>
      </c>
      <c r="J254" s="2">
        <v>4.3921999999999999</v>
      </c>
      <c r="K254" s="2">
        <v>14.123266666666666</v>
      </c>
      <c r="L254" s="2">
        <v>0.18846666666666667</v>
      </c>
      <c r="M254" s="2">
        <v>4.1800000000000004E-2</v>
      </c>
      <c r="N254" s="2">
        <v>2.2733333333333331E-2</v>
      </c>
      <c r="O254" s="2">
        <v>98.638166666666663</v>
      </c>
      <c r="U254" s="25" t="s">
        <v>28</v>
      </c>
      <c r="V254" s="25">
        <v>50</v>
      </c>
      <c r="W254" s="25" t="s">
        <v>32</v>
      </c>
      <c r="X254" s="25">
        <v>21.984999999999999</v>
      </c>
      <c r="Y254" s="25">
        <v>8.3347999999999995</v>
      </c>
      <c r="Z254" s="25">
        <v>0.64297028571428572</v>
      </c>
      <c r="AA254" s="25">
        <v>1.321661142857143</v>
      </c>
      <c r="AB254" s="25">
        <v>0.47627428571428571</v>
      </c>
      <c r="AC254" s="25">
        <v>2.9886211428571423</v>
      </c>
      <c r="AD254" s="25">
        <v>0.16669599999999998</v>
      </c>
      <c r="AE254" s="25">
        <v>8561.0302857142851</v>
      </c>
      <c r="AF254" s="25">
        <v>250.04399999999998</v>
      </c>
      <c r="AG254" s="25">
        <v>29.529005714285717</v>
      </c>
      <c r="AH254" s="25">
        <v>1.1906857142857141</v>
      </c>
      <c r="AI254" s="25">
        <v>26552.291428571429</v>
      </c>
      <c r="AJ254" s="25">
        <v>1119.2445714285714</v>
      </c>
      <c r="AK254" s="25">
        <v>464.36742857142855</v>
      </c>
      <c r="AL254" s="25">
        <v>30.957828571428571</v>
      </c>
      <c r="AM254" s="25">
        <v>7.8585257142857134</v>
      </c>
      <c r="AN254" s="25">
        <v>1.4288228571428572</v>
      </c>
      <c r="AO254" s="25">
        <v>1606.2350285714285</v>
      </c>
      <c r="AP254" s="25">
        <v>104.78034285714286</v>
      </c>
      <c r="AQ254" s="27">
        <v>137881.40571428571</v>
      </c>
      <c r="AR254" s="27">
        <v>9525.4857142857145</v>
      </c>
      <c r="AS254" s="25">
        <v>46.674880000000002</v>
      </c>
      <c r="AT254" s="25">
        <v>2.6195085714285717</v>
      </c>
      <c r="AU254" s="25">
        <v>50.246937142857149</v>
      </c>
      <c r="AV254" s="25">
        <v>3.5720571428571426</v>
      </c>
      <c r="AW254" s="25">
        <v>175.0308</v>
      </c>
      <c r="AX254" s="25">
        <v>13.097542857142857</v>
      </c>
      <c r="AY254" s="25">
        <v>208.36999999999998</v>
      </c>
      <c r="AZ254" s="25">
        <v>11.906857142857142</v>
      </c>
      <c r="BA254" s="25">
        <v>28.695525714285715</v>
      </c>
      <c r="BB254" s="25">
        <v>1.7860285714285713</v>
      </c>
      <c r="BC254" s="25">
        <v>1.7622148571428571</v>
      </c>
      <c r="BD254" s="25">
        <v>0.32148514285714286</v>
      </c>
      <c r="BE254" s="25">
        <v>19.265294857142855</v>
      </c>
      <c r="BF254" s="25">
        <v>1.0358965714285715</v>
      </c>
      <c r="BG254" s="25">
        <v>364.34982857142853</v>
      </c>
      <c r="BH254" s="25">
        <v>17.860285714285713</v>
      </c>
      <c r="BI254" s="25">
        <v>42.745617142857135</v>
      </c>
      <c r="BJ254" s="25">
        <v>2.0241657142857141</v>
      </c>
      <c r="BK254" s="25">
        <v>298.86211428571426</v>
      </c>
      <c r="BL254" s="25">
        <v>17.860285714285713</v>
      </c>
      <c r="BM254" s="25">
        <v>30.362485714285711</v>
      </c>
      <c r="BN254" s="25">
        <v>1.7860285714285713</v>
      </c>
      <c r="BO254" s="25">
        <v>1.5955188571428571</v>
      </c>
      <c r="BP254" s="25">
        <v>0.22623028571428569</v>
      </c>
      <c r="BQ254" s="25" t="e">
        <v>#VALUE!</v>
      </c>
      <c r="BR254" s="25" t="e">
        <v>#VALUE!</v>
      </c>
      <c r="BS254" s="25">
        <v>0.16431462857142856</v>
      </c>
      <c r="BT254" s="25">
        <v>3.4529885714285717E-2</v>
      </c>
      <c r="BU254" s="25">
        <v>3.3458268571428569</v>
      </c>
      <c r="BV254" s="25">
        <v>0.29767142857142853</v>
      </c>
      <c r="BW254" s="25">
        <v>8.6920057142857124E-2</v>
      </c>
      <c r="BX254" s="25">
        <v>3.6911257142857139E-2</v>
      </c>
      <c r="BY254" s="25">
        <v>0.1928910857142857</v>
      </c>
      <c r="BZ254" s="25">
        <v>3.3339199999999999E-2</v>
      </c>
      <c r="CA254" s="25">
        <v>230.99302857142857</v>
      </c>
      <c r="CB254" s="25">
        <v>14.28822857142857</v>
      </c>
      <c r="CC254" s="25">
        <v>26.790428571428571</v>
      </c>
      <c r="CD254" s="25">
        <v>1.3097542857142859</v>
      </c>
      <c r="CE254" s="25">
        <v>65.011439999999993</v>
      </c>
      <c r="CF254" s="25">
        <v>2.8576457142857143</v>
      </c>
      <c r="CG254" s="25">
        <v>9.1325594285714278</v>
      </c>
      <c r="CH254" s="25">
        <v>0.32148514285714286</v>
      </c>
      <c r="CI254" s="25">
        <v>42.626548571428565</v>
      </c>
      <c r="CJ254" s="25">
        <v>1.9050971428571428</v>
      </c>
      <c r="CK254" s="25">
        <v>11.121004571428571</v>
      </c>
      <c r="CL254" s="25">
        <v>0.7382251428571428</v>
      </c>
      <c r="CM254" s="25">
        <v>3.3339199999999996</v>
      </c>
      <c r="CN254" s="25">
        <v>0.22623028571428569</v>
      </c>
      <c r="CO254" s="25">
        <v>10.751891999999998</v>
      </c>
      <c r="CP254" s="25">
        <v>0.88110742857142854</v>
      </c>
      <c r="CQ254" s="25">
        <v>1.5240777142857143</v>
      </c>
      <c r="CR254" s="25">
        <v>0.13097542857142858</v>
      </c>
      <c r="CS254" s="25">
        <v>9.5492994285714285</v>
      </c>
      <c r="CT254" s="25">
        <v>0.7382251428571428</v>
      </c>
      <c r="CU254" s="25">
        <v>1.6907737142857142</v>
      </c>
      <c r="CV254" s="25">
        <v>0.13097542857142858</v>
      </c>
      <c r="CW254" s="25">
        <v>4.3579097142857144</v>
      </c>
      <c r="CX254" s="25">
        <v>0.3691125714285714</v>
      </c>
      <c r="CY254" s="25">
        <v>0.53818994285714283</v>
      </c>
      <c r="CZ254" s="25">
        <v>6.4297028571428563E-2</v>
      </c>
      <c r="DA254" s="25">
        <v>3.6911257142857146</v>
      </c>
      <c r="DB254" s="25">
        <v>0.38101942857142856</v>
      </c>
      <c r="DC254" s="25">
        <v>0.55962228571428574</v>
      </c>
      <c r="DD254" s="25">
        <v>6.786908571428571E-2</v>
      </c>
      <c r="DE254" s="25">
        <v>7.8347119999999997</v>
      </c>
      <c r="DF254" s="25">
        <v>0.65487714285714294</v>
      </c>
      <c r="DG254" s="25">
        <v>1.7384011428571429</v>
      </c>
      <c r="DH254" s="25">
        <v>0.15478914285714285</v>
      </c>
      <c r="DI254" s="25">
        <v>0.40959588571428568</v>
      </c>
      <c r="DJ254" s="25">
        <v>7.9775942857142859E-2</v>
      </c>
      <c r="DK254" s="25">
        <v>4.4055371428571424E-2</v>
      </c>
      <c r="DL254" s="25">
        <v>1.4288228571428571E-2</v>
      </c>
      <c r="DM254" s="25">
        <v>2.2742097142857141</v>
      </c>
      <c r="DN254" s="25">
        <v>0.19050971428571428</v>
      </c>
      <c r="DO254" s="25" t="s">
        <v>136</v>
      </c>
      <c r="DP254" s="25" t="s">
        <v>136</v>
      </c>
      <c r="DQ254" s="25">
        <v>2.071793142857143</v>
      </c>
      <c r="DR254" s="25">
        <v>0.13097542857142858</v>
      </c>
      <c r="DS254" s="25">
        <v>0.70488594285714279</v>
      </c>
      <c r="DT254" s="25">
        <v>7.9775942857142859E-2</v>
      </c>
    </row>
    <row r="255" spans="1:124" x14ac:dyDescent="0.3">
      <c r="A255" s="14" t="s">
        <v>25</v>
      </c>
      <c r="C255" s="2">
        <v>3.0973000000000002</v>
      </c>
      <c r="D255" s="2">
        <v>12.1783</v>
      </c>
      <c r="E255" s="2">
        <v>0.51890000000000003</v>
      </c>
      <c r="F255" s="2">
        <v>8.1974999999999998</v>
      </c>
      <c r="G255" s="2">
        <v>1.02</v>
      </c>
      <c r="H255" s="2">
        <v>4.4199000000000002</v>
      </c>
      <c r="I255" s="2">
        <v>50.982799999999997</v>
      </c>
      <c r="J255" s="2">
        <v>4.3674999999999997</v>
      </c>
      <c r="K255" s="2">
        <v>13.7902</v>
      </c>
      <c r="L255" s="2">
        <v>0.18140000000000001</v>
      </c>
      <c r="M255" s="2">
        <v>4.0500000000000001E-2</v>
      </c>
      <c r="N255" s="2">
        <v>2.0899999999999998E-2</v>
      </c>
      <c r="O255" s="2">
        <v>98.815100000000001</v>
      </c>
    </row>
    <row r="256" spans="1:124" x14ac:dyDescent="0.3">
      <c r="A256" s="14" t="s">
        <v>25</v>
      </c>
      <c r="C256" s="2">
        <v>3.1480999999999999</v>
      </c>
      <c r="D256" s="2">
        <v>12.2784</v>
      </c>
      <c r="E256" s="2">
        <v>0.54310000000000003</v>
      </c>
      <c r="F256" s="2">
        <v>8.2440999999999995</v>
      </c>
      <c r="G256" s="2">
        <v>0.99909999999999999</v>
      </c>
      <c r="H256" s="2">
        <v>4.4573999999999998</v>
      </c>
      <c r="I256" s="2">
        <v>50.008499999999998</v>
      </c>
      <c r="J256" s="2">
        <v>4.6314000000000002</v>
      </c>
      <c r="K256" s="2">
        <v>14.1412</v>
      </c>
      <c r="L256" s="2">
        <v>0.21659999999999999</v>
      </c>
      <c r="M256" s="2">
        <v>3.3700000000000001E-2</v>
      </c>
      <c r="N256" s="2">
        <v>2.3400000000000001E-2</v>
      </c>
      <c r="O256" s="2">
        <v>98.724999999999994</v>
      </c>
    </row>
    <row r="257" spans="1:124" x14ac:dyDescent="0.3">
      <c r="A257" s="14" t="s">
        <v>25</v>
      </c>
      <c r="C257" s="2">
        <v>2.9912999999999998</v>
      </c>
      <c r="D257" s="2">
        <v>12.1493</v>
      </c>
      <c r="E257" s="2">
        <v>0.64190000000000003</v>
      </c>
      <c r="F257" s="2">
        <v>8.2241</v>
      </c>
      <c r="G257" s="2">
        <v>1.0085</v>
      </c>
      <c r="H257" s="2">
        <v>4.3895</v>
      </c>
      <c r="I257" s="2">
        <v>50.745899999999999</v>
      </c>
      <c r="J257" s="2">
        <v>4.4642999999999997</v>
      </c>
      <c r="K257" s="2">
        <v>14.119</v>
      </c>
      <c r="L257" s="2">
        <v>0.21029999999999999</v>
      </c>
      <c r="M257" s="2">
        <v>3.7999999999999999E-2</v>
      </c>
      <c r="N257" s="2">
        <v>2.3099999999999999E-2</v>
      </c>
      <c r="O257" s="2">
        <v>99.005200000000002</v>
      </c>
    </row>
    <row r="258" spans="1:124" x14ac:dyDescent="0.3">
      <c r="A258" s="14" t="s">
        <v>25</v>
      </c>
      <c r="C258" s="2">
        <v>3.0788999999999995</v>
      </c>
      <c r="D258" s="2">
        <v>12.201999999999998</v>
      </c>
      <c r="E258" s="2">
        <v>0.56796666666666662</v>
      </c>
      <c r="F258" s="2">
        <v>8.2218999999999998</v>
      </c>
      <c r="G258" s="2">
        <v>1.0091999999999999</v>
      </c>
      <c r="H258" s="2">
        <v>4.4222666666666663</v>
      </c>
      <c r="I258" s="3">
        <v>50.57906666666667</v>
      </c>
      <c r="J258" s="2">
        <v>4.4877333333333329</v>
      </c>
      <c r="K258" s="2">
        <v>14.016799999999998</v>
      </c>
      <c r="L258" s="2">
        <v>0.20276666666666668</v>
      </c>
      <c r="M258" s="2">
        <v>3.7399999999999996E-2</v>
      </c>
      <c r="N258" s="2">
        <v>2.2466666666666666E-2</v>
      </c>
      <c r="O258" s="2">
        <v>98.848433333333332</v>
      </c>
      <c r="U258" s="25" t="s">
        <v>28</v>
      </c>
      <c r="V258" s="25">
        <v>50</v>
      </c>
      <c r="W258" s="25" t="s">
        <v>32</v>
      </c>
      <c r="X258" s="25">
        <v>4.6631999999999998</v>
      </c>
      <c r="Y258" s="25">
        <v>8.1044442857142851</v>
      </c>
      <c r="Z258" s="25">
        <v>1.6443799999999997</v>
      </c>
      <c r="AA258" s="25">
        <v>1.7618357142857142</v>
      </c>
      <c r="AB258" s="25">
        <v>1.2920128571428573</v>
      </c>
      <c r="AC258" s="25">
        <v>2.7602092857142857</v>
      </c>
      <c r="AD258" s="25">
        <v>0.31713042857142859</v>
      </c>
      <c r="AE258" s="25">
        <v>7916.5151428571426</v>
      </c>
      <c r="AF258" s="25">
        <v>528.55071428571432</v>
      </c>
      <c r="AG258" s="25">
        <v>29.716295714285714</v>
      </c>
      <c r="AH258" s="25">
        <v>1.5269242857142857</v>
      </c>
      <c r="AI258" s="27">
        <v>25605.345714285711</v>
      </c>
      <c r="AJ258" s="27">
        <v>1996.7471428571428</v>
      </c>
      <c r="AK258" s="25">
        <v>480.39387142857146</v>
      </c>
      <c r="AL258" s="25">
        <v>89.26634285714286</v>
      </c>
      <c r="AM258" s="25">
        <v>13.037584285714285</v>
      </c>
      <c r="AN258" s="25">
        <v>4.8156842857142852</v>
      </c>
      <c r="AO258" s="25">
        <v>1620.888857142857</v>
      </c>
      <c r="AP258" s="25">
        <v>281.89371428571428</v>
      </c>
      <c r="AQ258" s="27">
        <v>131550.39999999999</v>
      </c>
      <c r="AR258" s="27">
        <v>17618.357142857141</v>
      </c>
      <c r="AS258" s="25">
        <v>43.576069999999994</v>
      </c>
      <c r="AT258" s="25">
        <v>6.8124314285714282</v>
      </c>
      <c r="AU258" s="25">
        <v>48.039387142857137</v>
      </c>
      <c r="AV258" s="25">
        <v>6.3426085714285714</v>
      </c>
      <c r="AW258" s="25">
        <v>126.26489285714285</v>
      </c>
      <c r="AX258" s="25">
        <v>11.27574857142857</v>
      </c>
      <c r="AY258" s="25">
        <v>178.53268571428572</v>
      </c>
      <c r="AZ258" s="25">
        <v>15.269242857142856</v>
      </c>
      <c r="BA258" s="25">
        <v>24.078421428571428</v>
      </c>
      <c r="BB258" s="25">
        <v>1.6443799999999997</v>
      </c>
      <c r="BC258" s="25">
        <v>1.6678711428571427</v>
      </c>
      <c r="BD258" s="25">
        <v>0.72822542857142847</v>
      </c>
      <c r="BE258" s="25">
        <v>17.500901428571428</v>
      </c>
      <c r="BF258" s="25">
        <v>1.8792914285714286</v>
      </c>
      <c r="BG258" s="25">
        <v>374.68372857142856</v>
      </c>
      <c r="BH258" s="25">
        <v>19.967471428571425</v>
      </c>
      <c r="BI258" s="25">
        <v>42.401512857142862</v>
      </c>
      <c r="BJ258" s="25">
        <v>3.5236714285714283</v>
      </c>
      <c r="BK258" s="25">
        <v>304.21030000000002</v>
      </c>
      <c r="BL258" s="25">
        <v>43.458614285714283</v>
      </c>
      <c r="BM258" s="25">
        <v>30.773397142857142</v>
      </c>
      <c r="BN258" s="25">
        <v>5.6378742857142852</v>
      </c>
      <c r="BO258" s="25">
        <v>1.6091432857142858</v>
      </c>
      <c r="BP258" s="25">
        <v>0.43458614285714287</v>
      </c>
      <c r="BQ258" s="25">
        <v>0.17618357142857141</v>
      </c>
      <c r="BR258" s="25">
        <v>0.25840257142857143</v>
      </c>
      <c r="BS258" s="25">
        <v>0.15386698571428573</v>
      </c>
      <c r="BT258" s="25">
        <v>5.050595714285714E-2</v>
      </c>
      <c r="BU258" s="25">
        <v>2.8189371428571426</v>
      </c>
      <c r="BV258" s="25">
        <v>0.43458614285714287</v>
      </c>
      <c r="BW258" s="25">
        <v>3.9934942857142858E-2</v>
      </c>
      <c r="BX258" s="25">
        <v>3.6411271428571423E-2</v>
      </c>
      <c r="BY258" s="25">
        <v>0.17618357142857141</v>
      </c>
      <c r="BZ258" s="25">
        <v>4.3458614285714278E-2</v>
      </c>
      <c r="CA258" s="25">
        <v>223.16585714285713</v>
      </c>
      <c r="CB258" s="25">
        <v>32.887599999999999</v>
      </c>
      <c r="CC258" s="25">
        <v>24.900611428571427</v>
      </c>
      <c r="CD258" s="25">
        <v>2.5840257142857146</v>
      </c>
      <c r="CE258" s="25">
        <v>59.432591428571428</v>
      </c>
      <c r="CF258" s="25">
        <v>3.5236714285714283</v>
      </c>
      <c r="CG258" s="25">
        <v>8.5977582857142867</v>
      </c>
      <c r="CH258" s="25">
        <v>0.54029628571428567</v>
      </c>
      <c r="CI258" s="25">
        <v>39.582575714285717</v>
      </c>
      <c r="CJ258" s="25">
        <v>3.1713042857142857</v>
      </c>
      <c r="CK258" s="25">
        <v>10.26562942857143</v>
      </c>
      <c r="CL258" s="25">
        <v>0.82218999999999987</v>
      </c>
      <c r="CM258" s="25">
        <v>3.0890852857142859</v>
      </c>
      <c r="CN258" s="25">
        <v>0.3758582857142857</v>
      </c>
      <c r="CO258" s="25">
        <v>8.9148887142857145</v>
      </c>
      <c r="CP258" s="25">
        <v>0.59902414285714278</v>
      </c>
      <c r="CQ258" s="25">
        <v>1.5504154285714287</v>
      </c>
      <c r="CR258" s="25">
        <v>0.3758582857142857</v>
      </c>
      <c r="CS258" s="25">
        <v>8.6917228571428566</v>
      </c>
      <c r="CT258" s="25">
        <v>1.8792914285714286</v>
      </c>
      <c r="CU258" s="25">
        <v>1.726599</v>
      </c>
      <c r="CV258" s="25">
        <v>0.29363928571428571</v>
      </c>
      <c r="CW258" s="25">
        <v>4.4045892857142857</v>
      </c>
      <c r="CX258" s="25">
        <v>0.48156842857142851</v>
      </c>
      <c r="CY258" s="25">
        <v>0.53324894285714286</v>
      </c>
      <c r="CZ258" s="25">
        <v>7.6346214285714281E-2</v>
      </c>
      <c r="DA258" s="25">
        <v>3.1947954285714291</v>
      </c>
      <c r="DB258" s="25">
        <v>0.34062157142857141</v>
      </c>
      <c r="DC258" s="25">
        <v>0.52737615714285713</v>
      </c>
      <c r="DD258" s="25">
        <v>0.11628115714285714</v>
      </c>
      <c r="DE258" s="25">
        <v>8.3393557142857144</v>
      </c>
      <c r="DF258" s="25">
        <v>1.6443799999999997</v>
      </c>
      <c r="DG258" s="25">
        <v>1.9027825714285715</v>
      </c>
      <c r="DH258" s="25">
        <v>0.39934942857142863</v>
      </c>
      <c r="DI258" s="25">
        <v>0.37350917142857143</v>
      </c>
      <c r="DJ258" s="25">
        <v>0.1151066</v>
      </c>
      <c r="DK258" s="25">
        <v>5.7553300000000002E-2</v>
      </c>
      <c r="DL258" s="25">
        <v>1.9967471428571429E-2</v>
      </c>
      <c r="DM258" s="25">
        <v>1.7618357142857142</v>
      </c>
      <c r="DN258" s="25">
        <v>0.2818937142857143</v>
      </c>
      <c r="DO258" s="25" t="s">
        <v>136</v>
      </c>
      <c r="DP258" s="25" t="s">
        <v>136</v>
      </c>
      <c r="DQ258" s="25">
        <v>2.0084927142857141</v>
      </c>
      <c r="DR258" s="25">
        <v>0.22316585714285714</v>
      </c>
      <c r="DS258" s="25">
        <v>0.75289112857142848</v>
      </c>
      <c r="DT258" s="25">
        <v>9.6313685714285724E-2</v>
      </c>
    </row>
    <row r="259" spans="1:124" x14ac:dyDescent="0.3">
      <c r="A259" s="14" t="s">
        <v>25</v>
      </c>
      <c r="C259" s="2">
        <v>3.0007000000000001</v>
      </c>
      <c r="D259" s="2">
        <v>12.171900000000001</v>
      </c>
      <c r="E259" s="2">
        <v>0.56159999999999999</v>
      </c>
      <c r="F259" s="2">
        <v>8.3838000000000008</v>
      </c>
      <c r="G259" s="2">
        <v>1.0620000000000001</v>
      </c>
      <c r="H259" s="2">
        <v>4.4958999999999998</v>
      </c>
      <c r="I259" s="2">
        <v>50.637099999999997</v>
      </c>
      <c r="J259" s="2">
        <v>4.4386999999999999</v>
      </c>
      <c r="K259" s="2">
        <v>14.1439</v>
      </c>
      <c r="L259" s="2">
        <v>0.2581</v>
      </c>
      <c r="M259" s="2">
        <v>4.1500000000000002E-2</v>
      </c>
      <c r="N259" s="2">
        <v>2.0400000000000001E-2</v>
      </c>
      <c r="O259" s="2">
        <v>99.215599999999995</v>
      </c>
    </row>
    <row r="260" spans="1:124" x14ac:dyDescent="0.3">
      <c r="A260" s="14" t="s">
        <v>25</v>
      </c>
      <c r="C260" s="2">
        <v>2.7877999999999998</v>
      </c>
      <c r="D260" s="2">
        <v>12.2178</v>
      </c>
      <c r="E260" s="2">
        <v>0.50880000000000003</v>
      </c>
      <c r="F260" s="2">
        <v>8.2631999999999994</v>
      </c>
      <c r="G260" s="2">
        <v>0.9254</v>
      </c>
      <c r="H260" s="2">
        <v>4.4695</v>
      </c>
      <c r="I260" s="2">
        <v>50.147300000000001</v>
      </c>
      <c r="J260" s="2">
        <v>4.3697999999999997</v>
      </c>
      <c r="K260" s="2">
        <v>13.870799999999999</v>
      </c>
      <c r="L260" s="2">
        <v>0.20250000000000001</v>
      </c>
      <c r="M260" s="2">
        <v>3.78E-2</v>
      </c>
      <c r="N260" s="2">
        <v>2.5100000000000001E-2</v>
      </c>
      <c r="O260" s="2">
        <v>97.825800000000001</v>
      </c>
    </row>
    <row r="261" spans="1:124" x14ac:dyDescent="0.3">
      <c r="A261" s="14" t="s">
        <v>25</v>
      </c>
      <c r="C261" s="2">
        <v>2.7930999999999999</v>
      </c>
      <c r="D261" s="2">
        <v>11.943899999999999</v>
      </c>
      <c r="E261" s="2">
        <v>0.54749999999999999</v>
      </c>
      <c r="F261" s="2">
        <v>8.4009999999999998</v>
      </c>
      <c r="G261" s="2">
        <v>0.93720000000000003</v>
      </c>
      <c r="H261" s="2">
        <v>4.3422000000000001</v>
      </c>
      <c r="I261" s="2">
        <v>49.972299999999997</v>
      </c>
      <c r="J261" s="2">
        <v>4.5235000000000003</v>
      </c>
      <c r="K261" s="2">
        <v>14.1137</v>
      </c>
      <c r="L261" s="2">
        <v>0.22489999999999999</v>
      </c>
      <c r="M261" s="2">
        <v>4.0099999999999997E-2</v>
      </c>
      <c r="N261" s="2">
        <v>2.2200000000000001E-2</v>
      </c>
      <c r="O261" s="2">
        <v>97.861599999999996</v>
      </c>
    </row>
    <row r="262" spans="1:124" x14ac:dyDescent="0.3">
      <c r="A262" s="14" t="s">
        <v>25</v>
      </c>
      <c r="C262" s="2">
        <v>2.8605333333333332</v>
      </c>
      <c r="D262" s="2">
        <v>12.111200000000002</v>
      </c>
      <c r="E262" s="2">
        <v>0.5393</v>
      </c>
      <c r="F262" s="2">
        <v>8.3493333333333322</v>
      </c>
      <c r="G262" s="2">
        <v>0.97486666666666666</v>
      </c>
      <c r="H262" s="2">
        <v>4.4358666666666666</v>
      </c>
      <c r="I262" s="3">
        <v>50.252233333333329</v>
      </c>
      <c r="J262" s="2">
        <v>4.444</v>
      </c>
      <c r="K262" s="2">
        <v>14.0428</v>
      </c>
      <c r="L262" s="2">
        <v>0.22850000000000001</v>
      </c>
      <c r="M262" s="2">
        <v>3.9800000000000002E-2</v>
      </c>
      <c r="N262" s="2">
        <v>2.2566666666666665E-2</v>
      </c>
      <c r="O262" s="2">
        <v>98.301000000000002</v>
      </c>
      <c r="U262" s="25" t="s">
        <v>28</v>
      </c>
      <c r="V262" s="25">
        <v>50</v>
      </c>
      <c r="W262" s="25" t="s">
        <v>32</v>
      </c>
      <c r="X262" s="25">
        <v>9.2828999999999997</v>
      </c>
      <c r="Y262" s="25">
        <v>8.5878857142857132</v>
      </c>
      <c r="Z262" s="25">
        <v>1.1927619047619045</v>
      </c>
      <c r="AA262" s="25">
        <v>1.3836038095238092</v>
      </c>
      <c r="AB262" s="25">
        <v>0.60830857142857131</v>
      </c>
      <c r="AC262" s="25">
        <v>2.9699771428571426</v>
      </c>
      <c r="AD262" s="25">
        <v>0.33397333333333329</v>
      </c>
      <c r="AE262" s="25">
        <v>7979.5771428571416</v>
      </c>
      <c r="AF262" s="25">
        <v>536.74285714285713</v>
      </c>
      <c r="AG262" s="25">
        <v>28.268457142857137</v>
      </c>
      <c r="AH262" s="25">
        <v>1.9084190476190475</v>
      </c>
      <c r="AI262" s="27">
        <v>26002.209523809521</v>
      </c>
      <c r="AJ262" s="27">
        <v>2385.5238095238092</v>
      </c>
      <c r="AK262" s="25">
        <v>468.75542857142852</v>
      </c>
      <c r="AL262" s="25">
        <v>75.143999999999991</v>
      </c>
      <c r="AM262" s="25">
        <v>10.377028571428568</v>
      </c>
      <c r="AN262" s="25">
        <v>2.8626285714285711</v>
      </c>
      <c r="AO262" s="25">
        <v>1526.7352380952379</v>
      </c>
      <c r="AP262" s="25">
        <v>214.69714285714284</v>
      </c>
      <c r="AQ262" s="27">
        <v>130011.04761904759</v>
      </c>
      <c r="AR262" s="27">
        <v>13120.38095238095</v>
      </c>
      <c r="AS262" s="25">
        <v>41.746666666666663</v>
      </c>
      <c r="AT262" s="25">
        <v>3.3397333333333328</v>
      </c>
      <c r="AU262" s="25">
        <v>46.517714285714277</v>
      </c>
      <c r="AV262" s="25">
        <v>3.936114285714285</v>
      </c>
      <c r="AW262" s="25">
        <v>138.95676190476189</v>
      </c>
      <c r="AX262" s="25">
        <v>11.569790476190475</v>
      </c>
      <c r="AY262" s="25">
        <v>184.8780952380952</v>
      </c>
      <c r="AZ262" s="25">
        <v>19.084190476190471</v>
      </c>
      <c r="BA262" s="25">
        <v>24.809447619047617</v>
      </c>
      <c r="BB262" s="25">
        <v>2.3855238095238089</v>
      </c>
      <c r="BC262" s="25">
        <v>1.6817942857142856</v>
      </c>
      <c r="BD262" s="25">
        <v>0.34590095238095231</v>
      </c>
      <c r="BE262" s="25">
        <v>17.5336</v>
      </c>
      <c r="BF262" s="25">
        <v>0.97806476190476166</v>
      </c>
      <c r="BG262" s="25">
        <v>375.71999999999997</v>
      </c>
      <c r="BH262" s="25">
        <v>32.204571428571427</v>
      </c>
      <c r="BI262" s="25">
        <v>43.058704761904757</v>
      </c>
      <c r="BJ262" s="25">
        <v>4.8903238095238084</v>
      </c>
      <c r="BK262" s="25">
        <v>305.34704761904754</v>
      </c>
      <c r="BL262" s="25">
        <v>41.746666666666663</v>
      </c>
      <c r="BM262" s="25">
        <v>29.461219047619043</v>
      </c>
      <c r="BN262" s="25">
        <v>4.2939428571428566</v>
      </c>
      <c r="BO262" s="25">
        <v>1.5863733333333332</v>
      </c>
      <c r="BP262" s="25">
        <v>0.36975619047619041</v>
      </c>
      <c r="BQ262" s="25" t="e">
        <v>#VALUE!</v>
      </c>
      <c r="BR262" s="25" t="e">
        <v>#VALUE!</v>
      </c>
      <c r="BS262" s="25">
        <v>0.13597485714285712</v>
      </c>
      <c r="BT262" s="25">
        <v>4.2939428571428566E-2</v>
      </c>
      <c r="BU262" s="25">
        <v>2.6837142857142857</v>
      </c>
      <c r="BV262" s="25">
        <v>0.31011809523809519</v>
      </c>
      <c r="BW262" s="25">
        <v>5.2481523809523797E-2</v>
      </c>
      <c r="BX262" s="25">
        <v>3.2204571428571423E-2</v>
      </c>
      <c r="BY262" s="25">
        <v>0.19322742857142855</v>
      </c>
      <c r="BZ262" s="25">
        <v>3.9361142857142851E-2</v>
      </c>
      <c r="CA262" s="25">
        <v>221.85371428571426</v>
      </c>
      <c r="CB262" s="25">
        <v>23.855238095238093</v>
      </c>
      <c r="CC262" s="25">
        <v>25.405828571428572</v>
      </c>
      <c r="CD262" s="25">
        <v>2.0276952380952378</v>
      </c>
      <c r="CE262" s="25">
        <v>65.124799999999993</v>
      </c>
      <c r="CF262" s="25">
        <v>4.8903238095238084</v>
      </c>
      <c r="CG262" s="25">
        <v>8.7190895238095223</v>
      </c>
      <c r="CH262" s="25">
        <v>0.59638095238095223</v>
      </c>
      <c r="CI262" s="25">
        <v>41.388838095238093</v>
      </c>
      <c r="CJ262" s="25">
        <v>2.7433523809523805</v>
      </c>
      <c r="CK262" s="25">
        <v>11.02112</v>
      </c>
      <c r="CL262" s="25">
        <v>1.0138476190476189</v>
      </c>
      <c r="CM262" s="25">
        <v>3.411299047619047</v>
      </c>
      <c r="CN262" s="25">
        <v>0.46517714285714279</v>
      </c>
      <c r="CO262" s="25">
        <v>10.377028571428568</v>
      </c>
      <c r="CP262" s="25">
        <v>1.1927619047619045</v>
      </c>
      <c r="CQ262" s="25">
        <v>1.5744457142857142</v>
      </c>
      <c r="CR262" s="25">
        <v>0.22662476190476186</v>
      </c>
      <c r="CS262" s="25">
        <v>8.8622209523809516</v>
      </c>
      <c r="CT262" s="25">
        <v>0.78722285714285711</v>
      </c>
      <c r="CU262" s="25">
        <v>1.7175771428571427</v>
      </c>
      <c r="CV262" s="25">
        <v>0.14313142857142855</v>
      </c>
      <c r="CW262" s="25">
        <v>4.3774361904761898</v>
      </c>
      <c r="CX262" s="25">
        <v>0.22662476190476186</v>
      </c>
      <c r="CY262" s="25">
        <v>0.56894742857142855</v>
      </c>
      <c r="CZ262" s="25">
        <v>8.5878857142857132E-2</v>
      </c>
      <c r="DA262" s="25">
        <v>3.5902133333333328</v>
      </c>
      <c r="DB262" s="25">
        <v>0.54867047619047604</v>
      </c>
      <c r="DC262" s="25">
        <v>0.52242971428571416</v>
      </c>
      <c r="DD262" s="25">
        <v>8.8264380952380928E-2</v>
      </c>
      <c r="DE262" s="25">
        <v>7.2758476190476173</v>
      </c>
      <c r="DF262" s="25">
        <v>1.1927619047619045</v>
      </c>
      <c r="DG262" s="25">
        <v>1.6698666666666664</v>
      </c>
      <c r="DH262" s="25">
        <v>0.14313142857142855</v>
      </c>
      <c r="DI262" s="25">
        <v>0.45324952380952371</v>
      </c>
      <c r="DJ262" s="25">
        <v>0.13120380952380953</v>
      </c>
      <c r="DK262" s="25">
        <v>2.7433523809523803E-2</v>
      </c>
      <c r="DL262" s="25">
        <v>1.6698666666666664E-2</v>
      </c>
      <c r="DM262" s="25">
        <v>1.7891428571428567</v>
      </c>
      <c r="DN262" s="25">
        <v>0.25047999999999998</v>
      </c>
      <c r="DO262" s="25" t="s">
        <v>136</v>
      </c>
      <c r="DP262" s="25" t="s">
        <v>136</v>
      </c>
      <c r="DQ262" s="25">
        <v>1.9203466666666664</v>
      </c>
      <c r="DR262" s="25">
        <v>0.17891428571428569</v>
      </c>
      <c r="DS262" s="25">
        <v>0.6906091428571427</v>
      </c>
      <c r="DT262" s="25">
        <v>9.6613714285714275E-2</v>
      </c>
    </row>
    <row r="263" spans="1:124" x14ac:dyDescent="0.3">
      <c r="A263" s="14" t="s">
        <v>25</v>
      </c>
      <c r="C263" s="2">
        <v>2.7252000000000001</v>
      </c>
      <c r="D263" s="2">
        <v>12.0091</v>
      </c>
      <c r="E263" s="2">
        <v>0.57169999999999999</v>
      </c>
      <c r="F263" s="2">
        <v>8.3584999999999994</v>
      </c>
      <c r="G263" s="2">
        <v>1.0371999999999999</v>
      </c>
      <c r="H263" s="2">
        <v>4.4526000000000003</v>
      </c>
      <c r="I263" s="2">
        <v>51.229900000000001</v>
      </c>
      <c r="J263" s="2">
        <v>4.4584000000000001</v>
      </c>
      <c r="K263" s="2">
        <v>14.1572</v>
      </c>
      <c r="L263" s="2">
        <v>0.2029</v>
      </c>
      <c r="M263" s="2">
        <v>4.2000000000000003E-2</v>
      </c>
      <c r="N263" s="2">
        <v>2.35E-2</v>
      </c>
      <c r="O263" s="2">
        <v>99.268199999999993</v>
      </c>
    </row>
    <row r="264" spans="1:124" x14ac:dyDescent="0.3">
      <c r="A264" s="14" t="s">
        <v>25</v>
      </c>
      <c r="C264" s="2">
        <v>2.7549000000000001</v>
      </c>
      <c r="D264" s="2">
        <v>12.0379</v>
      </c>
      <c r="E264" s="2">
        <v>0.48730000000000001</v>
      </c>
      <c r="F264" s="2">
        <v>8.4879999999999995</v>
      </c>
      <c r="G264" s="2">
        <v>0.94989999999999997</v>
      </c>
      <c r="H264" s="2">
        <v>4.4526000000000003</v>
      </c>
      <c r="I264" s="2">
        <v>50.903500000000001</v>
      </c>
      <c r="J264" s="2">
        <v>4.4067999999999996</v>
      </c>
      <c r="K264" s="2">
        <v>14.323399999999999</v>
      </c>
      <c r="L264" s="2">
        <v>0.19750000000000001</v>
      </c>
      <c r="M264" s="2">
        <v>4.1300000000000003E-2</v>
      </c>
      <c r="N264" s="2">
        <v>2.1899999999999999E-2</v>
      </c>
      <c r="O264" s="2">
        <v>99.065100000000001</v>
      </c>
    </row>
    <row r="265" spans="1:124" x14ac:dyDescent="0.3">
      <c r="A265" s="14" t="s">
        <v>25</v>
      </c>
      <c r="C265" s="2">
        <v>2.7976999999999999</v>
      </c>
      <c r="D265" s="2">
        <v>12.002000000000001</v>
      </c>
      <c r="E265" s="2">
        <v>0.62619999999999998</v>
      </c>
      <c r="F265" s="2">
        <v>8.2574000000000005</v>
      </c>
      <c r="G265" s="2">
        <v>0.97589999999999999</v>
      </c>
      <c r="H265" s="2">
        <v>4.4904000000000002</v>
      </c>
      <c r="I265" s="2">
        <v>51.3874</v>
      </c>
      <c r="J265" s="2">
        <v>4.4874000000000001</v>
      </c>
      <c r="K265" s="2">
        <v>13.8878</v>
      </c>
      <c r="L265" s="2">
        <v>0.2271</v>
      </c>
      <c r="M265" s="2">
        <v>4.8099999999999997E-2</v>
      </c>
      <c r="N265" s="2">
        <v>2.3099999999999999E-2</v>
      </c>
      <c r="O265" s="2">
        <v>99.210700000000003</v>
      </c>
    </row>
    <row r="266" spans="1:124" x14ac:dyDescent="0.3">
      <c r="A266" s="14" t="s">
        <v>25</v>
      </c>
      <c r="C266" s="2">
        <v>2.7592666666666665</v>
      </c>
      <c r="D266" s="2">
        <v>12.016333333333334</v>
      </c>
      <c r="E266" s="2">
        <v>0.56173333333333331</v>
      </c>
      <c r="F266" s="2">
        <v>8.3679666666666659</v>
      </c>
      <c r="G266" s="2">
        <v>0.98766666666666669</v>
      </c>
      <c r="H266" s="2">
        <v>4.4652000000000003</v>
      </c>
      <c r="I266" s="3">
        <v>51.1736</v>
      </c>
      <c r="J266" s="2">
        <v>4.4508666666666663</v>
      </c>
      <c r="K266" s="2">
        <v>14.1228</v>
      </c>
      <c r="L266" s="2">
        <v>0.20916666666666664</v>
      </c>
      <c r="M266" s="2">
        <v>4.3800000000000006E-2</v>
      </c>
      <c r="N266" s="2">
        <v>2.283333333333333E-2</v>
      </c>
      <c r="O266" s="2">
        <v>99.181333333333328</v>
      </c>
      <c r="U266" s="25" t="s">
        <v>28</v>
      </c>
      <c r="V266" s="25">
        <v>50</v>
      </c>
      <c r="W266" s="25" t="s">
        <v>32</v>
      </c>
      <c r="X266" s="25">
        <v>20.23</v>
      </c>
      <c r="Y266" s="25">
        <v>7.0051835238095235</v>
      </c>
      <c r="Z266" s="25">
        <v>0.38253561904761901</v>
      </c>
      <c r="AA266" s="25">
        <v>1.422554333333333</v>
      </c>
      <c r="AB266" s="25">
        <v>0.41839833333333326</v>
      </c>
      <c r="AC266" s="25">
        <v>2.6622088238095234</v>
      </c>
      <c r="AD266" s="25">
        <v>0.11476068571428572</v>
      </c>
      <c r="AE266" s="25">
        <v>7889.7971428571427</v>
      </c>
      <c r="AF266" s="25">
        <v>167.35933333333332</v>
      </c>
      <c r="AG266" s="25">
        <v>28.09245952380952</v>
      </c>
      <c r="AH266" s="25">
        <v>0.99220176190476173</v>
      </c>
      <c r="AI266" s="25">
        <v>25139.762714285713</v>
      </c>
      <c r="AJ266" s="25">
        <v>681.39157142857141</v>
      </c>
      <c r="AK266" s="25">
        <v>430.35257142857142</v>
      </c>
      <c r="AL266" s="25">
        <v>13.149661904761903</v>
      </c>
      <c r="AM266" s="25">
        <v>10.40018714285714</v>
      </c>
      <c r="AN266" s="25">
        <v>1.3149661904761905</v>
      </c>
      <c r="AO266" s="25">
        <v>1495.4751857142855</v>
      </c>
      <c r="AP266" s="25">
        <v>47.81695238095238</v>
      </c>
      <c r="AQ266" s="27">
        <v>127790.80523809521</v>
      </c>
      <c r="AR266" s="27">
        <v>4542.6104761904762</v>
      </c>
      <c r="AS266" s="25">
        <v>41.600748571428561</v>
      </c>
      <c r="AT266" s="25">
        <v>1.4345085714285712</v>
      </c>
      <c r="AU266" s="25">
        <v>47.577867619047609</v>
      </c>
      <c r="AV266" s="25">
        <v>3.5862714285714281</v>
      </c>
      <c r="AW266" s="25">
        <v>132.8115852380952</v>
      </c>
      <c r="AX266" s="25">
        <v>6.5748309523809514</v>
      </c>
      <c r="AY266" s="25">
        <v>167.23979095238096</v>
      </c>
      <c r="AZ266" s="25">
        <v>8.7265938095238091</v>
      </c>
      <c r="BA266" s="25">
        <v>24.757227095238093</v>
      </c>
      <c r="BB266" s="25">
        <v>0.94438480952380954</v>
      </c>
      <c r="BC266" s="25">
        <v>1.7931357142857141</v>
      </c>
      <c r="BD266" s="25">
        <v>0.31081019047619046</v>
      </c>
      <c r="BE266" s="25">
        <v>17.835723238095234</v>
      </c>
      <c r="BF266" s="25">
        <v>0.57380342857142852</v>
      </c>
      <c r="BG266" s="25">
        <v>373.68948285714282</v>
      </c>
      <c r="BH266" s="25">
        <v>10.161102380952379</v>
      </c>
      <c r="BI266" s="25">
        <v>43.178707999999993</v>
      </c>
      <c r="BJ266" s="25">
        <v>1.0041559999999998</v>
      </c>
      <c r="BK266" s="25">
        <v>293.23746047619045</v>
      </c>
      <c r="BL266" s="25">
        <v>9.8024752380952354</v>
      </c>
      <c r="BM266" s="25">
        <v>28.929256190476185</v>
      </c>
      <c r="BN266" s="25">
        <v>1.0758814285714287</v>
      </c>
      <c r="BO266" s="25">
        <v>1.5181882380952381</v>
      </c>
      <c r="BP266" s="25">
        <v>0.22713052380952378</v>
      </c>
      <c r="BQ266" s="25">
        <v>0.28690171428571426</v>
      </c>
      <c r="BR266" s="25">
        <v>0.15540509523809523</v>
      </c>
      <c r="BS266" s="25">
        <v>0.10758814285714284</v>
      </c>
      <c r="BT266" s="25">
        <v>2.2713052380952378E-2</v>
      </c>
      <c r="BU266" s="25">
        <v>2.9646510476190473</v>
      </c>
      <c r="BV266" s="25">
        <v>0.26299323809523811</v>
      </c>
      <c r="BW266" s="25">
        <v>6.4552885714285704E-2</v>
      </c>
      <c r="BX266" s="25">
        <v>2.3908476190476188E-2</v>
      </c>
      <c r="BY266" s="25">
        <v>0.19365865714285713</v>
      </c>
      <c r="BZ266" s="25">
        <v>2.3908476190476188E-2</v>
      </c>
      <c r="CA266" s="25">
        <v>214.45903142857142</v>
      </c>
      <c r="CB266" s="25">
        <v>8.9656785714285707</v>
      </c>
      <c r="CC266" s="25">
        <v>25.570115285714284</v>
      </c>
      <c r="CD266" s="25">
        <v>0.95633904761904764</v>
      </c>
      <c r="CE266" s="25">
        <v>61.325241428571424</v>
      </c>
      <c r="CF266" s="25">
        <v>1.9126780952380953</v>
      </c>
      <c r="CG266" s="25">
        <v>8.4396920952380938</v>
      </c>
      <c r="CH266" s="25">
        <v>0.29885595238095236</v>
      </c>
      <c r="CI266" s="25">
        <v>39.80761285714285</v>
      </c>
      <c r="CJ266" s="25">
        <v>1.7931357142857141</v>
      </c>
      <c r="CK266" s="25">
        <v>10.794676999999998</v>
      </c>
      <c r="CL266" s="25">
        <v>0.66943733333333333</v>
      </c>
      <c r="CM266" s="25">
        <v>3.2874154761904757</v>
      </c>
      <c r="CN266" s="25">
        <v>0.20322204761904764</v>
      </c>
      <c r="CO266" s="25">
        <v>10.830539714285713</v>
      </c>
      <c r="CP266" s="25">
        <v>0.80093395238095244</v>
      </c>
      <c r="CQ266" s="25">
        <v>1.5385104428571428</v>
      </c>
      <c r="CR266" s="25">
        <v>9.9220176190476184E-2</v>
      </c>
      <c r="CS266" s="25">
        <v>8.7624565238095222</v>
      </c>
      <c r="CT266" s="25">
        <v>0.45426104761904756</v>
      </c>
      <c r="CU266" s="25">
        <v>1.6879384190476188</v>
      </c>
      <c r="CV266" s="25">
        <v>9.4438480952380943E-2</v>
      </c>
      <c r="CW266" s="25">
        <v>4.2318002857142849</v>
      </c>
      <c r="CX266" s="25">
        <v>0.26299323809523811</v>
      </c>
      <c r="CY266" s="25">
        <v>0.55228579999999994</v>
      </c>
      <c r="CZ266" s="25">
        <v>5.7380342857142858E-2</v>
      </c>
      <c r="DA266" s="25">
        <v>3.4428205714285709</v>
      </c>
      <c r="DB266" s="25">
        <v>0.32276442857142856</v>
      </c>
      <c r="DC266" s="25">
        <v>0.52479105238095225</v>
      </c>
      <c r="DD266" s="25">
        <v>6.6943733333333325E-2</v>
      </c>
      <c r="DE266" s="25">
        <v>7.7343920476190471</v>
      </c>
      <c r="DF266" s="25">
        <v>0.43035257142857136</v>
      </c>
      <c r="DG266" s="25">
        <v>1.6963063857142855</v>
      </c>
      <c r="DH266" s="25">
        <v>8.7265938095238083E-2</v>
      </c>
      <c r="DI266" s="25">
        <v>0.36101799047619043</v>
      </c>
      <c r="DJ266" s="25">
        <v>7.7702547619047616E-2</v>
      </c>
      <c r="DK266" s="25">
        <v>3.8253561904761903E-2</v>
      </c>
      <c r="DL266" s="25">
        <v>1.4345085714285714E-2</v>
      </c>
      <c r="DM266" s="25">
        <v>1.9365865714285715</v>
      </c>
      <c r="DN266" s="25">
        <v>0.11954238095238096</v>
      </c>
      <c r="DO266" s="25" t="s">
        <v>136</v>
      </c>
      <c r="DP266" s="25" t="s">
        <v>136</v>
      </c>
      <c r="DQ266" s="25">
        <v>1.919850638095238</v>
      </c>
      <c r="DR266" s="25">
        <v>0.10400187142857141</v>
      </c>
      <c r="DS266" s="25">
        <v>0.6610693666666666</v>
      </c>
      <c r="DT266" s="25">
        <v>6.6943733333333325E-2</v>
      </c>
    </row>
    <row r="271" spans="1:124" x14ac:dyDescent="0.3">
      <c r="A271" s="14" t="s">
        <v>25</v>
      </c>
      <c r="C271" s="2">
        <v>2.9815999999999998</v>
      </c>
      <c r="D271" s="2">
        <v>12.2081</v>
      </c>
      <c r="E271" s="2">
        <v>0.59450000000000003</v>
      </c>
      <c r="F271" s="2">
        <v>8.1734000000000009</v>
      </c>
      <c r="G271" s="2">
        <v>0.94950000000000001</v>
      </c>
      <c r="H271" s="2">
        <v>4.4290000000000003</v>
      </c>
      <c r="I271" s="2">
        <v>50.7393</v>
      </c>
      <c r="J271" s="2">
        <v>4.4082999999999997</v>
      </c>
      <c r="K271" s="2">
        <v>14.0288</v>
      </c>
      <c r="L271" s="2">
        <v>0.2107</v>
      </c>
      <c r="M271" s="2">
        <v>3.9199999999999999E-2</v>
      </c>
      <c r="N271" s="2">
        <v>2.2700000000000001E-2</v>
      </c>
      <c r="O271" s="2">
        <v>98.784999999999997</v>
      </c>
    </row>
    <row r="272" spans="1:124" x14ac:dyDescent="0.3">
      <c r="A272" s="14" t="s">
        <v>24</v>
      </c>
      <c r="C272" s="2">
        <v>1.6700999999999999</v>
      </c>
      <c r="D272" s="2">
        <v>11.6751</v>
      </c>
      <c r="E272" s="2">
        <v>0.65290000000000004</v>
      </c>
      <c r="F272" s="2">
        <v>8.2994000000000003</v>
      </c>
      <c r="G272" s="2">
        <v>1.0563</v>
      </c>
      <c r="H272" s="2">
        <v>4.5473999999999997</v>
      </c>
      <c r="I272" s="2">
        <v>50.975999999999999</v>
      </c>
      <c r="J272" s="2">
        <v>4.2428999999999997</v>
      </c>
      <c r="K272" s="2">
        <v>14.322699999999999</v>
      </c>
      <c r="L272" s="2">
        <v>0.1968</v>
      </c>
      <c r="M272" s="2">
        <v>5.33E-2</v>
      </c>
      <c r="N272" s="2">
        <v>2.76E-2</v>
      </c>
      <c r="O272" s="2">
        <v>97.720500000000001</v>
      </c>
    </row>
    <row r="273" spans="1:124" x14ac:dyDescent="0.3">
      <c r="A273" s="14" t="s">
        <v>24</v>
      </c>
      <c r="C273" s="2">
        <v>1.3835999999999999</v>
      </c>
      <c r="D273" s="2">
        <v>11.693199999999999</v>
      </c>
      <c r="E273" s="2">
        <v>0.79139999999999999</v>
      </c>
      <c r="F273" s="2">
        <v>8.2434999999999992</v>
      </c>
      <c r="G273" s="2">
        <v>1.1871</v>
      </c>
      <c r="H273" s="2">
        <v>4.4474</v>
      </c>
      <c r="I273" s="2">
        <v>51.1387</v>
      </c>
      <c r="J273" s="2">
        <v>3.7503000000000002</v>
      </c>
      <c r="K273" s="2">
        <v>14.6189</v>
      </c>
      <c r="L273" s="2">
        <v>0.2024</v>
      </c>
      <c r="M273" s="2">
        <v>3.5999999999999997E-2</v>
      </c>
      <c r="N273" s="2">
        <v>2.46E-2</v>
      </c>
      <c r="O273" s="2">
        <v>97.517099999999999</v>
      </c>
    </row>
    <row r="274" spans="1:124" x14ac:dyDescent="0.3">
      <c r="A274" s="14" t="s">
        <v>24</v>
      </c>
      <c r="C274" s="2">
        <v>1.6315999999999999</v>
      </c>
      <c r="D274" s="2">
        <v>11.9008</v>
      </c>
      <c r="E274" s="2">
        <v>0.59630000000000005</v>
      </c>
      <c r="F274" s="2">
        <v>8.3522999999999996</v>
      </c>
      <c r="G274" s="2">
        <v>1.0688</v>
      </c>
      <c r="H274" s="2">
        <v>4.6536999999999997</v>
      </c>
      <c r="I274" s="2">
        <v>51.331699999999998</v>
      </c>
      <c r="J274" s="2">
        <v>4.07</v>
      </c>
      <c r="K274" s="2">
        <v>15.1206</v>
      </c>
      <c r="L274" s="2">
        <v>0.18590000000000001</v>
      </c>
      <c r="M274" s="2">
        <v>3.56E-2</v>
      </c>
      <c r="N274" s="2">
        <v>2.2599999999999999E-2</v>
      </c>
      <c r="O274" s="2">
        <v>98.970200000000006</v>
      </c>
    </row>
    <row r="275" spans="1:124" x14ac:dyDescent="0.3">
      <c r="A275" s="14" t="s">
        <v>22</v>
      </c>
      <c r="C275" s="2">
        <v>2.9676</v>
      </c>
      <c r="D275" s="2">
        <v>12.299099999999999</v>
      </c>
      <c r="E275" s="2">
        <v>0.60150000000000003</v>
      </c>
      <c r="F275" s="2">
        <v>8.0946999999999996</v>
      </c>
      <c r="G275" s="2">
        <v>1.0205</v>
      </c>
      <c r="H275" s="2">
        <v>4.6361999999999997</v>
      </c>
      <c r="I275" s="2">
        <v>50.467399999999998</v>
      </c>
      <c r="J275" s="2">
        <v>4.3680000000000003</v>
      </c>
      <c r="K275" s="2">
        <v>14.1645</v>
      </c>
      <c r="L275" s="2">
        <v>0.19719999999999999</v>
      </c>
      <c r="M275" s="2">
        <v>2.5100000000000001E-2</v>
      </c>
      <c r="N275" s="2">
        <v>2.3599999999999999E-2</v>
      </c>
      <c r="O275" s="2">
        <v>98.865399999999994</v>
      </c>
    </row>
    <row r="276" spans="1:124" x14ac:dyDescent="0.3">
      <c r="A276" s="14" t="s">
        <v>23</v>
      </c>
      <c r="C276" s="2">
        <v>3.1960000000000002</v>
      </c>
      <c r="D276" s="2">
        <v>12.224299999999999</v>
      </c>
      <c r="E276" s="2">
        <v>0.61550000000000005</v>
      </c>
      <c r="F276" s="2">
        <v>8.1372999999999998</v>
      </c>
      <c r="G276" s="2">
        <v>1.1123000000000001</v>
      </c>
      <c r="H276" s="2">
        <v>4.4871999999999996</v>
      </c>
      <c r="I276" s="2">
        <v>50.546599999999998</v>
      </c>
      <c r="J276" s="2">
        <v>4.2512999999999996</v>
      </c>
      <c r="K276" s="2">
        <v>13.864699999999999</v>
      </c>
      <c r="L276" s="2">
        <v>0.2046</v>
      </c>
      <c r="M276" s="2">
        <v>3.7100000000000001E-2</v>
      </c>
      <c r="N276" s="2">
        <v>2.35E-2</v>
      </c>
      <c r="O276" s="2">
        <v>98.700500000000005</v>
      </c>
    </row>
    <row r="277" spans="1:124" x14ac:dyDescent="0.3">
      <c r="A277" s="14" t="s">
        <v>23</v>
      </c>
      <c r="C277" s="2">
        <v>3.073</v>
      </c>
      <c r="D277" s="2">
        <v>12.2621</v>
      </c>
      <c r="E277" s="2">
        <v>0.54790000000000005</v>
      </c>
      <c r="F277" s="2">
        <v>8.1544000000000008</v>
      </c>
      <c r="G277" s="2">
        <v>1.0589</v>
      </c>
      <c r="H277" s="2">
        <v>4.4562999999999997</v>
      </c>
      <c r="I277" s="2">
        <v>50.662300000000002</v>
      </c>
      <c r="J277" s="2">
        <v>4.2511999999999999</v>
      </c>
      <c r="K277" s="2">
        <v>14.2872</v>
      </c>
      <c r="L277" s="2">
        <v>0.1628</v>
      </c>
      <c r="M277" s="2">
        <v>3.8399999999999997E-2</v>
      </c>
      <c r="N277" s="2">
        <v>2.1000000000000001E-2</v>
      </c>
      <c r="O277" s="2">
        <v>98.975399999999993</v>
      </c>
    </row>
    <row r="278" spans="1:124" x14ac:dyDescent="0.3">
      <c r="A278" s="14" t="s">
        <v>23</v>
      </c>
      <c r="C278" s="2">
        <v>3.0354000000000001</v>
      </c>
      <c r="D278" s="2">
        <v>12.252599999999999</v>
      </c>
      <c r="E278" s="2">
        <v>0.63419999999999999</v>
      </c>
      <c r="F278" s="2">
        <v>8.0230999999999995</v>
      </c>
      <c r="G278" s="2">
        <v>1.0603</v>
      </c>
      <c r="H278" s="2">
        <v>4.5225999999999997</v>
      </c>
      <c r="I278" s="2">
        <v>50.8994</v>
      </c>
      <c r="J278" s="2">
        <v>4.2314999999999996</v>
      </c>
      <c r="K278" s="2">
        <v>13.631399999999999</v>
      </c>
      <c r="L278" s="2">
        <v>0.21740000000000001</v>
      </c>
      <c r="M278" s="2">
        <v>3.5799999999999998E-2</v>
      </c>
      <c r="N278" s="2">
        <v>2.35E-2</v>
      </c>
      <c r="O278" s="2">
        <v>98.567300000000003</v>
      </c>
    </row>
    <row r="279" spans="1:124" x14ac:dyDescent="0.3">
      <c r="A279" s="14" t="s">
        <v>23</v>
      </c>
      <c r="C279" s="2">
        <v>3.0097</v>
      </c>
      <c r="D279" s="2">
        <v>12.017099999999999</v>
      </c>
      <c r="E279" s="2">
        <v>0.59019999999999995</v>
      </c>
      <c r="F279" s="2">
        <v>8.0251999999999999</v>
      </c>
      <c r="G279" s="2">
        <v>1.0358000000000001</v>
      </c>
      <c r="H279" s="2">
        <v>4.3632</v>
      </c>
      <c r="I279" s="2">
        <v>50.930900000000001</v>
      </c>
      <c r="J279" s="2">
        <v>4.6582999999999997</v>
      </c>
      <c r="K279" s="2">
        <v>14.1937</v>
      </c>
      <c r="L279" s="2">
        <v>0.2114</v>
      </c>
      <c r="M279" s="2">
        <v>3.7499999999999999E-2</v>
      </c>
      <c r="N279" s="2">
        <v>2.1899999999999999E-2</v>
      </c>
      <c r="O279" s="2">
        <v>99.095100000000002</v>
      </c>
    </row>
    <row r="280" spans="1:124" x14ac:dyDescent="0.3">
      <c r="A280" s="14" t="s">
        <v>23</v>
      </c>
      <c r="C280" s="2">
        <v>3.1297999999999999</v>
      </c>
      <c r="D280" s="2">
        <v>12.363300000000001</v>
      </c>
      <c r="E280" s="2">
        <v>0.59819999999999995</v>
      </c>
      <c r="F280" s="2">
        <v>8.0531000000000006</v>
      </c>
      <c r="G280" s="2">
        <v>1.0973999999999999</v>
      </c>
      <c r="H280" s="2">
        <v>4.4889999999999999</v>
      </c>
      <c r="I280" s="2">
        <v>50.689599999999999</v>
      </c>
      <c r="J280" s="2">
        <v>4.2534999999999998</v>
      </c>
      <c r="K280" s="2">
        <v>14.293200000000001</v>
      </c>
      <c r="L280" s="2">
        <v>0.16900000000000001</v>
      </c>
      <c r="M280" s="2">
        <v>4.1300000000000003E-2</v>
      </c>
      <c r="N280" s="2">
        <v>2.4899999999999999E-2</v>
      </c>
      <c r="O280" s="2">
        <v>99.202299999999994</v>
      </c>
    </row>
    <row r="281" spans="1:124" x14ac:dyDescent="0.3">
      <c r="A281" s="14" t="s">
        <v>23</v>
      </c>
      <c r="C281" s="2">
        <v>2.9828000000000001</v>
      </c>
      <c r="D281" s="2">
        <v>12.011900000000001</v>
      </c>
      <c r="E281" s="2">
        <v>0.58520000000000005</v>
      </c>
      <c r="F281" s="2">
        <v>8.3127999999999993</v>
      </c>
      <c r="G281" s="2">
        <v>1.0942000000000001</v>
      </c>
      <c r="H281" s="2">
        <v>4.4828999999999999</v>
      </c>
      <c r="I281" s="2">
        <v>51.441000000000003</v>
      </c>
      <c r="J281" s="2">
        <v>4.4020999999999999</v>
      </c>
      <c r="K281" s="2">
        <v>13.623699999999999</v>
      </c>
      <c r="L281" s="2">
        <v>0.17929999999999999</v>
      </c>
      <c r="M281" s="2">
        <v>2.8299999999999999E-2</v>
      </c>
      <c r="N281" s="2">
        <v>2.41E-2</v>
      </c>
      <c r="O281" s="2">
        <v>99.168199999999999</v>
      </c>
    </row>
    <row r="282" spans="1:124" x14ac:dyDescent="0.3">
      <c r="A282" s="14" t="s">
        <v>23</v>
      </c>
      <c r="C282" s="2">
        <v>3.1532</v>
      </c>
      <c r="D282" s="2">
        <v>12.3764</v>
      </c>
      <c r="E282" s="2">
        <v>0.56840000000000002</v>
      </c>
      <c r="F282" s="2">
        <v>8.2423000000000002</v>
      </c>
      <c r="G282" s="2">
        <v>1.1093999999999999</v>
      </c>
      <c r="H282" s="2">
        <v>4.4359999999999999</v>
      </c>
      <c r="I282" s="2">
        <v>50.813000000000002</v>
      </c>
      <c r="J282" s="2">
        <v>4.3057999999999996</v>
      </c>
      <c r="K282" s="2">
        <v>14.1401</v>
      </c>
      <c r="L282" s="2">
        <v>0.19500000000000001</v>
      </c>
      <c r="M282" s="2">
        <v>4.3099999999999999E-2</v>
      </c>
      <c r="N282" s="2">
        <v>2.23E-2</v>
      </c>
      <c r="O282" s="2">
        <v>99.404899999999998</v>
      </c>
    </row>
    <row r="283" spans="1:124" x14ac:dyDescent="0.3">
      <c r="A283" s="14" t="s">
        <v>22</v>
      </c>
      <c r="C283" s="2">
        <v>2.8772000000000002</v>
      </c>
      <c r="D283" s="2">
        <v>11.920400000000001</v>
      </c>
      <c r="E283" s="2">
        <v>0.59650000000000003</v>
      </c>
      <c r="F283" s="2">
        <v>8.1100999999999992</v>
      </c>
      <c r="G283" s="2">
        <v>1.0264</v>
      </c>
      <c r="H283" s="2">
        <v>4.5510999999999999</v>
      </c>
      <c r="I283" s="2">
        <v>51.795000000000002</v>
      </c>
      <c r="J283" s="2">
        <v>4.3348000000000004</v>
      </c>
      <c r="K283" s="2">
        <v>13.8939</v>
      </c>
      <c r="L283" s="2">
        <v>0.2472</v>
      </c>
      <c r="M283" s="2">
        <v>3.1899999999999998E-2</v>
      </c>
      <c r="N283" s="2">
        <v>2.2800000000000001E-2</v>
      </c>
      <c r="O283" s="2">
        <v>99.407300000000006</v>
      </c>
    </row>
    <row r="284" spans="1:124" x14ac:dyDescent="0.3">
      <c r="A284" s="14" t="s">
        <v>22</v>
      </c>
      <c r="C284" s="2">
        <v>3.1907000000000001</v>
      </c>
      <c r="D284" s="2">
        <v>12.180199999999999</v>
      </c>
      <c r="E284" s="2">
        <v>0.60229999999999995</v>
      </c>
      <c r="F284" s="2">
        <v>8.0957000000000008</v>
      </c>
      <c r="G284" s="2">
        <v>1.0390999999999999</v>
      </c>
      <c r="H284" s="2">
        <v>4.6506999999999996</v>
      </c>
      <c r="I284" s="2">
        <v>49.968800000000002</v>
      </c>
      <c r="J284" s="2">
        <v>4.1414999999999997</v>
      </c>
      <c r="K284" s="2">
        <v>14.4841</v>
      </c>
      <c r="L284" s="2">
        <v>0.1825</v>
      </c>
      <c r="M284" s="2">
        <v>3.4599999999999999E-2</v>
      </c>
      <c r="N284" s="2">
        <v>2.3E-2</v>
      </c>
      <c r="O284" s="2">
        <v>98.593199999999996</v>
      </c>
    </row>
    <row r="285" spans="1:124" x14ac:dyDescent="0.3">
      <c r="A285" s="14" t="s">
        <v>22</v>
      </c>
      <c r="C285" s="2">
        <v>2.8468</v>
      </c>
      <c r="D285" s="2">
        <v>12.0869</v>
      </c>
      <c r="E285" s="2">
        <v>0.53310000000000002</v>
      </c>
      <c r="F285" s="2">
        <v>8.3914000000000009</v>
      </c>
      <c r="G285" s="2">
        <v>1.0669999999999999</v>
      </c>
      <c r="H285" s="2">
        <v>4.5677000000000003</v>
      </c>
      <c r="I285" s="2">
        <v>51.073599999999999</v>
      </c>
      <c r="J285" s="2">
        <v>4.1463000000000001</v>
      </c>
      <c r="K285" s="2">
        <v>13.772</v>
      </c>
      <c r="L285" s="2">
        <v>0.21290000000000001</v>
      </c>
      <c r="M285" s="2">
        <v>3.2000000000000001E-2</v>
      </c>
      <c r="N285" s="2">
        <v>2.2499999999999999E-2</v>
      </c>
      <c r="O285" s="2">
        <v>98.752300000000005</v>
      </c>
    </row>
    <row r="286" spans="1:124" x14ac:dyDescent="0.3">
      <c r="A286" s="14" t="s">
        <v>22</v>
      </c>
      <c r="C286" s="2">
        <v>2.7848999999999999</v>
      </c>
      <c r="D286" s="2">
        <v>12.319800000000001</v>
      </c>
      <c r="E286" s="2">
        <v>0.59560000000000002</v>
      </c>
      <c r="F286" s="2">
        <v>8.1614000000000004</v>
      </c>
      <c r="G286" s="2">
        <v>1.0127999999999999</v>
      </c>
      <c r="H286" s="2">
        <v>4.4881000000000002</v>
      </c>
      <c r="I286" s="2">
        <v>50.2361</v>
      </c>
      <c r="J286" s="2">
        <v>4.3941999999999997</v>
      </c>
      <c r="K286" s="2">
        <v>14.295400000000001</v>
      </c>
      <c r="L286" s="2">
        <v>0.1913</v>
      </c>
      <c r="M286" s="2">
        <v>3.5900000000000001E-2</v>
      </c>
      <c r="N286" s="2">
        <v>2.2100000000000002E-2</v>
      </c>
      <c r="O286" s="2">
        <v>98.537499999999994</v>
      </c>
    </row>
    <row r="287" spans="1:124" x14ac:dyDescent="0.3">
      <c r="A287" s="14" t="s">
        <v>22</v>
      </c>
      <c r="C287" s="2">
        <v>2.9091</v>
      </c>
      <c r="D287" s="2">
        <v>12.1698</v>
      </c>
      <c r="E287" s="2">
        <v>0.65</v>
      </c>
      <c r="F287" s="2">
        <v>8.0383999999999993</v>
      </c>
      <c r="G287" s="2">
        <v>1.0264</v>
      </c>
      <c r="H287" s="2">
        <v>4.5500999999999996</v>
      </c>
      <c r="I287" s="2">
        <v>50.446199999999997</v>
      </c>
      <c r="J287" s="2">
        <v>4.1302000000000003</v>
      </c>
      <c r="K287" s="2">
        <v>14.1463</v>
      </c>
      <c r="L287" s="2">
        <v>0.29060000000000002</v>
      </c>
      <c r="M287" s="2">
        <v>4.3200000000000002E-2</v>
      </c>
      <c r="N287" s="2">
        <v>2.23E-2</v>
      </c>
      <c r="O287" s="2">
        <v>98.422700000000006</v>
      </c>
    </row>
    <row r="288" spans="1:124" x14ac:dyDescent="0.3">
      <c r="A288" s="16" t="s">
        <v>22</v>
      </c>
      <c r="B288" s="21"/>
      <c r="C288" s="9">
        <v>3.1429999999999998</v>
      </c>
      <c r="D288" s="9">
        <v>12.191700000000001</v>
      </c>
      <c r="E288" s="9">
        <v>0.61160000000000003</v>
      </c>
      <c r="F288" s="9">
        <v>8.1184999999999992</v>
      </c>
      <c r="G288" s="9">
        <v>1.0649</v>
      </c>
      <c r="H288" s="9">
        <v>4.5061999999999998</v>
      </c>
      <c r="I288" s="9">
        <v>51.027299999999997</v>
      </c>
      <c r="J288" s="9">
        <v>4.3201000000000001</v>
      </c>
      <c r="K288" s="9">
        <v>14.072800000000001</v>
      </c>
      <c r="L288" s="9">
        <v>0.15720000000000001</v>
      </c>
      <c r="M288" s="9">
        <v>3.9199999999999999E-2</v>
      </c>
      <c r="N288" s="9">
        <v>2.0799999999999999E-2</v>
      </c>
      <c r="O288" s="9">
        <v>99.272999999999996</v>
      </c>
      <c r="P288" s="21"/>
      <c r="Q288" s="16"/>
      <c r="R288" s="16"/>
      <c r="S288" s="16"/>
      <c r="T288" s="21"/>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c r="AT288" s="28"/>
      <c r="AU288" s="28"/>
      <c r="AV288" s="28"/>
      <c r="AW288" s="28"/>
      <c r="AX288" s="28"/>
      <c r="AY288" s="28"/>
      <c r="AZ288" s="28"/>
      <c r="BA288" s="28"/>
      <c r="BB288" s="28"/>
      <c r="BC288" s="28"/>
      <c r="BD288" s="28"/>
      <c r="BE288" s="28"/>
      <c r="BF288" s="28"/>
      <c r="BG288" s="28"/>
      <c r="BH288" s="28"/>
      <c r="BI288" s="28"/>
      <c r="BJ288" s="28"/>
      <c r="BK288" s="28"/>
      <c r="BL288" s="28"/>
      <c r="BM288" s="28"/>
      <c r="BN288" s="28"/>
      <c r="BO288" s="28"/>
      <c r="BP288" s="28"/>
      <c r="BQ288" s="28"/>
      <c r="BR288" s="28"/>
      <c r="BS288" s="28"/>
      <c r="BT288" s="28"/>
      <c r="BU288" s="28"/>
      <c r="BV288" s="28"/>
      <c r="BW288" s="28"/>
      <c r="BX288" s="28"/>
      <c r="BY288" s="28"/>
      <c r="BZ288" s="28"/>
      <c r="CA288" s="28"/>
      <c r="CB288" s="28"/>
      <c r="CC288" s="28"/>
      <c r="CD288" s="28"/>
      <c r="CE288" s="28"/>
      <c r="CF288" s="28"/>
      <c r="CG288" s="28"/>
      <c r="CH288" s="28"/>
      <c r="CI288" s="28"/>
      <c r="CJ288" s="28"/>
      <c r="CK288" s="28"/>
      <c r="CL288" s="28"/>
      <c r="CM288" s="28"/>
      <c r="CN288" s="28"/>
      <c r="CO288" s="28"/>
      <c r="CP288" s="28"/>
      <c r="CQ288" s="28"/>
      <c r="CR288" s="28"/>
      <c r="CS288" s="28"/>
      <c r="CT288" s="28"/>
      <c r="CU288" s="28"/>
      <c r="CV288" s="28"/>
      <c r="CW288" s="28"/>
      <c r="CX288" s="28"/>
      <c r="CY288" s="28"/>
      <c r="CZ288" s="28"/>
      <c r="DA288" s="28"/>
      <c r="DB288" s="28"/>
      <c r="DC288" s="28"/>
      <c r="DD288" s="28"/>
      <c r="DE288" s="28"/>
      <c r="DF288" s="28"/>
      <c r="DG288" s="28"/>
      <c r="DH288" s="28"/>
      <c r="DI288" s="28"/>
      <c r="DJ288" s="28"/>
      <c r="DK288" s="28"/>
      <c r="DL288" s="28"/>
      <c r="DM288" s="28"/>
      <c r="DN288" s="28"/>
      <c r="DO288" s="28"/>
      <c r="DP288" s="28"/>
      <c r="DQ288" s="28"/>
      <c r="DR288" s="28"/>
      <c r="DS288" s="28"/>
      <c r="DT288" s="28"/>
    </row>
    <row r="289" spans="1:124" x14ac:dyDescent="0.3">
      <c r="A289" s="14" t="s">
        <v>25</v>
      </c>
      <c r="C289" s="10">
        <v>2.7573499999999997</v>
      </c>
      <c r="D289" s="2">
        <v>10.92995</v>
      </c>
      <c r="E289" s="2">
        <v>0.58404999999999996</v>
      </c>
      <c r="F289" s="2">
        <v>8.7134</v>
      </c>
      <c r="G289" s="2">
        <v>0.96724999999999994</v>
      </c>
      <c r="H289" s="2">
        <v>4.3767499999999995</v>
      </c>
      <c r="I289" s="2">
        <v>49.8217</v>
      </c>
      <c r="J289" s="2">
        <v>5.1869499999999995</v>
      </c>
      <c r="K289" s="2">
        <v>13.881399999999999</v>
      </c>
      <c r="L289" s="2">
        <v>0.21440000000000001</v>
      </c>
      <c r="M289" s="2">
        <v>2.8500000000000001E-2</v>
      </c>
      <c r="N289" s="2">
        <v>2.1950000000000001E-2</v>
      </c>
      <c r="O289" s="2">
        <v>97.483599999999996</v>
      </c>
      <c r="Q289" s="14">
        <v>9.3043291521756111E-2</v>
      </c>
      <c r="R289" s="14">
        <v>-1.6920326862060378</v>
      </c>
      <c r="S289" s="14">
        <v>514.54709690276025</v>
      </c>
    </row>
    <row r="290" spans="1:124" x14ac:dyDescent="0.3">
      <c r="A290" s="14" t="s">
        <v>25</v>
      </c>
      <c r="C290" s="10">
        <v>2.8747499999999997</v>
      </c>
      <c r="D290" s="2">
        <v>12.31165</v>
      </c>
      <c r="E290" s="2">
        <v>0.59935000000000005</v>
      </c>
      <c r="F290" s="2">
        <v>8.1846999999999994</v>
      </c>
      <c r="G290" s="2">
        <v>0.95855000000000001</v>
      </c>
      <c r="H290" s="2">
        <v>4.44815</v>
      </c>
      <c r="I290" s="2">
        <v>50.027150000000006</v>
      </c>
      <c r="J290" s="2">
        <v>4.2201000000000004</v>
      </c>
      <c r="K290" s="2">
        <v>13.5999</v>
      </c>
      <c r="L290" s="2">
        <v>0.14865</v>
      </c>
      <c r="M290" s="2">
        <v>4.3549999999999998E-2</v>
      </c>
      <c r="N290" s="2">
        <v>2.1499999999999998E-2</v>
      </c>
      <c r="O290" s="2">
        <v>97.437999999999988</v>
      </c>
      <c r="Q290" s="14">
        <v>0.10851793038477017</v>
      </c>
      <c r="R290" s="14">
        <v>-0.10875850309149376</v>
      </c>
      <c r="S290" s="14">
        <v>473.2076822637087</v>
      </c>
    </row>
    <row r="291" spans="1:124" x14ac:dyDescent="0.3">
      <c r="A291" s="14" t="s">
        <v>23</v>
      </c>
      <c r="C291" s="10">
        <v>3.0733999999999999</v>
      </c>
      <c r="D291" s="2">
        <v>12.2667</v>
      </c>
      <c r="E291" s="2">
        <v>0.56689999999999996</v>
      </c>
      <c r="F291" s="2">
        <v>8.1275999999999993</v>
      </c>
      <c r="G291" s="2">
        <v>1.0657000000000001</v>
      </c>
      <c r="H291" s="2">
        <v>4.4935</v>
      </c>
      <c r="I291" s="2">
        <v>50.259799999999998</v>
      </c>
      <c r="J291" s="2">
        <v>4.2066999999999997</v>
      </c>
      <c r="K291" s="2">
        <v>13.689299999999999</v>
      </c>
      <c r="L291" s="2">
        <v>0.26700000000000002</v>
      </c>
      <c r="M291" s="2">
        <v>2.8400000000000002E-2</v>
      </c>
      <c r="N291" s="2">
        <v>2.18E-2</v>
      </c>
      <c r="O291" s="2">
        <v>98.066800000000001</v>
      </c>
      <c r="Q291" s="14">
        <v>0.12021895358404508</v>
      </c>
      <c r="R291" s="14">
        <v>-3.9490563971736234</v>
      </c>
      <c r="S291" s="14">
        <v>525.93219395069343</v>
      </c>
    </row>
    <row r="292" spans="1:124" x14ac:dyDescent="0.3">
      <c r="A292" s="14" t="s">
        <v>23</v>
      </c>
      <c r="C292" s="10">
        <v>3.1017000000000001</v>
      </c>
      <c r="D292" s="2">
        <v>12.42925</v>
      </c>
      <c r="E292" s="2">
        <v>0.59410000000000007</v>
      </c>
      <c r="F292" s="2">
        <v>8.0483499999999992</v>
      </c>
      <c r="G292" s="2">
        <v>1.0102500000000001</v>
      </c>
      <c r="H292" s="2">
        <v>4.4850500000000002</v>
      </c>
      <c r="I292" s="2">
        <v>49.989350000000002</v>
      </c>
      <c r="J292" s="2">
        <v>4.17835</v>
      </c>
      <c r="K292" s="2">
        <v>13.6845</v>
      </c>
      <c r="L292" s="2">
        <v>0.18214999999999998</v>
      </c>
      <c r="M292" s="2">
        <v>3.6400000000000002E-2</v>
      </c>
      <c r="N292" s="2">
        <v>2.4300000000000002E-2</v>
      </c>
      <c r="O292" s="2">
        <v>97.7637</v>
      </c>
      <c r="Q292" s="14">
        <v>8.3627021548471681E-2</v>
      </c>
      <c r="R292" s="14">
        <v>-4.0486130680163583</v>
      </c>
      <c r="S292" s="14">
        <v>383.92193712858955</v>
      </c>
    </row>
    <row r="293" spans="1:124" x14ac:dyDescent="0.3">
      <c r="A293" s="14" t="s">
        <v>24</v>
      </c>
      <c r="C293" s="10">
        <v>1.0547500000000001</v>
      </c>
      <c r="D293" s="2">
        <v>12.393650000000001</v>
      </c>
      <c r="E293" s="2">
        <v>0.56974999999999998</v>
      </c>
      <c r="F293" s="2">
        <v>8.4247999999999994</v>
      </c>
      <c r="G293" s="2">
        <v>1.0401500000000001</v>
      </c>
      <c r="H293" s="2">
        <v>4.6559500000000007</v>
      </c>
      <c r="I293" s="2">
        <v>51.730199999999996</v>
      </c>
      <c r="J293" s="2">
        <v>4.2704500000000003</v>
      </c>
      <c r="K293" s="2">
        <v>14.35745</v>
      </c>
      <c r="L293" s="2">
        <v>0.23204999999999998</v>
      </c>
      <c r="M293" s="2">
        <v>3.5799999999999998E-2</v>
      </c>
      <c r="N293" s="2">
        <v>2.4300000000000002E-2</v>
      </c>
      <c r="O293" s="2">
        <v>98.789449999999988</v>
      </c>
      <c r="Q293" s="14">
        <v>0.10223870125114508</v>
      </c>
      <c r="R293" s="14">
        <v>4.2554272117228704</v>
      </c>
      <c r="S293" s="14">
        <v>488.60443827782495</v>
      </c>
    </row>
    <row r="294" spans="1:124" x14ac:dyDescent="0.3">
      <c r="A294" s="14" t="s">
        <v>24</v>
      </c>
      <c r="C294" s="10">
        <v>2.2823000000000002</v>
      </c>
      <c r="D294" s="2">
        <v>12.4293</v>
      </c>
      <c r="E294" s="2">
        <v>0.59899999999999998</v>
      </c>
      <c r="F294" s="2">
        <v>7.4035000000000002</v>
      </c>
      <c r="G294" s="2">
        <v>1.3105</v>
      </c>
      <c r="H294" s="2">
        <v>4.6128999999999998</v>
      </c>
      <c r="I294" s="2">
        <v>51.813400000000001</v>
      </c>
      <c r="J294" s="2">
        <v>4.4257</v>
      </c>
      <c r="K294" s="2">
        <v>13.7598</v>
      </c>
      <c r="L294" s="2">
        <v>0.2</v>
      </c>
      <c r="M294" s="2">
        <v>3.5900000000000001E-2</v>
      </c>
      <c r="N294" s="2">
        <v>2.06E-2</v>
      </c>
      <c r="O294" s="2">
        <v>98.892899999999997</v>
      </c>
      <c r="Q294" s="14">
        <v>0.10450525117637016</v>
      </c>
      <c r="R294" s="14">
        <v>-2.8062049187315474</v>
      </c>
    </row>
    <row r="295" spans="1:124" x14ac:dyDescent="0.3">
      <c r="A295" s="16" t="s">
        <v>24</v>
      </c>
      <c r="B295" s="21"/>
      <c r="C295" s="11">
        <f>C294</f>
        <v>2.2823000000000002</v>
      </c>
      <c r="D295" s="11">
        <f t="shared" ref="D295:O295" si="38">D294</f>
        <v>12.4293</v>
      </c>
      <c r="E295" s="11">
        <f t="shared" si="38"/>
        <v>0.59899999999999998</v>
      </c>
      <c r="F295" s="11">
        <f t="shared" si="38"/>
        <v>7.4035000000000002</v>
      </c>
      <c r="G295" s="11">
        <f t="shared" si="38"/>
        <v>1.3105</v>
      </c>
      <c r="H295" s="11">
        <f t="shared" si="38"/>
        <v>4.6128999999999998</v>
      </c>
      <c r="I295" s="11">
        <f t="shared" si="38"/>
        <v>51.813400000000001</v>
      </c>
      <c r="J295" s="11">
        <f t="shared" si="38"/>
        <v>4.4257</v>
      </c>
      <c r="K295" s="11">
        <f t="shared" si="38"/>
        <v>13.7598</v>
      </c>
      <c r="L295" s="11">
        <f t="shared" si="38"/>
        <v>0.2</v>
      </c>
      <c r="M295" s="11">
        <f t="shared" si="38"/>
        <v>3.5900000000000001E-2</v>
      </c>
      <c r="N295" s="11">
        <f t="shared" si="38"/>
        <v>2.06E-2</v>
      </c>
      <c r="O295" s="11">
        <f t="shared" si="38"/>
        <v>98.892899999999997</v>
      </c>
      <c r="P295" s="22"/>
      <c r="Q295" s="14">
        <v>6.6386287059020541E-2</v>
      </c>
      <c r="R295" s="14">
        <v>6.4575767772401127</v>
      </c>
      <c r="S295" s="14">
        <v>807.7065474874546</v>
      </c>
      <c r="T295" s="21"/>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c r="AT295" s="28"/>
      <c r="AU295" s="28"/>
      <c r="AV295" s="28"/>
      <c r="AW295" s="28"/>
      <c r="AX295" s="28"/>
      <c r="AY295" s="28"/>
      <c r="AZ295" s="28"/>
      <c r="BA295" s="28"/>
      <c r="BB295" s="28"/>
      <c r="BC295" s="28"/>
      <c r="BD295" s="28"/>
      <c r="BE295" s="28"/>
      <c r="BF295" s="28"/>
      <c r="BG295" s="28"/>
      <c r="BH295" s="28"/>
      <c r="BI295" s="28"/>
      <c r="BJ295" s="28"/>
      <c r="BK295" s="28"/>
      <c r="BL295" s="28"/>
      <c r="BM295" s="28"/>
      <c r="BN295" s="28"/>
      <c r="BO295" s="28"/>
      <c r="BP295" s="28"/>
      <c r="BQ295" s="28"/>
      <c r="BR295" s="28"/>
      <c r="BS295" s="28"/>
      <c r="BT295" s="28"/>
      <c r="BU295" s="28"/>
      <c r="BV295" s="28"/>
      <c r="BW295" s="28"/>
      <c r="BX295" s="28"/>
      <c r="BY295" s="28"/>
      <c r="BZ295" s="28"/>
      <c r="CA295" s="28"/>
      <c r="CB295" s="28"/>
      <c r="CC295" s="28"/>
      <c r="CD295" s="28"/>
      <c r="CE295" s="28"/>
      <c r="CF295" s="28"/>
      <c r="CG295" s="28"/>
      <c r="CH295" s="28"/>
      <c r="CI295" s="28"/>
      <c r="CJ295" s="28"/>
      <c r="CK295" s="28"/>
      <c r="CL295" s="28"/>
      <c r="CM295" s="28"/>
      <c r="CN295" s="28"/>
      <c r="CO295" s="28"/>
      <c r="CP295" s="28"/>
      <c r="CQ295" s="28"/>
      <c r="CR295" s="28"/>
      <c r="CS295" s="28"/>
      <c r="CT295" s="28"/>
      <c r="CU295" s="28"/>
      <c r="CV295" s="28"/>
      <c r="CW295" s="28"/>
      <c r="CX295" s="28"/>
      <c r="CY295" s="28"/>
      <c r="CZ295" s="28"/>
      <c r="DA295" s="28"/>
      <c r="DB295" s="28"/>
      <c r="DC295" s="28"/>
      <c r="DD295" s="28"/>
      <c r="DE295" s="28"/>
      <c r="DF295" s="28"/>
      <c r="DG295" s="28"/>
      <c r="DH295" s="28"/>
      <c r="DI295" s="28"/>
      <c r="DJ295" s="28"/>
      <c r="DK295" s="28"/>
      <c r="DL295" s="28"/>
      <c r="DM295" s="28"/>
      <c r="DN295" s="28"/>
      <c r="DO295" s="28"/>
      <c r="DP295" s="28"/>
      <c r="DQ295" s="28"/>
      <c r="DR295" s="28"/>
      <c r="DS295" s="28"/>
      <c r="DT295" s="28"/>
    </row>
  </sheetData>
  <conditionalFormatting sqref="A119:B132 A163:B164 A166:B167 A169:B170 A172:B175 A146:B147 A149:B150 A152:B153 A158:B161 A155:B156 A139:B144 A134:B137 A205:B205 A225:B225 A246:B246 A209:B209 A213:B213 A217:B217 A220:B220 A229:B229 A233:B233 A237:B237 A241:B241 A244:B244 A250:B250 A254:B254 A258:B258 A262:B262 A266:B266 A248:B248 A252:B252 A256:B256 A260:B260 A264:B264 A272:B272 A274:B274 A276:B276 A278:B278 A280:B280 A282:B282 A284:B284 A286:B286 A288:B288 A177:B201 A290:B290">
    <cfRule type="cellIs" dxfId="15" priority="16" operator="greaterThan">
      <formula>250</formula>
    </cfRule>
  </conditionalFormatting>
  <conditionalFormatting sqref="A204:B204 A208:B208 A212:B212 A216:B216">
    <cfRule type="cellIs" dxfId="14" priority="15" operator="greaterThan">
      <formula>250</formula>
    </cfRule>
  </conditionalFormatting>
  <conditionalFormatting sqref="A203:B203 A207:B207 A211:B211 A215:B215 A219:B219">
    <cfRule type="cellIs" dxfId="13" priority="14" operator="greaterThan">
      <formula>250</formula>
    </cfRule>
  </conditionalFormatting>
  <conditionalFormatting sqref="A202:B202 A206:B206 A210:B210 A214:B214 A218:B218 A221:B221">
    <cfRule type="cellIs" dxfId="12" priority="13" operator="greaterThan">
      <formula>250</formula>
    </cfRule>
  </conditionalFormatting>
  <conditionalFormatting sqref="A224:B224 A228:B228 A232:B232 A236:B236 A240:B240">
    <cfRule type="cellIs" dxfId="11" priority="12" operator="greaterThan">
      <formula>250</formula>
    </cfRule>
  </conditionalFormatting>
  <conditionalFormatting sqref="A223:B223 A227:B227 A231:B231 A235:B235 A239:B239">
    <cfRule type="cellIs" dxfId="10" priority="11" operator="greaterThan">
      <formula>250</formula>
    </cfRule>
  </conditionalFormatting>
  <conditionalFormatting sqref="A222:B222 A226:B226 A230:B230 A234:B234 A238:B238 A242:B242">
    <cfRule type="cellIs" dxfId="9" priority="10" operator="greaterThan">
      <formula>250</formula>
    </cfRule>
  </conditionalFormatting>
  <conditionalFormatting sqref="A245:B245 A243:B243 A249:B249 A253:B253 A257:B257 A261:B261 A265:B265 A247:B247 A251:B251 A255:B255 A259:B259 A263:B263 A271:B271 A273:B273 A275:B275 A277:B277 A279:B279 A281:B281 A283:B283 A285:B285 A287:B287 A289:B289 A291:B295">
    <cfRule type="cellIs" dxfId="8" priority="9" operator="greaterThan">
      <formula>250</formula>
    </cfRule>
  </conditionalFormatting>
  <conditionalFormatting sqref="T119:T132 T163:T164 T166:T167 T169:T170 T172:T175 T146:T147 T149:T150 T152:T153 T158:T161 T155:T156 T139:T144 T134:T137 T205 T225 T246 T209 T213 T217 T220 T229 T233 T237 T241 T244 T250 T254 T258 T262 T266 T248 T252 T256 T260 T264 T272 T274 T276 T278 T280 T282 T284 T286 T288 T177:T201 T290">
    <cfRule type="cellIs" dxfId="7" priority="8" operator="greaterThan">
      <formula>250</formula>
    </cfRule>
  </conditionalFormatting>
  <conditionalFormatting sqref="T204 T208 T212 T216">
    <cfRule type="cellIs" dxfId="6" priority="7" operator="greaterThan">
      <formula>250</formula>
    </cfRule>
  </conditionalFormatting>
  <conditionalFormatting sqref="T203 T207 T211 T215 T219">
    <cfRule type="cellIs" dxfId="5" priority="6" operator="greaterThan">
      <formula>250</formula>
    </cfRule>
  </conditionalFormatting>
  <conditionalFormatting sqref="T202 T206 T210 T214 T218 T221">
    <cfRule type="cellIs" dxfId="4" priority="5" operator="greaterThan">
      <formula>250</formula>
    </cfRule>
  </conditionalFormatting>
  <conditionalFormatting sqref="T224 T228 T232 T236 T240">
    <cfRule type="cellIs" dxfId="3" priority="4" operator="greaterThan">
      <formula>250</formula>
    </cfRule>
  </conditionalFormatting>
  <conditionalFormatting sqref="T223 T227 T231 T235 T239">
    <cfRule type="cellIs" dxfId="2" priority="3" operator="greaterThan">
      <formula>250</formula>
    </cfRule>
  </conditionalFormatting>
  <conditionalFormatting sqref="T222 T226 T230 T234 T238 T242">
    <cfRule type="cellIs" dxfId="1" priority="2" operator="greaterThan">
      <formula>250</formula>
    </cfRule>
  </conditionalFormatting>
  <conditionalFormatting sqref="T245 T243 T249 T253 T257 T261 T265 T247 T251 T255 T259 T263 T271 T273 T275 T277 T279 T281 T283 T285 T287 T289 T291:T295">
    <cfRule type="cellIs" dxfId="0" priority="1" operator="greaterThan">
      <formula>250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19AEE-B81C-42B2-A95E-AD4AA12B52D3}">
  <dimension ref="A1:FW102"/>
  <sheetViews>
    <sheetView topLeftCell="FD1" zoomScale="90" zoomScaleNormal="90" workbookViewId="0">
      <selection activeCell="A107" sqref="A107"/>
    </sheetView>
  </sheetViews>
  <sheetFormatPr defaultRowHeight="14.4" x14ac:dyDescent="0.3"/>
  <cols>
    <col min="1" max="1" width="21.6640625" style="31" customWidth="1"/>
    <col min="2" max="2" width="17.88671875" style="31" customWidth="1"/>
    <col min="3" max="4" width="17.88671875" style="46" customWidth="1"/>
    <col min="5" max="5" width="34.6640625" style="19" customWidth="1"/>
    <col min="6" max="6" width="8.88671875" style="62" customWidth="1"/>
    <col min="7" max="21" width="8.88671875" style="62"/>
    <col min="22" max="22" width="16.21875" style="19" customWidth="1"/>
    <col min="23" max="33" width="8.88671875" style="25" customWidth="1"/>
    <col min="34" max="34" width="16.21875" style="19" customWidth="1"/>
    <col min="35" max="36" width="16.21875" style="5" customWidth="1"/>
    <col min="37" max="45" width="8.88671875" style="5" customWidth="1"/>
    <col min="46" max="46" width="64.109375" style="19" customWidth="1"/>
    <col min="47" max="52" width="8.88671875" style="70"/>
    <col min="53" max="53" width="8.88671875" style="70" customWidth="1"/>
    <col min="54" max="58" width="8.88671875" style="70"/>
    <col min="59" max="59" width="8.88671875" style="70" customWidth="1"/>
    <col min="60" max="61" width="8.88671875" style="70"/>
    <col min="62" max="62" width="28.77734375" style="70" customWidth="1"/>
    <col min="63" max="63" width="33.6640625" style="70" customWidth="1"/>
    <col min="64" max="64" width="25.33203125" style="19" customWidth="1"/>
    <col min="65" max="70" width="8.88671875" style="12"/>
    <col min="71" max="71" width="42" style="12" customWidth="1"/>
    <col min="72" max="72" width="11.44140625" style="12" customWidth="1"/>
    <col min="73" max="179" width="8.88671875" style="12"/>
    <col min="180" max="16384" width="8.88671875" style="44"/>
  </cols>
  <sheetData>
    <row r="1" spans="1:179" s="48" customFormat="1" ht="102.6" customHeight="1" x14ac:dyDescent="0.3">
      <c r="A1" s="71" t="s">
        <v>140</v>
      </c>
      <c r="B1" s="71" t="s">
        <v>0</v>
      </c>
      <c r="C1" s="1" t="s">
        <v>823</v>
      </c>
      <c r="D1" s="1" t="s">
        <v>829</v>
      </c>
      <c r="E1" s="63" t="s">
        <v>408</v>
      </c>
      <c r="F1" s="64" t="s">
        <v>365</v>
      </c>
      <c r="G1" s="64" t="s">
        <v>366</v>
      </c>
      <c r="H1" s="64" t="s">
        <v>367</v>
      </c>
      <c r="I1" s="64" t="s">
        <v>368</v>
      </c>
      <c r="J1" s="64" t="s">
        <v>369</v>
      </c>
      <c r="K1" s="64" t="s">
        <v>370</v>
      </c>
      <c r="L1" s="64" t="s">
        <v>371</v>
      </c>
      <c r="M1" s="64" t="s">
        <v>372</v>
      </c>
      <c r="N1" s="64" t="s">
        <v>373</v>
      </c>
      <c r="O1" s="64" t="s">
        <v>374</v>
      </c>
      <c r="P1" s="64" t="s">
        <v>412</v>
      </c>
      <c r="Q1" s="64" t="s">
        <v>411</v>
      </c>
      <c r="R1" s="64" t="s">
        <v>413</v>
      </c>
      <c r="S1" s="64" t="s">
        <v>414</v>
      </c>
      <c r="T1" s="64" t="s">
        <v>415</v>
      </c>
      <c r="U1" s="64" t="s">
        <v>492</v>
      </c>
      <c r="V1" s="63" t="s">
        <v>493</v>
      </c>
      <c r="W1" s="65" t="s">
        <v>383</v>
      </c>
      <c r="X1" s="65" t="s">
        <v>377</v>
      </c>
      <c r="Y1" s="65" t="s">
        <v>489</v>
      </c>
      <c r="Z1" s="65" t="s">
        <v>378</v>
      </c>
      <c r="AA1" s="65" t="s">
        <v>384</v>
      </c>
      <c r="AB1" s="65" t="s">
        <v>381</v>
      </c>
      <c r="AC1" s="65" t="s">
        <v>375</v>
      </c>
      <c r="AD1" s="65" t="s">
        <v>386</v>
      </c>
      <c r="AE1" s="65" t="s">
        <v>376</v>
      </c>
      <c r="AF1" s="65" t="s">
        <v>379</v>
      </c>
      <c r="AG1" s="65" t="s">
        <v>839</v>
      </c>
      <c r="AH1" s="63" t="s">
        <v>443</v>
      </c>
      <c r="AI1" s="66" t="s">
        <v>416</v>
      </c>
      <c r="AJ1" s="66" t="s">
        <v>417</v>
      </c>
      <c r="AK1" s="66" t="s">
        <v>418</v>
      </c>
      <c r="AL1" s="66" t="s">
        <v>419</v>
      </c>
      <c r="AM1" s="66" t="s">
        <v>420</v>
      </c>
      <c r="AN1" s="66" t="s">
        <v>421</v>
      </c>
      <c r="AO1" s="66" t="s">
        <v>422</v>
      </c>
      <c r="AP1" s="66" t="s">
        <v>423</v>
      </c>
      <c r="AQ1" s="66" t="s">
        <v>424</v>
      </c>
      <c r="AR1" s="66" t="s">
        <v>425</v>
      </c>
      <c r="AS1" s="66" t="s">
        <v>447</v>
      </c>
      <c r="AT1" s="63" t="s">
        <v>445</v>
      </c>
      <c r="AU1" s="68" t="s">
        <v>426</v>
      </c>
      <c r="AV1" s="68" t="s">
        <v>427</v>
      </c>
      <c r="AW1" s="68" t="s">
        <v>428</v>
      </c>
      <c r="AX1" s="68" t="s">
        <v>429</v>
      </c>
      <c r="AY1" s="68" t="s">
        <v>430</v>
      </c>
      <c r="AZ1" s="68" t="s">
        <v>431</v>
      </c>
      <c r="BA1" s="68" t="s">
        <v>432</v>
      </c>
      <c r="BB1" s="68" t="s">
        <v>433</v>
      </c>
      <c r="BC1" s="68" t="s">
        <v>434</v>
      </c>
      <c r="BD1" s="68" t="s">
        <v>435</v>
      </c>
      <c r="BE1" s="68" t="s">
        <v>436</v>
      </c>
      <c r="BF1" s="68" t="s">
        <v>437</v>
      </c>
      <c r="BG1" s="68" t="s">
        <v>438</v>
      </c>
      <c r="BH1" s="68" t="s">
        <v>439</v>
      </c>
      <c r="BI1" s="68" t="s">
        <v>440</v>
      </c>
      <c r="BJ1" s="69" t="s">
        <v>593</v>
      </c>
      <c r="BK1" s="69" t="s">
        <v>441</v>
      </c>
      <c r="BL1" s="63" t="s">
        <v>665</v>
      </c>
      <c r="BM1" s="67" t="s">
        <v>27</v>
      </c>
      <c r="BN1" s="67" t="s">
        <v>840</v>
      </c>
      <c r="BO1" s="67" t="s">
        <v>387</v>
      </c>
      <c r="BP1" s="67" t="s">
        <v>448</v>
      </c>
      <c r="BQ1" s="67" t="s">
        <v>449</v>
      </c>
      <c r="BR1" s="67"/>
      <c r="BS1" s="67" t="s">
        <v>451</v>
      </c>
      <c r="BT1" s="67" t="s">
        <v>34</v>
      </c>
      <c r="BU1" s="67" t="s">
        <v>452</v>
      </c>
      <c r="BV1" s="67" t="s">
        <v>453</v>
      </c>
      <c r="BW1" s="67" t="s">
        <v>454</v>
      </c>
      <c r="BX1" s="67" t="s">
        <v>455</v>
      </c>
      <c r="BY1" s="67" t="s">
        <v>456</v>
      </c>
      <c r="BZ1" s="67" t="s">
        <v>457</v>
      </c>
      <c r="CA1" s="67" t="s">
        <v>458</v>
      </c>
      <c r="CB1" s="67" t="s">
        <v>35</v>
      </c>
      <c r="CC1" s="67" t="s">
        <v>36</v>
      </c>
      <c r="CD1" s="67" t="s">
        <v>37</v>
      </c>
      <c r="CE1" s="67" t="s">
        <v>38</v>
      </c>
      <c r="CF1" s="67" t="s">
        <v>39</v>
      </c>
      <c r="CG1" s="67" t="s">
        <v>40</v>
      </c>
      <c r="CH1" s="67" t="s">
        <v>41</v>
      </c>
      <c r="CI1" s="67" t="s">
        <v>42</v>
      </c>
      <c r="CJ1" s="67" t="s">
        <v>43</v>
      </c>
      <c r="CK1" s="67" t="s">
        <v>44</v>
      </c>
      <c r="CL1" s="67" t="s">
        <v>45</v>
      </c>
      <c r="CM1" s="67" t="s">
        <v>46</v>
      </c>
      <c r="CN1" s="67" t="s">
        <v>47</v>
      </c>
      <c r="CO1" s="67" t="s">
        <v>48</v>
      </c>
      <c r="CP1" s="67" t="s">
        <v>49</v>
      </c>
      <c r="CQ1" s="67" t="s">
        <v>50</v>
      </c>
      <c r="CR1" s="67" t="s">
        <v>51</v>
      </c>
      <c r="CS1" s="67" t="s">
        <v>52</v>
      </c>
      <c r="CT1" s="67" t="s">
        <v>53</v>
      </c>
      <c r="CU1" s="67" t="s">
        <v>54</v>
      </c>
      <c r="CV1" s="67" t="s">
        <v>55</v>
      </c>
      <c r="CW1" s="67" t="s">
        <v>56</v>
      </c>
      <c r="CX1" s="67" t="s">
        <v>57</v>
      </c>
      <c r="CY1" s="67" t="s">
        <v>58</v>
      </c>
      <c r="CZ1" s="67" t="s">
        <v>59</v>
      </c>
      <c r="DA1" s="67" t="s">
        <v>60</v>
      </c>
      <c r="DB1" s="67" t="s">
        <v>61</v>
      </c>
      <c r="DC1" s="67" t="s">
        <v>62</v>
      </c>
      <c r="DD1" s="67" t="s">
        <v>63</v>
      </c>
      <c r="DE1" s="67" t="s">
        <v>64</v>
      </c>
      <c r="DF1" s="67" t="s">
        <v>65</v>
      </c>
      <c r="DG1" s="67" t="s">
        <v>66</v>
      </c>
      <c r="DH1" s="67" t="s">
        <v>67</v>
      </c>
      <c r="DI1" s="67" t="s">
        <v>68</v>
      </c>
      <c r="DJ1" s="67" t="s">
        <v>69</v>
      </c>
      <c r="DK1" s="67" t="s">
        <v>70</v>
      </c>
      <c r="DL1" s="67" t="s">
        <v>71</v>
      </c>
      <c r="DM1" s="67" t="s">
        <v>72</v>
      </c>
      <c r="DN1" s="67" t="s">
        <v>73</v>
      </c>
      <c r="DO1" s="67" t="s">
        <v>74</v>
      </c>
      <c r="DP1" s="67" t="s">
        <v>75</v>
      </c>
      <c r="DQ1" s="67" t="s">
        <v>76</v>
      </c>
      <c r="DR1" s="67" t="s">
        <v>77</v>
      </c>
      <c r="DS1" s="67" t="s">
        <v>78</v>
      </c>
      <c r="DT1" s="67" t="s">
        <v>79</v>
      </c>
      <c r="DU1" s="67" t="s">
        <v>80</v>
      </c>
      <c r="DV1" s="67" t="s">
        <v>81</v>
      </c>
      <c r="DW1" s="67" t="s">
        <v>82</v>
      </c>
      <c r="DX1" s="67" t="s">
        <v>83</v>
      </c>
      <c r="DY1" s="67" t="s">
        <v>84</v>
      </c>
      <c r="DZ1" s="67" t="s">
        <v>85</v>
      </c>
      <c r="EA1" s="67" t="s">
        <v>86</v>
      </c>
      <c r="EB1" s="67" t="s">
        <v>87</v>
      </c>
      <c r="EC1" s="67" t="s">
        <v>88</v>
      </c>
      <c r="ED1" s="67" t="s">
        <v>89</v>
      </c>
      <c r="EE1" s="67" t="s">
        <v>90</v>
      </c>
      <c r="EF1" s="67" t="s">
        <v>91</v>
      </c>
      <c r="EG1" s="67" t="s">
        <v>92</v>
      </c>
      <c r="EH1" s="67" t="s">
        <v>93</v>
      </c>
      <c r="EI1" s="67" t="s">
        <v>94</v>
      </c>
      <c r="EJ1" s="67" t="s">
        <v>95</v>
      </c>
      <c r="EK1" s="67" t="s">
        <v>96</v>
      </c>
      <c r="EL1" s="67" t="s">
        <v>97</v>
      </c>
      <c r="EM1" s="67" t="s">
        <v>98</v>
      </c>
      <c r="EN1" s="67" t="s">
        <v>99</v>
      </c>
      <c r="EO1" s="67" t="s">
        <v>100</v>
      </c>
      <c r="EP1" s="67" t="s">
        <v>101</v>
      </c>
      <c r="EQ1" s="67" t="s">
        <v>102</v>
      </c>
      <c r="ER1" s="67" t="s">
        <v>103</v>
      </c>
      <c r="ES1" s="67" t="s">
        <v>104</v>
      </c>
      <c r="ET1" s="67" t="s">
        <v>105</v>
      </c>
      <c r="EU1" s="67" t="s">
        <v>106</v>
      </c>
      <c r="EV1" s="67" t="s">
        <v>107</v>
      </c>
      <c r="EW1" s="67" t="s">
        <v>108</v>
      </c>
      <c r="EX1" s="67" t="s">
        <v>109</v>
      </c>
      <c r="EY1" s="67" t="s">
        <v>110</v>
      </c>
      <c r="EZ1" s="67" t="s">
        <v>111</v>
      </c>
      <c r="FA1" s="67" t="s">
        <v>112</v>
      </c>
      <c r="FB1" s="67" t="s">
        <v>113</v>
      </c>
      <c r="FC1" s="67" t="s">
        <v>114</v>
      </c>
      <c r="FD1" s="67" t="s">
        <v>115</v>
      </c>
      <c r="FE1" s="67" t="s">
        <v>116</v>
      </c>
      <c r="FF1" s="67" t="s">
        <v>117</v>
      </c>
      <c r="FG1" s="67" t="s">
        <v>118</v>
      </c>
      <c r="FH1" s="67" t="s">
        <v>119</v>
      </c>
      <c r="FI1" s="67" t="s">
        <v>120</v>
      </c>
      <c r="FJ1" s="67" t="s">
        <v>121</v>
      </c>
      <c r="FK1" s="67" t="s">
        <v>122</v>
      </c>
      <c r="FL1" s="67" t="s">
        <v>123</v>
      </c>
      <c r="FM1" s="67" t="s">
        <v>124</v>
      </c>
      <c r="FN1" s="67" t="s">
        <v>125</v>
      </c>
      <c r="FO1" s="67" t="s">
        <v>126</v>
      </c>
      <c r="FP1" s="67" t="s">
        <v>127</v>
      </c>
      <c r="FQ1" s="67" t="s">
        <v>128</v>
      </c>
      <c r="FR1" s="67" t="s">
        <v>129</v>
      </c>
      <c r="FS1" s="67" t="s">
        <v>130</v>
      </c>
      <c r="FT1" s="67" t="s">
        <v>131</v>
      </c>
      <c r="FU1" s="67" t="s">
        <v>132</v>
      </c>
      <c r="FV1" s="67" t="s">
        <v>133</v>
      </c>
      <c r="FW1" s="67" t="s">
        <v>134</v>
      </c>
    </row>
    <row r="2" spans="1:179" x14ac:dyDescent="0.3">
      <c r="A2" s="31" t="s">
        <v>154</v>
      </c>
      <c r="B2" s="31" t="s">
        <v>15</v>
      </c>
      <c r="C2" s="46" t="s">
        <v>833</v>
      </c>
      <c r="D2" s="46" t="s">
        <v>834</v>
      </c>
      <c r="F2" s="62">
        <v>5.7967000000000004</v>
      </c>
      <c r="G2" s="62">
        <v>14.7136</v>
      </c>
      <c r="H2" s="62">
        <v>0.3125</v>
      </c>
      <c r="I2" s="62">
        <v>4.6195000000000004</v>
      </c>
      <c r="J2" s="62">
        <v>1.8097000000000001</v>
      </c>
      <c r="K2" s="62">
        <v>1.0216000000000001</v>
      </c>
      <c r="L2" s="62">
        <v>62.081600000000002</v>
      </c>
      <c r="M2" s="62">
        <v>0.93579999999999997</v>
      </c>
      <c r="N2" s="62">
        <v>6.1082000000000001</v>
      </c>
      <c r="O2" s="62">
        <v>0.156</v>
      </c>
      <c r="P2" s="62">
        <v>231.71668399999999</v>
      </c>
      <c r="Q2" s="62">
        <v>590</v>
      </c>
      <c r="R2" s="62">
        <v>0.55650661317934302</v>
      </c>
      <c r="S2" s="62">
        <v>33.186216832706698</v>
      </c>
      <c r="T2" s="62">
        <v>185.81111641095799</v>
      </c>
      <c r="W2" s="25">
        <v>5.8163999999999998</v>
      </c>
      <c r="X2" s="25">
        <v>26.857500000000002</v>
      </c>
      <c r="Z2" s="25">
        <v>9.9071499999999997</v>
      </c>
      <c r="AA2" s="25">
        <v>0.20874999999999999</v>
      </c>
      <c r="AB2" s="25">
        <v>5.935E-2</v>
      </c>
      <c r="AC2" s="25">
        <v>55.589100000000002</v>
      </c>
      <c r="AD2" s="25">
        <v>5.8650000000000001E-2</v>
      </c>
      <c r="AE2" s="25">
        <v>0.61814999999999998</v>
      </c>
      <c r="AF2" s="25">
        <v>7.3000000000000001E-3</v>
      </c>
      <c r="AG2" s="25">
        <v>0.47904974336343198</v>
      </c>
      <c r="AI2" s="5">
        <f t="shared" ref="AI2:AR2" si="0">W2*$U2/100 +F2*(1-$U2/100)</f>
        <v>5.7967000000000004</v>
      </c>
      <c r="AJ2" s="5">
        <f t="shared" si="0"/>
        <v>14.7136</v>
      </c>
      <c r="AK2" s="5">
        <f t="shared" si="0"/>
        <v>0.3125</v>
      </c>
      <c r="AL2" s="5">
        <f t="shared" si="0"/>
        <v>4.6195000000000004</v>
      </c>
      <c r="AM2" s="5">
        <f t="shared" si="0"/>
        <v>1.8097000000000001</v>
      </c>
      <c r="AN2" s="5">
        <f t="shared" si="0"/>
        <v>1.0216000000000001</v>
      </c>
      <c r="AO2" s="5">
        <f t="shared" si="0"/>
        <v>62.081600000000002</v>
      </c>
      <c r="AP2" s="5">
        <f t="shared" si="0"/>
        <v>0.93579999999999997</v>
      </c>
      <c r="AQ2" s="5">
        <f t="shared" si="0"/>
        <v>6.1082000000000001</v>
      </c>
      <c r="AR2" s="5">
        <f t="shared" si="0"/>
        <v>0.156</v>
      </c>
      <c r="AS2" s="5">
        <f>(1-$U2/100)</f>
        <v>1</v>
      </c>
      <c r="AU2" s="70" t="str">
        <f t="shared" ref="AU2:AU33" si="1">A2</f>
        <v>LLE_LL5_62</v>
      </c>
      <c r="AV2" s="70">
        <f t="shared" ref="AV2:AV45" si="2">AO2</f>
        <v>62.081600000000002</v>
      </c>
      <c r="AW2" s="70">
        <f t="shared" ref="AW2:AW45" si="3">AN2</f>
        <v>1.0216000000000001</v>
      </c>
      <c r="AX2" s="70">
        <f t="shared" ref="AX2:AX45" si="4">AJ2</f>
        <v>14.7136</v>
      </c>
      <c r="AY2" s="70">
        <f t="shared" ref="AY2:AY45" si="5">AQ2*0.85</f>
        <v>5.1919699999999995</v>
      </c>
      <c r="AZ2" s="70">
        <f t="shared" ref="AZ2:AZ45" si="6">AQ2*0.15*1.1111</f>
        <v>1.0180231529999999</v>
      </c>
      <c r="BA2" s="70">
        <f t="shared" ref="BA2:BA45" si="7">AR2</f>
        <v>0.156</v>
      </c>
      <c r="BB2" s="70">
        <f t="shared" ref="BB2:BB45" si="8">AP2</f>
        <v>0.93579999999999997</v>
      </c>
      <c r="BC2" s="70">
        <f t="shared" ref="BC2:BC45" si="9">AL2</f>
        <v>4.6195000000000004</v>
      </c>
      <c r="BD2" s="70">
        <f t="shared" ref="BD2:BD45" si="10">AI2</f>
        <v>5.7967000000000004</v>
      </c>
      <c r="BE2" s="70">
        <f t="shared" ref="BE2:BE45" si="11">AM2</f>
        <v>1.8097000000000001</v>
      </c>
      <c r="BF2" s="70">
        <f t="shared" ref="BF2:BF45" si="12">AK2</f>
        <v>0.3125</v>
      </c>
      <c r="BG2" s="70">
        <f>R2*AS2</f>
        <v>0.55650661317934302</v>
      </c>
      <c r="BH2" s="70">
        <f>S2*AS2/10000</f>
        <v>3.31862168327067E-3</v>
      </c>
      <c r="BI2" s="70">
        <f>20.1*AP2+1014</f>
        <v>1032.8095800000001</v>
      </c>
      <c r="BJ2" s="70">
        <v>100</v>
      </c>
      <c r="BK2" s="70">
        <v>0.36549863519348902</v>
      </c>
      <c r="BM2" s="12" t="s">
        <v>391</v>
      </c>
      <c r="BN2" s="12">
        <v>50</v>
      </c>
      <c r="BO2" s="12" t="s">
        <v>33</v>
      </c>
      <c r="BP2" s="12">
        <v>25</v>
      </c>
      <c r="BQ2" s="12" t="s">
        <v>466</v>
      </c>
      <c r="BR2" s="12" t="s">
        <v>461</v>
      </c>
      <c r="BS2" s="12">
        <v>0.55618634259259303</v>
      </c>
      <c r="BT2" s="12">
        <v>20.928000000000001</v>
      </c>
      <c r="BU2" s="12">
        <v>32</v>
      </c>
      <c r="BV2" s="12" t="s">
        <v>462</v>
      </c>
      <c r="BW2" s="12">
        <v>1</v>
      </c>
      <c r="BX2" s="12">
        <v>9240000</v>
      </c>
      <c r="BY2" s="12">
        <v>440000</v>
      </c>
      <c r="BZ2" s="12">
        <v>62.1</v>
      </c>
      <c r="CA2" s="12">
        <v>1</v>
      </c>
      <c r="CB2" s="12">
        <v>11.69</v>
      </c>
      <c r="CC2" s="12">
        <v>0.73</v>
      </c>
      <c r="CD2" s="12">
        <v>2.74</v>
      </c>
      <c r="CE2" s="12">
        <v>0.6</v>
      </c>
      <c r="CF2" s="12">
        <v>6.62</v>
      </c>
      <c r="CG2" s="12">
        <v>0.42</v>
      </c>
      <c r="CH2" s="12">
        <v>15260</v>
      </c>
      <c r="CI2" s="12">
        <v>310</v>
      </c>
      <c r="CJ2" s="12">
        <v>10.38</v>
      </c>
      <c r="CK2" s="12">
        <v>0.56000000000000005</v>
      </c>
      <c r="CL2" s="12">
        <v>6100</v>
      </c>
      <c r="CM2" s="12">
        <v>130</v>
      </c>
      <c r="CN2" s="12">
        <v>21.3</v>
      </c>
      <c r="CO2" s="12">
        <v>1.2</v>
      </c>
      <c r="CP2" s="12" t="s">
        <v>135</v>
      </c>
      <c r="CQ2" s="12" t="s">
        <v>135</v>
      </c>
      <c r="CR2" s="12">
        <v>1003</v>
      </c>
      <c r="CS2" s="12">
        <v>39</v>
      </c>
      <c r="CT2" s="12">
        <v>48900</v>
      </c>
      <c r="CU2" s="12">
        <v>2000</v>
      </c>
      <c r="CV2" s="12">
        <v>5.76</v>
      </c>
      <c r="CW2" s="12">
        <v>0.45</v>
      </c>
      <c r="CX2" s="12">
        <v>14</v>
      </c>
      <c r="CY2" s="12">
        <v>1.2</v>
      </c>
      <c r="CZ2" s="12">
        <v>224.9</v>
      </c>
      <c r="DA2" s="12">
        <v>9.9</v>
      </c>
      <c r="DB2" s="12">
        <v>135.5</v>
      </c>
      <c r="DC2" s="12">
        <v>6.4</v>
      </c>
      <c r="DD2" s="12">
        <v>28.6</v>
      </c>
      <c r="DE2" s="12">
        <v>1.5</v>
      </c>
      <c r="DF2" s="12">
        <v>1.66</v>
      </c>
      <c r="DG2" s="12">
        <v>0.23</v>
      </c>
      <c r="DH2" s="12">
        <v>33.299999999999997</v>
      </c>
      <c r="DI2" s="12">
        <v>1.7</v>
      </c>
      <c r="DJ2" s="12">
        <v>381</v>
      </c>
      <c r="DK2" s="12">
        <v>19</v>
      </c>
      <c r="DL2" s="12">
        <v>55.1</v>
      </c>
      <c r="DM2" s="12">
        <v>2.7</v>
      </c>
      <c r="DN2" s="12">
        <v>508</v>
      </c>
      <c r="DO2" s="12">
        <v>25</v>
      </c>
      <c r="DP2" s="12">
        <v>39.1</v>
      </c>
      <c r="DQ2" s="12">
        <v>1.6</v>
      </c>
      <c r="DR2" s="12">
        <v>3</v>
      </c>
      <c r="DS2" s="12">
        <v>0.28999999999999998</v>
      </c>
      <c r="DT2" s="12">
        <v>0.18</v>
      </c>
      <c r="DU2" s="12">
        <v>0.11</v>
      </c>
      <c r="DV2" s="12">
        <v>0.23</v>
      </c>
      <c r="DW2" s="12">
        <v>0.11</v>
      </c>
      <c r="DX2" s="12">
        <v>4.49</v>
      </c>
      <c r="DY2" s="12">
        <v>0.38</v>
      </c>
      <c r="DZ2" s="12">
        <v>0.126</v>
      </c>
      <c r="EA2" s="12">
        <v>3.9E-2</v>
      </c>
      <c r="EB2" s="12">
        <v>0.34799999999999998</v>
      </c>
      <c r="EC2" s="12">
        <v>4.1000000000000002E-2</v>
      </c>
      <c r="ED2" s="12">
        <v>352</v>
      </c>
      <c r="EE2" s="12">
        <v>12</v>
      </c>
      <c r="EF2" s="12">
        <v>36.799999999999997</v>
      </c>
      <c r="EG2" s="12">
        <v>1.5</v>
      </c>
      <c r="EH2" s="12">
        <v>87.6</v>
      </c>
      <c r="EI2" s="12">
        <v>2.9</v>
      </c>
      <c r="EJ2" s="12">
        <v>12</v>
      </c>
      <c r="EK2" s="12">
        <v>0.53</v>
      </c>
      <c r="EL2" s="12">
        <v>53.1</v>
      </c>
      <c r="EM2" s="12">
        <v>2.9</v>
      </c>
      <c r="EN2" s="12">
        <v>12.67</v>
      </c>
      <c r="EO2" s="12">
        <v>0.82</v>
      </c>
      <c r="EP2" s="12">
        <v>4.21</v>
      </c>
      <c r="EQ2" s="12">
        <v>0.2</v>
      </c>
      <c r="ER2" s="12">
        <v>12.02</v>
      </c>
      <c r="ES2" s="12">
        <v>0.76</v>
      </c>
      <c r="ET2" s="12">
        <v>1.97</v>
      </c>
      <c r="EU2" s="12">
        <v>0.13</v>
      </c>
      <c r="EV2" s="12">
        <v>11.34</v>
      </c>
      <c r="EW2" s="12">
        <v>0.6</v>
      </c>
      <c r="EX2" s="12">
        <v>2.1800000000000002</v>
      </c>
      <c r="EY2" s="12">
        <v>0.14000000000000001</v>
      </c>
      <c r="EZ2" s="12">
        <v>5.88</v>
      </c>
      <c r="FA2" s="12">
        <v>0.36</v>
      </c>
      <c r="FB2" s="12">
        <v>0.8</v>
      </c>
      <c r="FC2" s="12">
        <v>0.13</v>
      </c>
      <c r="FD2" s="12">
        <v>4.87</v>
      </c>
      <c r="FE2" s="12">
        <v>0.41</v>
      </c>
      <c r="FF2" s="12">
        <v>0.68200000000000005</v>
      </c>
      <c r="FG2" s="12">
        <v>7.2999999999999995E-2</v>
      </c>
      <c r="FH2" s="12">
        <v>13.09</v>
      </c>
      <c r="FI2" s="12">
        <v>0.8</v>
      </c>
      <c r="FJ2" s="12">
        <v>2.34</v>
      </c>
      <c r="FK2" s="12">
        <v>0.18</v>
      </c>
      <c r="FL2" s="12">
        <v>0.69099999999999995</v>
      </c>
      <c r="FM2" s="12">
        <v>9.7000000000000003E-2</v>
      </c>
      <c r="FN2" s="12">
        <v>9.2999999999999999E-2</v>
      </c>
      <c r="FO2" s="12">
        <v>1.7999999999999999E-2</v>
      </c>
      <c r="FP2" s="12">
        <v>3.14</v>
      </c>
      <c r="FQ2" s="12">
        <v>0.19</v>
      </c>
      <c r="FR2" s="12">
        <v>4.1000000000000002E-2</v>
      </c>
      <c r="FS2" s="12">
        <v>1.4999999999999999E-2</v>
      </c>
      <c r="FT2" s="12">
        <v>3.38</v>
      </c>
      <c r="FU2" s="12">
        <v>0.18</v>
      </c>
      <c r="FV2" s="12">
        <v>1.1299999999999999</v>
      </c>
      <c r="FW2" s="12">
        <v>0.12</v>
      </c>
    </row>
    <row r="3" spans="1:179" x14ac:dyDescent="0.3">
      <c r="A3" s="31" t="s">
        <v>198</v>
      </c>
      <c r="B3" s="31" t="s">
        <v>21</v>
      </c>
      <c r="C3" s="46" t="s">
        <v>834</v>
      </c>
      <c r="D3" s="46" t="s">
        <v>834</v>
      </c>
      <c r="F3" s="62">
        <v>2.6326000000000001</v>
      </c>
      <c r="G3" s="62">
        <v>12.2225</v>
      </c>
      <c r="H3" s="62">
        <v>0.52829999999999999</v>
      </c>
      <c r="I3" s="62">
        <v>8.5693999999999999</v>
      </c>
      <c r="J3" s="62">
        <v>0.79859999999999998</v>
      </c>
      <c r="K3" s="62">
        <v>3.859</v>
      </c>
      <c r="L3" s="62">
        <v>51.146799999999999</v>
      </c>
      <c r="M3" s="62">
        <v>5.1265999999999998</v>
      </c>
      <c r="N3" s="62">
        <v>12.455500000000001</v>
      </c>
      <c r="O3" s="62">
        <v>0.1646</v>
      </c>
      <c r="P3" s="62">
        <v>1609.0046199999999</v>
      </c>
      <c r="Q3" s="62">
        <v>223</v>
      </c>
      <c r="R3" s="62">
        <v>0.69429214119722005</v>
      </c>
      <c r="S3" s="62">
        <v>683.95357797193105</v>
      </c>
      <c r="T3" s="62">
        <v>552.47944893565</v>
      </c>
      <c r="W3" s="25">
        <v>4.0690999999999997</v>
      </c>
      <c r="X3" s="25">
        <v>29.746099999999998</v>
      </c>
      <c r="Z3" s="25">
        <v>13.3317</v>
      </c>
      <c r="AA3" s="25">
        <v>0.16664999999999999</v>
      </c>
      <c r="AB3" s="25">
        <v>0.1086</v>
      </c>
      <c r="AC3" s="25">
        <v>51.520499999999998</v>
      </c>
      <c r="AD3" s="25">
        <v>0.15404999999999999</v>
      </c>
      <c r="AE3" s="25">
        <v>0.73939999999999995</v>
      </c>
      <c r="AF3" s="25">
        <v>9.1500000000000001E-3</v>
      </c>
      <c r="AG3" s="25">
        <v>0.63808152305246402</v>
      </c>
      <c r="AI3" s="5">
        <f t="shared" ref="AI3:AI34" si="13">W3*$U3/100 +F3*(1-$U3/100)</f>
        <v>2.6326000000000001</v>
      </c>
      <c r="AJ3" s="5">
        <f t="shared" ref="AJ3:AJ66" si="14">X3*$U3/100 +G3*(1-$U3/100)</f>
        <v>12.2225</v>
      </c>
      <c r="AK3" s="5">
        <f t="shared" ref="AK3:AK66" si="15">Y3*$U3/100 +H3*(1-$U3/100)</f>
        <v>0.52829999999999999</v>
      </c>
      <c r="AL3" s="5">
        <f t="shared" ref="AL3:AL66" si="16">Z3*$U3/100 +I3*(1-$U3/100)</f>
        <v>8.5693999999999999</v>
      </c>
      <c r="AM3" s="5">
        <f t="shared" ref="AM3:AM66" si="17">AA3*$U3/100 +J3*(1-$U3/100)</f>
        <v>0.79859999999999998</v>
      </c>
      <c r="AN3" s="5">
        <f t="shared" ref="AN3:AN66" si="18">AB3*$U3/100 +K3*(1-$U3/100)</f>
        <v>3.859</v>
      </c>
      <c r="AO3" s="5">
        <f t="shared" ref="AO3:AO66" si="19">AC3*$U3/100 +L3*(1-$U3/100)</f>
        <v>51.146799999999999</v>
      </c>
      <c r="AP3" s="5">
        <f t="shared" ref="AP3:AP66" si="20">AD3*$U3/100 +M3*(1-$U3/100)</f>
        <v>5.1265999999999998</v>
      </c>
      <c r="AQ3" s="5">
        <f t="shared" ref="AQ3:AQ66" si="21">AE3*$U3/100 +N3*(1-$U3/100)</f>
        <v>12.455500000000001</v>
      </c>
      <c r="AR3" s="5">
        <f t="shared" ref="AR3:AR66" si="22">AF3*$U3/100 +O3*(1-$U3/100)</f>
        <v>0.1646</v>
      </c>
      <c r="AS3" s="5">
        <f t="shared" ref="AS3:AS66" si="23">(1-$U3/100)</f>
        <v>1</v>
      </c>
      <c r="AU3" s="70" t="str">
        <f t="shared" si="1"/>
        <v>LLf_LL3_143a</v>
      </c>
      <c r="AV3" s="70">
        <f t="shared" si="2"/>
        <v>51.146799999999999</v>
      </c>
      <c r="AW3" s="70">
        <f t="shared" si="3"/>
        <v>3.859</v>
      </c>
      <c r="AX3" s="70">
        <f t="shared" si="4"/>
        <v>12.2225</v>
      </c>
      <c r="AY3" s="70">
        <f t="shared" si="5"/>
        <v>10.587175</v>
      </c>
      <c r="AZ3" s="70">
        <f t="shared" si="6"/>
        <v>2.0758959075000001</v>
      </c>
      <c r="BA3" s="70">
        <f t="shared" si="7"/>
        <v>0.1646</v>
      </c>
      <c r="BB3" s="70">
        <f t="shared" si="8"/>
        <v>5.1265999999999998</v>
      </c>
      <c r="BC3" s="70">
        <f t="shared" si="9"/>
        <v>8.5693999999999999</v>
      </c>
      <c r="BD3" s="70">
        <f t="shared" si="10"/>
        <v>2.6326000000000001</v>
      </c>
      <c r="BE3" s="70">
        <f t="shared" si="11"/>
        <v>0.79859999999999998</v>
      </c>
      <c r="BF3" s="70">
        <f t="shared" si="12"/>
        <v>0.52829999999999999</v>
      </c>
      <c r="BG3" s="70">
        <f t="shared" ref="BG3:BG45" si="24">R3*AS3</f>
        <v>0.69429214119722005</v>
      </c>
      <c r="BH3" s="70">
        <f t="shared" ref="BH3:BH45" si="25">S3*AS3/10000</f>
        <v>6.8395357797193107E-2</v>
      </c>
      <c r="BI3" s="70">
        <f t="shared" ref="BI3:BI45" si="26">20.1*AP3+1014</f>
        <v>1117.04466</v>
      </c>
      <c r="BJ3" s="70">
        <v>1000</v>
      </c>
      <c r="BK3" s="70">
        <v>0.1021681117528247</v>
      </c>
      <c r="BM3" s="12" t="s">
        <v>390</v>
      </c>
      <c r="BN3" s="12">
        <v>30</v>
      </c>
      <c r="BO3" s="12" t="s">
        <v>32</v>
      </c>
      <c r="BP3" s="12" t="s">
        <v>464</v>
      </c>
      <c r="BQ3" s="12" t="s">
        <v>494</v>
      </c>
      <c r="BR3" s="12" t="s">
        <v>461</v>
      </c>
      <c r="BS3" s="12">
        <v>6.0601851851851902E-3</v>
      </c>
      <c r="BT3" s="12">
        <v>21.207999999999998</v>
      </c>
      <c r="BU3" s="12">
        <v>33</v>
      </c>
      <c r="BV3" s="12" t="s">
        <v>462</v>
      </c>
      <c r="BW3" s="12">
        <v>1</v>
      </c>
      <c r="BX3" s="12">
        <v>120000</v>
      </c>
      <c r="BY3" s="12">
        <v>9000</v>
      </c>
      <c r="BZ3" s="12">
        <v>8.6</v>
      </c>
      <c r="CA3" s="12">
        <v>1</v>
      </c>
      <c r="CB3" s="12">
        <v>9.1</v>
      </c>
      <c r="CC3" s="12">
        <v>1</v>
      </c>
      <c r="CD3" s="12">
        <v>2.1</v>
      </c>
      <c r="CE3" s="12">
        <v>1</v>
      </c>
      <c r="CF3" s="12">
        <v>2.92</v>
      </c>
      <c r="CG3" s="12">
        <v>0.31</v>
      </c>
      <c r="CH3" s="12">
        <v>6690</v>
      </c>
      <c r="CI3" s="12">
        <v>260</v>
      </c>
      <c r="CJ3" s="12">
        <v>30.8</v>
      </c>
      <c r="CK3" s="12">
        <v>1.4</v>
      </c>
      <c r="CL3" s="12">
        <v>24400</v>
      </c>
      <c r="CM3" s="12">
        <v>1100</v>
      </c>
      <c r="CN3" s="12">
        <v>425</v>
      </c>
      <c r="CO3" s="12">
        <v>24</v>
      </c>
      <c r="CP3" s="12">
        <v>41.6</v>
      </c>
      <c r="CQ3" s="12">
        <v>3.8</v>
      </c>
      <c r="CR3" s="12">
        <v>1460</v>
      </c>
      <c r="CS3" s="12">
        <v>120</v>
      </c>
      <c r="CT3" s="12">
        <v>102000</v>
      </c>
      <c r="CU3" s="12">
        <v>9300</v>
      </c>
      <c r="CV3" s="12">
        <v>47.7</v>
      </c>
      <c r="CW3" s="12">
        <v>5</v>
      </c>
      <c r="CX3" s="12">
        <v>68.3</v>
      </c>
      <c r="CY3" s="12">
        <v>6.7</v>
      </c>
      <c r="CZ3" s="12">
        <v>129</v>
      </c>
      <c r="DA3" s="12">
        <v>11</v>
      </c>
      <c r="DB3" s="12">
        <v>165</v>
      </c>
      <c r="DC3" s="12">
        <v>15</v>
      </c>
      <c r="DD3" s="12">
        <v>23.6</v>
      </c>
      <c r="DE3" s="12">
        <v>1.7</v>
      </c>
      <c r="DF3" s="12">
        <v>1.22</v>
      </c>
      <c r="DG3" s="12">
        <v>0.42</v>
      </c>
      <c r="DH3" s="12">
        <v>16.12</v>
      </c>
      <c r="DI3" s="12">
        <v>0.82</v>
      </c>
      <c r="DJ3" s="12">
        <v>372</v>
      </c>
      <c r="DK3" s="12">
        <v>13</v>
      </c>
      <c r="DL3" s="12">
        <v>36.1</v>
      </c>
      <c r="DM3" s="12">
        <v>1.5</v>
      </c>
      <c r="DN3" s="12">
        <v>249</v>
      </c>
      <c r="DO3" s="12">
        <v>12</v>
      </c>
      <c r="DP3" s="12">
        <v>25.4</v>
      </c>
      <c r="DQ3" s="12">
        <v>1.9</v>
      </c>
      <c r="DR3" s="12">
        <v>1.62</v>
      </c>
      <c r="DS3" s="12">
        <v>0.37</v>
      </c>
      <c r="DT3" s="12" t="s">
        <v>135</v>
      </c>
      <c r="DU3" s="12" t="s">
        <v>135</v>
      </c>
      <c r="DV3" s="12">
        <v>0.16400000000000001</v>
      </c>
      <c r="DW3" s="12">
        <v>4.4999999999999998E-2</v>
      </c>
      <c r="DX3" s="12">
        <v>2.4700000000000002</v>
      </c>
      <c r="DY3" s="12">
        <v>0.3</v>
      </c>
      <c r="DZ3" s="12" t="s">
        <v>135</v>
      </c>
      <c r="EA3" s="12" t="s">
        <v>135</v>
      </c>
      <c r="EB3" s="12">
        <v>0.155</v>
      </c>
      <c r="EC3" s="12">
        <v>3.1E-2</v>
      </c>
      <c r="ED3" s="12">
        <v>196</v>
      </c>
      <c r="EE3" s="12">
        <v>19</v>
      </c>
      <c r="EF3" s="12">
        <v>23.2</v>
      </c>
      <c r="EG3" s="12">
        <v>2</v>
      </c>
      <c r="EH3" s="12">
        <v>55.8</v>
      </c>
      <c r="EI3" s="12">
        <v>3.9</v>
      </c>
      <c r="EJ3" s="12">
        <v>7.32</v>
      </c>
      <c r="EK3" s="12">
        <v>0.39</v>
      </c>
      <c r="EL3" s="12">
        <v>33.200000000000003</v>
      </c>
      <c r="EM3" s="12">
        <v>2</v>
      </c>
      <c r="EN3" s="12">
        <v>9.2100000000000009</v>
      </c>
      <c r="EO3" s="12">
        <v>0.95</v>
      </c>
      <c r="EP3" s="12">
        <v>3.04</v>
      </c>
      <c r="EQ3" s="12">
        <v>0.28000000000000003</v>
      </c>
      <c r="ER3" s="12">
        <v>9</v>
      </c>
      <c r="ES3" s="12">
        <v>1.2</v>
      </c>
      <c r="ET3" s="12">
        <v>1.33</v>
      </c>
      <c r="EU3" s="12">
        <v>0.2</v>
      </c>
      <c r="EV3" s="12">
        <v>7.9</v>
      </c>
      <c r="EW3" s="12">
        <v>1.1000000000000001</v>
      </c>
      <c r="EX3" s="12">
        <v>1.46</v>
      </c>
      <c r="EY3" s="12">
        <v>0.17</v>
      </c>
      <c r="EZ3" s="12">
        <v>3.82</v>
      </c>
      <c r="FA3" s="12">
        <v>0.41</v>
      </c>
      <c r="FB3" s="12">
        <v>0.47199999999999998</v>
      </c>
      <c r="FC3" s="12">
        <v>6.9000000000000006E-2</v>
      </c>
      <c r="FD3" s="12">
        <v>3.46</v>
      </c>
      <c r="FE3" s="12">
        <v>0.35</v>
      </c>
      <c r="FF3" s="12">
        <v>0.42</v>
      </c>
      <c r="FG3" s="12">
        <v>7.4999999999999997E-2</v>
      </c>
      <c r="FH3" s="12">
        <v>6.13</v>
      </c>
      <c r="FI3" s="12">
        <v>0.85</v>
      </c>
      <c r="FJ3" s="12">
        <v>1.57</v>
      </c>
      <c r="FK3" s="12">
        <v>0.22</v>
      </c>
      <c r="FL3" s="12">
        <v>0.27400000000000002</v>
      </c>
      <c r="FM3" s="12">
        <v>7.8E-2</v>
      </c>
      <c r="FN3" s="12">
        <v>4.1000000000000002E-2</v>
      </c>
      <c r="FO3" s="12">
        <v>1.9E-2</v>
      </c>
      <c r="FP3" s="12">
        <v>1.71</v>
      </c>
      <c r="FQ3" s="12">
        <v>0.18</v>
      </c>
      <c r="FR3" s="12">
        <v>1.2999999999999999E-2</v>
      </c>
      <c r="FS3" s="12">
        <v>1.2999999999999999E-2</v>
      </c>
      <c r="FT3" s="12">
        <v>1.91</v>
      </c>
      <c r="FU3" s="12">
        <v>0.23</v>
      </c>
      <c r="FV3" s="12">
        <v>0.52</v>
      </c>
      <c r="FW3" s="12">
        <v>9.6000000000000002E-2</v>
      </c>
    </row>
    <row r="4" spans="1:179" x14ac:dyDescent="0.3">
      <c r="A4" s="31" t="s">
        <v>199</v>
      </c>
      <c r="B4" s="31" t="s">
        <v>21</v>
      </c>
      <c r="C4" s="46" t="s">
        <v>834</v>
      </c>
      <c r="D4" s="46" t="s">
        <v>835</v>
      </c>
      <c r="F4" s="62">
        <v>3.0295999999999998</v>
      </c>
      <c r="G4" s="62">
        <v>11.9472</v>
      </c>
      <c r="H4" s="62">
        <v>0.47460000000000002</v>
      </c>
      <c r="I4" s="62">
        <v>8.4323999999999995</v>
      </c>
      <c r="J4" s="62">
        <v>0.97519999999999996</v>
      </c>
      <c r="K4" s="62">
        <v>4.0092999999999996</v>
      </c>
      <c r="L4" s="62">
        <v>50.764299999999999</v>
      </c>
      <c r="M4" s="62">
        <v>4.6458000000000004</v>
      </c>
      <c r="N4" s="62">
        <v>13.241099999999999</v>
      </c>
      <c r="O4" s="62">
        <v>0.21920000000000001</v>
      </c>
      <c r="P4" s="62">
        <v>1496.39932</v>
      </c>
      <c r="Q4" s="62">
        <v>254</v>
      </c>
      <c r="R4" s="62">
        <v>0.34493772216653401</v>
      </c>
      <c r="S4" s="62">
        <v>87.367162360046706</v>
      </c>
      <c r="T4" s="62">
        <v>534.30779320373802</v>
      </c>
      <c r="W4" s="25">
        <v>3.9868000000000001</v>
      </c>
      <c r="X4" s="25">
        <v>30.2318</v>
      </c>
      <c r="Z4" s="25">
        <v>13.148849999999999</v>
      </c>
      <c r="AA4" s="25">
        <v>0.15029999999999999</v>
      </c>
      <c r="AB4" s="25">
        <v>0.10555</v>
      </c>
      <c r="AC4" s="25">
        <v>51.403799999999997</v>
      </c>
      <c r="AD4" s="25">
        <v>0.14215</v>
      </c>
      <c r="AE4" s="25">
        <v>0.73980000000000001</v>
      </c>
      <c r="AF4" s="25">
        <v>1.925E-2</v>
      </c>
      <c r="AG4" s="25">
        <v>0.64009065778211105</v>
      </c>
      <c r="AI4" s="5">
        <f t="shared" si="13"/>
        <v>3.0295999999999998</v>
      </c>
      <c r="AJ4" s="5">
        <f t="shared" si="14"/>
        <v>11.9472</v>
      </c>
      <c r="AK4" s="5">
        <f t="shared" si="15"/>
        <v>0.47460000000000002</v>
      </c>
      <c r="AL4" s="5">
        <f t="shared" si="16"/>
        <v>8.4323999999999995</v>
      </c>
      <c r="AM4" s="5">
        <f t="shared" si="17"/>
        <v>0.97519999999999996</v>
      </c>
      <c r="AN4" s="5">
        <f t="shared" si="18"/>
        <v>4.0092999999999996</v>
      </c>
      <c r="AO4" s="5">
        <f t="shared" si="19"/>
        <v>50.764299999999999</v>
      </c>
      <c r="AP4" s="5">
        <f t="shared" si="20"/>
        <v>4.6458000000000004</v>
      </c>
      <c r="AQ4" s="5">
        <f t="shared" si="21"/>
        <v>13.241099999999999</v>
      </c>
      <c r="AR4" s="5">
        <f t="shared" si="22"/>
        <v>0.21920000000000001</v>
      </c>
      <c r="AS4" s="5">
        <f t="shared" si="23"/>
        <v>1</v>
      </c>
      <c r="AU4" s="70" t="str">
        <f t="shared" si="1"/>
        <v>LLf_LL3_143b</v>
      </c>
      <c r="AV4" s="70">
        <f t="shared" si="2"/>
        <v>50.764299999999999</v>
      </c>
      <c r="AW4" s="70">
        <f t="shared" si="3"/>
        <v>4.0092999999999996</v>
      </c>
      <c r="AX4" s="70">
        <f t="shared" si="4"/>
        <v>11.9472</v>
      </c>
      <c r="AY4" s="70">
        <f t="shared" si="5"/>
        <v>11.254935</v>
      </c>
      <c r="AZ4" s="70">
        <f t="shared" si="6"/>
        <v>2.2068279314999995</v>
      </c>
      <c r="BA4" s="70">
        <f t="shared" si="7"/>
        <v>0.21920000000000001</v>
      </c>
      <c r="BB4" s="70">
        <f t="shared" si="8"/>
        <v>4.6458000000000004</v>
      </c>
      <c r="BC4" s="70">
        <f t="shared" si="9"/>
        <v>8.4323999999999995</v>
      </c>
      <c r="BD4" s="70">
        <f t="shared" si="10"/>
        <v>3.0295999999999998</v>
      </c>
      <c r="BE4" s="70">
        <f t="shared" si="11"/>
        <v>0.97519999999999996</v>
      </c>
      <c r="BF4" s="70">
        <f t="shared" si="12"/>
        <v>0.47460000000000002</v>
      </c>
      <c r="BG4" s="70">
        <f t="shared" si="24"/>
        <v>0.34493772216653401</v>
      </c>
      <c r="BH4" s="70">
        <f t="shared" si="25"/>
        <v>8.7367162360046709E-3</v>
      </c>
      <c r="BI4" s="70">
        <f t="shared" si="26"/>
        <v>1107.38058</v>
      </c>
      <c r="BJ4" s="70">
        <v>130</v>
      </c>
      <c r="BK4" s="70">
        <v>0.17682658655348971</v>
      </c>
      <c r="BM4" s="12" t="s">
        <v>388</v>
      </c>
      <c r="BN4" s="12">
        <v>25</v>
      </c>
      <c r="BO4" s="12" t="s">
        <v>32</v>
      </c>
      <c r="BP4" s="12" t="s">
        <v>459</v>
      </c>
      <c r="BQ4" s="12" t="s">
        <v>495</v>
      </c>
      <c r="BR4" s="12" t="s">
        <v>461</v>
      </c>
      <c r="BS4" s="12">
        <v>0.68977013888888905</v>
      </c>
      <c r="BT4" s="12">
        <v>22.172999999999998</v>
      </c>
      <c r="BU4" s="12">
        <v>42</v>
      </c>
      <c r="BV4" s="12" t="s">
        <v>462</v>
      </c>
      <c r="BW4" s="12">
        <v>1</v>
      </c>
      <c r="BX4" s="12">
        <v>59400</v>
      </c>
      <c r="BY4" s="12">
        <v>4200</v>
      </c>
      <c r="BZ4" s="12">
        <v>8.4</v>
      </c>
      <c r="CA4" s="12">
        <v>1</v>
      </c>
      <c r="CF4" s="12">
        <v>3</v>
      </c>
      <c r="CG4" s="12">
        <v>0.28000000000000003</v>
      </c>
      <c r="CH4" s="12">
        <v>7390</v>
      </c>
      <c r="CI4" s="12">
        <v>380</v>
      </c>
      <c r="CJ4" s="12">
        <v>29.1</v>
      </c>
      <c r="CK4" s="12">
        <v>1.6</v>
      </c>
      <c r="CL4" s="12">
        <v>24500</v>
      </c>
      <c r="CM4" s="12">
        <v>1300</v>
      </c>
      <c r="CN4" s="12">
        <v>443</v>
      </c>
      <c r="CO4" s="12">
        <v>26</v>
      </c>
      <c r="CP4" s="12">
        <v>24.4</v>
      </c>
      <c r="CQ4" s="12">
        <v>4.7</v>
      </c>
      <c r="CR4" s="12">
        <v>1720</v>
      </c>
      <c r="CS4" s="12">
        <v>140</v>
      </c>
      <c r="CT4" s="12">
        <v>122000</v>
      </c>
      <c r="CU4" s="12">
        <v>10000</v>
      </c>
      <c r="CX4" s="12">
        <v>64.2</v>
      </c>
      <c r="CY4" s="12">
        <v>7.6</v>
      </c>
      <c r="CZ4" s="12">
        <v>156.363636363636</v>
      </c>
      <c r="DA4" s="12">
        <v>11.818181818181801</v>
      </c>
      <c r="DD4" s="12">
        <v>27.6</v>
      </c>
      <c r="DE4" s="12">
        <v>2.5</v>
      </c>
      <c r="DF4" s="12">
        <v>1.72</v>
      </c>
      <c r="DG4" s="12">
        <v>0.65</v>
      </c>
      <c r="DH4" s="12">
        <v>19.3</v>
      </c>
      <c r="DI4" s="12">
        <v>1.1000000000000001</v>
      </c>
      <c r="DJ4" s="12">
        <v>360</v>
      </c>
      <c r="DK4" s="12">
        <v>14</v>
      </c>
      <c r="DL4" s="12">
        <v>41.9</v>
      </c>
      <c r="DM4" s="12">
        <v>1.5</v>
      </c>
      <c r="DN4" s="12">
        <v>285</v>
      </c>
      <c r="DO4" s="12">
        <v>13</v>
      </c>
      <c r="DP4" s="12">
        <v>26.3</v>
      </c>
      <c r="DQ4" s="12">
        <v>1.6</v>
      </c>
      <c r="DR4" s="12">
        <v>1.83</v>
      </c>
      <c r="DS4" s="12">
        <v>0.32</v>
      </c>
      <c r="DX4" s="12">
        <v>3.08</v>
      </c>
      <c r="DY4" s="12">
        <v>0.49</v>
      </c>
      <c r="ED4" s="12">
        <v>227</v>
      </c>
      <c r="EE4" s="12">
        <v>20</v>
      </c>
      <c r="EF4" s="12">
        <v>25.6</v>
      </c>
      <c r="EG4" s="12">
        <v>1.7</v>
      </c>
      <c r="EH4" s="12">
        <v>61.7</v>
      </c>
      <c r="EI4" s="12">
        <v>3.2</v>
      </c>
      <c r="EJ4" s="12">
        <v>8.44</v>
      </c>
      <c r="EK4" s="12">
        <v>0.41</v>
      </c>
      <c r="EL4" s="12">
        <v>40.5</v>
      </c>
      <c r="EM4" s="12">
        <v>2.6</v>
      </c>
      <c r="EN4" s="12">
        <v>11.1</v>
      </c>
      <c r="EO4" s="12">
        <v>1.1000000000000001</v>
      </c>
      <c r="EP4" s="12">
        <v>3.22</v>
      </c>
      <c r="EQ4" s="12">
        <v>0.42</v>
      </c>
      <c r="ER4" s="12">
        <v>10.199999999999999</v>
      </c>
      <c r="ES4" s="12">
        <v>1.2</v>
      </c>
      <c r="ET4" s="12">
        <v>1.62</v>
      </c>
      <c r="EU4" s="12">
        <v>0.19</v>
      </c>
      <c r="EV4" s="12">
        <v>9.17</v>
      </c>
      <c r="EW4" s="12">
        <v>0.79</v>
      </c>
      <c r="EX4" s="12">
        <v>1.75</v>
      </c>
      <c r="EY4" s="12">
        <v>0.17</v>
      </c>
      <c r="EZ4" s="12">
        <v>4.71</v>
      </c>
      <c r="FA4" s="12">
        <v>0.49</v>
      </c>
      <c r="FB4" s="12">
        <v>0.54500000000000004</v>
      </c>
      <c r="FC4" s="12">
        <v>7.2999999999999995E-2</v>
      </c>
      <c r="FD4" s="12">
        <v>3.57</v>
      </c>
      <c r="FE4" s="12">
        <v>0.49</v>
      </c>
      <c r="FF4" s="12">
        <v>0.48199999999999998</v>
      </c>
      <c r="FG4" s="12">
        <v>9.0999999999999998E-2</v>
      </c>
      <c r="FH4" s="12">
        <v>7.1</v>
      </c>
      <c r="FI4" s="12">
        <v>0.97</v>
      </c>
      <c r="FJ4" s="12">
        <v>1.72</v>
      </c>
      <c r="FK4" s="12">
        <v>0.18</v>
      </c>
      <c r="FL4" s="12">
        <v>0.41</v>
      </c>
      <c r="FM4" s="12">
        <v>0.13</v>
      </c>
      <c r="FN4" s="12">
        <v>4.8000000000000001E-2</v>
      </c>
      <c r="FO4" s="12">
        <v>2.1999999999999999E-2</v>
      </c>
      <c r="FP4" s="12">
        <v>2.16</v>
      </c>
      <c r="FQ4" s="12">
        <v>0.27</v>
      </c>
      <c r="FT4" s="12">
        <v>2</v>
      </c>
      <c r="FU4" s="12">
        <v>0.24</v>
      </c>
      <c r="FV4" s="12">
        <v>0.73</v>
      </c>
      <c r="FW4" s="12">
        <v>0.12</v>
      </c>
    </row>
    <row r="5" spans="1:179" x14ac:dyDescent="0.3">
      <c r="A5" s="31" t="s">
        <v>200</v>
      </c>
      <c r="B5" s="31" t="s">
        <v>21</v>
      </c>
      <c r="C5" s="46" t="s">
        <v>834</v>
      </c>
      <c r="D5" s="46" t="s">
        <v>834</v>
      </c>
      <c r="F5" s="62">
        <v>2.6976</v>
      </c>
      <c r="G5" s="62">
        <v>12.16</v>
      </c>
      <c r="H5" s="62">
        <v>0.48880000000000001</v>
      </c>
      <c r="I5" s="62">
        <v>8.6237999999999992</v>
      </c>
      <c r="J5" s="62">
        <v>0.88009999999999999</v>
      </c>
      <c r="K5" s="62">
        <v>3.9649000000000001</v>
      </c>
      <c r="L5" s="62">
        <v>51.408900000000003</v>
      </c>
      <c r="M5" s="62">
        <v>4.9679000000000002</v>
      </c>
      <c r="N5" s="62">
        <v>12.4937</v>
      </c>
      <c r="O5" s="62">
        <v>0.21929999999999999</v>
      </c>
      <c r="P5" s="62">
        <v>1722.610856</v>
      </c>
      <c r="Q5" s="62">
        <v>227</v>
      </c>
      <c r="R5" s="62">
        <v>0.70288150776365399</v>
      </c>
      <c r="S5" s="62">
        <v>320.270574678836</v>
      </c>
      <c r="T5" s="62">
        <v>534.450384057257</v>
      </c>
      <c r="W5" s="25">
        <v>4.1756000000000002</v>
      </c>
      <c r="X5" s="25">
        <v>29.841349999999998</v>
      </c>
      <c r="Z5" s="25">
        <v>12.87945</v>
      </c>
      <c r="AA5" s="25">
        <v>0.16500000000000001</v>
      </c>
      <c r="AB5" s="25">
        <v>0.1133</v>
      </c>
      <c r="AC5" s="25">
        <v>51.628700000000002</v>
      </c>
      <c r="AD5" s="25">
        <v>0.13714999999999999</v>
      </c>
      <c r="AE5" s="25">
        <v>0.71699999999999997</v>
      </c>
      <c r="AF5" s="25">
        <v>3.5000000000000001E-3</v>
      </c>
      <c r="AG5" s="25">
        <v>0.62424886221283005</v>
      </c>
      <c r="AI5" s="5">
        <f t="shared" si="13"/>
        <v>2.6976</v>
      </c>
      <c r="AJ5" s="5">
        <f t="shared" si="14"/>
        <v>12.16</v>
      </c>
      <c r="AK5" s="5">
        <f t="shared" si="15"/>
        <v>0.48880000000000001</v>
      </c>
      <c r="AL5" s="5">
        <f t="shared" si="16"/>
        <v>8.6237999999999992</v>
      </c>
      <c r="AM5" s="5">
        <f t="shared" si="17"/>
        <v>0.88009999999999999</v>
      </c>
      <c r="AN5" s="5">
        <f t="shared" si="18"/>
        <v>3.9649000000000001</v>
      </c>
      <c r="AO5" s="5">
        <f t="shared" si="19"/>
        <v>51.408900000000003</v>
      </c>
      <c r="AP5" s="5">
        <f t="shared" si="20"/>
        <v>4.9679000000000002</v>
      </c>
      <c r="AQ5" s="5">
        <f t="shared" si="21"/>
        <v>12.4937</v>
      </c>
      <c r="AR5" s="5">
        <f t="shared" si="22"/>
        <v>0.21929999999999999</v>
      </c>
      <c r="AS5" s="5">
        <f t="shared" si="23"/>
        <v>1</v>
      </c>
      <c r="AU5" s="70" t="str">
        <f t="shared" si="1"/>
        <v>LLf_LL3_142</v>
      </c>
      <c r="AV5" s="70">
        <f t="shared" si="2"/>
        <v>51.408900000000003</v>
      </c>
      <c r="AW5" s="70">
        <f t="shared" si="3"/>
        <v>3.9649000000000001</v>
      </c>
      <c r="AX5" s="70">
        <f t="shared" si="4"/>
        <v>12.16</v>
      </c>
      <c r="AY5" s="70">
        <f t="shared" si="5"/>
        <v>10.619645</v>
      </c>
      <c r="AZ5" s="70">
        <f t="shared" si="6"/>
        <v>2.0822625105000001</v>
      </c>
      <c r="BA5" s="70">
        <f t="shared" si="7"/>
        <v>0.21929999999999999</v>
      </c>
      <c r="BB5" s="70">
        <f t="shared" si="8"/>
        <v>4.9679000000000002</v>
      </c>
      <c r="BC5" s="70">
        <f t="shared" si="9"/>
        <v>8.6237999999999992</v>
      </c>
      <c r="BD5" s="70">
        <f t="shared" si="10"/>
        <v>2.6976</v>
      </c>
      <c r="BE5" s="70">
        <f t="shared" si="11"/>
        <v>0.88009999999999999</v>
      </c>
      <c r="BF5" s="70">
        <f t="shared" si="12"/>
        <v>0.48880000000000001</v>
      </c>
      <c r="BG5" s="70">
        <f t="shared" si="24"/>
        <v>0.70288150776365399</v>
      </c>
      <c r="BH5" s="70">
        <f t="shared" si="25"/>
        <v>3.2027057467883598E-2</v>
      </c>
      <c r="BI5" s="70">
        <f t="shared" si="26"/>
        <v>1113.8547900000001</v>
      </c>
      <c r="BJ5" s="70">
        <v>510</v>
      </c>
      <c r="BK5" s="70">
        <v>0.18546897380382921</v>
      </c>
      <c r="BM5" s="12" t="s">
        <v>389</v>
      </c>
      <c r="BN5" s="12">
        <v>40</v>
      </c>
      <c r="BO5" s="12" t="s">
        <v>32</v>
      </c>
      <c r="BP5" s="12">
        <v>18</v>
      </c>
      <c r="BQ5" s="12" t="s">
        <v>472</v>
      </c>
      <c r="BR5" s="12" t="s">
        <v>461</v>
      </c>
      <c r="BS5" s="12">
        <v>0.61882314814814798</v>
      </c>
      <c r="BT5" s="12">
        <v>21.277999999999999</v>
      </c>
      <c r="BU5" s="12">
        <v>32</v>
      </c>
      <c r="BV5" s="12" t="s">
        <v>462</v>
      </c>
      <c r="BW5" s="12">
        <v>1</v>
      </c>
      <c r="BX5" s="12">
        <v>174000</v>
      </c>
      <c r="BY5" s="12">
        <v>10000</v>
      </c>
      <c r="BZ5" s="12">
        <v>8.6</v>
      </c>
      <c r="CA5" s="12">
        <v>1</v>
      </c>
      <c r="CB5" s="12">
        <v>8.1</v>
      </c>
      <c r="CC5" s="12">
        <v>0.65</v>
      </c>
      <c r="CD5" s="12">
        <v>1.27</v>
      </c>
      <c r="CE5" s="12">
        <v>0.55000000000000004</v>
      </c>
      <c r="CF5" s="12">
        <v>2.78</v>
      </c>
      <c r="CG5" s="12">
        <v>0.1</v>
      </c>
      <c r="CH5" s="12">
        <v>6790</v>
      </c>
      <c r="CI5" s="12">
        <v>200</v>
      </c>
      <c r="CJ5" s="12">
        <v>28.51</v>
      </c>
      <c r="CK5" s="12">
        <v>0.95</v>
      </c>
      <c r="CL5" s="12">
        <v>24260</v>
      </c>
      <c r="CM5" s="12">
        <v>730</v>
      </c>
      <c r="CN5" s="12">
        <v>442</v>
      </c>
      <c r="CO5" s="12">
        <v>17</v>
      </c>
      <c r="CP5" s="12">
        <v>39.700000000000003</v>
      </c>
      <c r="CQ5" s="12">
        <v>3.1</v>
      </c>
      <c r="CR5" s="12">
        <v>1515</v>
      </c>
      <c r="CS5" s="12">
        <v>48</v>
      </c>
      <c r="CT5" s="12">
        <v>100200</v>
      </c>
      <c r="CU5" s="12">
        <v>3900</v>
      </c>
      <c r="CV5" s="12">
        <v>45.1</v>
      </c>
      <c r="CW5" s="12">
        <v>2.6</v>
      </c>
      <c r="CX5" s="12">
        <v>63.9</v>
      </c>
      <c r="CY5" s="12">
        <v>3.6</v>
      </c>
      <c r="CZ5" s="12">
        <v>122.1</v>
      </c>
      <c r="DA5" s="12">
        <v>5.3</v>
      </c>
      <c r="DB5" s="12">
        <v>174.3</v>
      </c>
      <c r="DC5" s="12">
        <v>9.1999999999999993</v>
      </c>
      <c r="DD5" s="12">
        <v>25.1</v>
      </c>
      <c r="DE5" s="12">
        <v>1.1000000000000001</v>
      </c>
      <c r="DF5" s="12">
        <v>1.44</v>
      </c>
      <c r="DG5" s="12">
        <v>0.31</v>
      </c>
      <c r="DH5" s="12">
        <v>16.72</v>
      </c>
      <c r="DI5" s="12">
        <v>0.81</v>
      </c>
      <c r="DJ5" s="12">
        <v>372</v>
      </c>
      <c r="DK5" s="12">
        <v>12</v>
      </c>
      <c r="DL5" s="12">
        <v>38.200000000000003</v>
      </c>
      <c r="DM5" s="12">
        <v>1.5</v>
      </c>
      <c r="DN5" s="12">
        <v>257.10000000000002</v>
      </c>
      <c r="DO5" s="12">
        <v>8.8000000000000007</v>
      </c>
      <c r="DP5" s="12">
        <v>25.8</v>
      </c>
      <c r="DQ5" s="12">
        <v>1</v>
      </c>
      <c r="DR5" s="12">
        <v>1.51</v>
      </c>
      <c r="DS5" s="12">
        <v>0.25</v>
      </c>
      <c r="DT5" s="12" t="s">
        <v>135</v>
      </c>
      <c r="DU5" s="12" t="s">
        <v>135</v>
      </c>
      <c r="DV5" s="12">
        <v>0.11799999999999999</v>
      </c>
      <c r="DW5" s="12">
        <v>2.8000000000000001E-2</v>
      </c>
      <c r="DX5" s="12">
        <v>2.7</v>
      </c>
      <c r="DY5" s="12">
        <v>0.38</v>
      </c>
      <c r="DZ5" s="12" t="s">
        <v>135</v>
      </c>
      <c r="EA5" s="12" t="s">
        <v>135</v>
      </c>
      <c r="EB5" s="12">
        <v>0.159</v>
      </c>
      <c r="EC5" s="12">
        <v>2.7E-2</v>
      </c>
      <c r="ED5" s="12">
        <v>198</v>
      </c>
      <c r="EE5" s="12">
        <v>10</v>
      </c>
      <c r="EF5" s="12">
        <v>22.74</v>
      </c>
      <c r="EG5" s="12">
        <v>0.89</v>
      </c>
      <c r="EH5" s="12">
        <v>56.3</v>
      </c>
      <c r="EI5" s="12">
        <v>2</v>
      </c>
      <c r="EJ5" s="12">
        <v>8.07</v>
      </c>
      <c r="EK5" s="12">
        <v>0.35</v>
      </c>
      <c r="EL5" s="12">
        <v>36.9</v>
      </c>
      <c r="EM5" s="12">
        <v>1.4</v>
      </c>
      <c r="EN5" s="12">
        <v>9.82</v>
      </c>
      <c r="EO5" s="12">
        <v>0.9</v>
      </c>
      <c r="EP5" s="12">
        <v>3.17</v>
      </c>
      <c r="EQ5" s="12">
        <v>0.23</v>
      </c>
      <c r="ER5" s="12">
        <v>9.1300000000000008</v>
      </c>
      <c r="ES5" s="12">
        <v>0.65</v>
      </c>
      <c r="ET5" s="12">
        <v>1.33</v>
      </c>
      <c r="EU5" s="12">
        <v>0.11</v>
      </c>
      <c r="EV5" s="12">
        <v>8</v>
      </c>
      <c r="EW5" s="12">
        <v>0.5</v>
      </c>
      <c r="EX5" s="12">
        <v>1.51</v>
      </c>
      <c r="EY5" s="12">
        <v>0.13</v>
      </c>
      <c r="EZ5" s="12">
        <v>4.26</v>
      </c>
      <c r="FA5" s="12">
        <v>0.43</v>
      </c>
      <c r="FB5" s="12">
        <v>0.48</v>
      </c>
      <c r="FC5" s="12">
        <v>4.7E-2</v>
      </c>
      <c r="FD5" s="12">
        <v>3.34</v>
      </c>
      <c r="FE5" s="12">
        <v>0.37</v>
      </c>
      <c r="FF5" s="12">
        <v>0.50900000000000001</v>
      </c>
      <c r="FG5" s="12">
        <v>0.06</v>
      </c>
      <c r="FH5" s="12">
        <v>7.04</v>
      </c>
      <c r="FI5" s="12">
        <v>0.61</v>
      </c>
      <c r="FJ5" s="12">
        <v>1.58</v>
      </c>
      <c r="FK5" s="12">
        <v>0.12</v>
      </c>
      <c r="FL5" s="12">
        <v>0.34799999999999998</v>
      </c>
      <c r="FM5" s="12">
        <v>9.5000000000000001E-2</v>
      </c>
      <c r="FN5" s="12">
        <v>2.9000000000000001E-2</v>
      </c>
      <c r="FO5" s="12">
        <v>1.2999999999999999E-2</v>
      </c>
      <c r="FP5" s="12">
        <v>1.85</v>
      </c>
      <c r="FQ5" s="12">
        <v>0.17</v>
      </c>
      <c r="FR5" s="12" t="s">
        <v>135</v>
      </c>
      <c r="FS5" s="12" t="s">
        <v>135</v>
      </c>
      <c r="FT5" s="12">
        <v>1.81</v>
      </c>
      <c r="FU5" s="12">
        <v>0.21</v>
      </c>
      <c r="FV5" s="12">
        <v>0.58799999999999997</v>
      </c>
      <c r="FW5" s="12">
        <v>6.8000000000000005E-2</v>
      </c>
    </row>
    <row r="6" spans="1:179" x14ac:dyDescent="0.3">
      <c r="A6" s="31" t="s">
        <v>214</v>
      </c>
      <c r="B6" s="31" t="s">
        <v>17</v>
      </c>
      <c r="C6" s="46" t="s">
        <v>834</v>
      </c>
      <c r="D6" s="46" t="s">
        <v>834</v>
      </c>
      <c r="F6" s="62">
        <v>2.9977999999999998</v>
      </c>
      <c r="G6" s="62">
        <v>13.0213</v>
      </c>
      <c r="H6" s="62">
        <v>0.41849999999999998</v>
      </c>
      <c r="I6" s="62">
        <v>8.1064000000000007</v>
      </c>
      <c r="J6" s="62">
        <v>1.1792</v>
      </c>
      <c r="K6" s="62">
        <v>4.0541</v>
      </c>
      <c r="L6" s="62">
        <v>50.694400000000002</v>
      </c>
      <c r="M6" s="62">
        <v>4.2381000000000002</v>
      </c>
      <c r="N6" s="62">
        <v>12.486800000000001</v>
      </c>
      <c r="O6" s="62">
        <v>0.19489999999999999</v>
      </c>
      <c r="P6" s="62">
        <v>1855.7353439999999</v>
      </c>
      <c r="Q6" s="62">
        <v>315</v>
      </c>
      <c r="R6" s="62">
        <v>1.1356859626600699</v>
      </c>
      <c r="S6" s="62">
        <v>382.07238856150099</v>
      </c>
      <c r="T6" s="62">
        <v>518.90230578768001</v>
      </c>
      <c r="W6" s="25">
        <v>4.4211</v>
      </c>
      <c r="X6" s="25">
        <v>29.12875</v>
      </c>
      <c r="Z6" s="25">
        <v>12.561249999999999</v>
      </c>
      <c r="AA6" s="25">
        <v>0.188</v>
      </c>
      <c r="AB6" s="25">
        <v>0.11405</v>
      </c>
      <c r="AC6" s="25">
        <v>51.542000000000002</v>
      </c>
      <c r="AD6" s="25">
        <v>0.11055</v>
      </c>
      <c r="AE6" s="25">
        <v>0.70440000000000003</v>
      </c>
      <c r="AF6" s="25">
        <v>1.65E-3</v>
      </c>
      <c r="AG6" s="25">
        <v>0.60433196282954105</v>
      </c>
      <c r="AI6" s="5">
        <f t="shared" si="13"/>
        <v>2.9977999999999998</v>
      </c>
      <c r="AJ6" s="5">
        <f t="shared" si="14"/>
        <v>13.0213</v>
      </c>
      <c r="AK6" s="5">
        <f t="shared" si="15"/>
        <v>0.41849999999999998</v>
      </c>
      <c r="AL6" s="5">
        <f t="shared" si="16"/>
        <v>8.1064000000000007</v>
      </c>
      <c r="AM6" s="5">
        <f t="shared" si="17"/>
        <v>1.1792</v>
      </c>
      <c r="AN6" s="5">
        <f t="shared" si="18"/>
        <v>4.0541</v>
      </c>
      <c r="AO6" s="5">
        <f t="shared" si="19"/>
        <v>50.694400000000002</v>
      </c>
      <c r="AP6" s="5">
        <f t="shared" si="20"/>
        <v>4.2381000000000002</v>
      </c>
      <c r="AQ6" s="5">
        <f t="shared" si="21"/>
        <v>12.486800000000001</v>
      </c>
      <c r="AR6" s="5">
        <f t="shared" si="22"/>
        <v>0.19489999999999999</v>
      </c>
      <c r="AS6" s="5">
        <f t="shared" si="23"/>
        <v>1</v>
      </c>
      <c r="AU6" s="70" t="str">
        <f t="shared" si="1"/>
        <v>LLg_LL6_409a</v>
      </c>
      <c r="AV6" s="70">
        <f t="shared" si="2"/>
        <v>50.694400000000002</v>
      </c>
      <c r="AW6" s="70">
        <f t="shared" si="3"/>
        <v>4.0541</v>
      </c>
      <c r="AX6" s="70">
        <f t="shared" si="4"/>
        <v>13.0213</v>
      </c>
      <c r="AY6" s="70">
        <f t="shared" si="5"/>
        <v>10.61378</v>
      </c>
      <c r="AZ6" s="70">
        <f t="shared" si="6"/>
        <v>2.0811125219999997</v>
      </c>
      <c r="BA6" s="70">
        <f t="shared" si="7"/>
        <v>0.19489999999999999</v>
      </c>
      <c r="BB6" s="70">
        <f t="shared" si="8"/>
        <v>4.2381000000000002</v>
      </c>
      <c r="BC6" s="70">
        <f t="shared" si="9"/>
        <v>8.1064000000000007</v>
      </c>
      <c r="BD6" s="70">
        <f t="shared" si="10"/>
        <v>2.9977999999999998</v>
      </c>
      <c r="BE6" s="70">
        <f t="shared" si="11"/>
        <v>1.1792</v>
      </c>
      <c r="BF6" s="70">
        <f t="shared" si="12"/>
        <v>0.41849999999999998</v>
      </c>
      <c r="BG6" s="70">
        <f t="shared" si="24"/>
        <v>1.1356859626600699</v>
      </c>
      <c r="BH6" s="70">
        <f t="shared" si="25"/>
        <v>3.82072388561501E-2</v>
      </c>
      <c r="BI6" s="70">
        <f t="shared" si="26"/>
        <v>1099.1858099999999</v>
      </c>
      <c r="BJ6" s="70">
        <v>710</v>
      </c>
      <c r="BK6" s="70">
        <v>0.31693902239408411</v>
      </c>
      <c r="BM6" s="12" t="s">
        <v>389</v>
      </c>
      <c r="BN6" s="12">
        <v>40</v>
      </c>
      <c r="BO6" s="12" t="s">
        <v>32</v>
      </c>
      <c r="BP6" s="12">
        <v>12</v>
      </c>
      <c r="BQ6" s="12" t="s">
        <v>496</v>
      </c>
      <c r="BR6" s="12" t="s">
        <v>461</v>
      </c>
      <c r="BS6" s="12">
        <v>0.61096018518518502</v>
      </c>
      <c r="BT6" s="12">
        <v>20.484999999999999</v>
      </c>
      <c r="BU6" s="12">
        <v>31</v>
      </c>
      <c r="BV6" s="12" t="s">
        <v>462</v>
      </c>
      <c r="BW6" s="12">
        <v>1</v>
      </c>
      <c r="BX6" s="12">
        <v>171200</v>
      </c>
      <c r="BY6" s="12">
        <v>7800</v>
      </c>
      <c r="BZ6" s="12">
        <v>8.1</v>
      </c>
      <c r="CA6" s="12">
        <v>1</v>
      </c>
      <c r="CB6" s="12">
        <v>14.21</v>
      </c>
      <c r="CC6" s="12">
        <v>0.97</v>
      </c>
      <c r="CD6" s="12">
        <v>1.44</v>
      </c>
      <c r="CE6" s="12">
        <v>0.54</v>
      </c>
      <c r="CF6" s="12">
        <v>3.06</v>
      </c>
      <c r="CG6" s="12">
        <v>0.16</v>
      </c>
      <c r="CH6" s="12">
        <v>8760</v>
      </c>
      <c r="CI6" s="12">
        <v>350</v>
      </c>
      <c r="CJ6" s="12">
        <v>26.6</v>
      </c>
      <c r="CK6" s="12">
        <v>1.1000000000000001</v>
      </c>
      <c r="CL6" s="12">
        <v>24070</v>
      </c>
      <c r="CM6" s="12">
        <v>900</v>
      </c>
      <c r="CN6" s="12">
        <v>468</v>
      </c>
      <c r="CO6" s="12">
        <v>20</v>
      </c>
      <c r="CP6" s="12">
        <v>20.6</v>
      </c>
      <c r="CQ6" s="12">
        <v>2.2000000000000002</v>
      </c>
      <c r="CR6" s="12">
        <v>1542</v>
      </c>
      <c r="CS6" s="12">
        <v>60</v>
      </c>
      <c r="CT6" s="12">
        <v>103300</v>
      </c>
      <c r="CU6" s="12">
        <v>4300</v>
      </c>
      <c r="CV6" s="12">
        <v>42.7</v>
      </c>
      <c r="CW6" s="12">
        <v>2.8</v>
      </c>
      <c r="CX6" s="12">
        <v>41.6</v>
      </c>
      <c r="CY6" s="12">
        <v>3.5</v>
      </c>
      <c r="CZ6" s="12">
        <v>101</v>
      </c>
      <c r="DA6" s="12">
        <v>11</v>
      </c>
      <c r="DB6" s="12">
        <v>189</v>
      </c>
      <c r="DC6" s="12">
        <v>14</v>
      </c>
      <c r="DD6" s="12">
        <v>27.1</v>
      </c>
      <c r="DE6" s="12">
        <v>1.8</v>
      </c>
      <c r="DF6" s="12">
        <v>1.61</v>
      </c>
      <c r="DG6" s="12">
        <v>0.4</v>
      </c>
      <c r="DH6" s="12">
        <v>20.100000000000001</v>
      </c>
      <c r="DI6" s="12">
        <v>1.1000000000000001</v>
      </c>
      <c r="DJ6" s="12">
        <v>378</v>
      </c>
      <c r="DK6" s="12">
        <v>18</v>
      </c>
      <c r="DL6" s="12">
        <v>41.1</v>
      </c>
      <c r="DM6" s="12">
        <v>1.9</v>
      </c>
      <c r="DN6" s="12">
        <v>278</v>
      </c>
      <c r="DO6" s="12">
        <v>11</v>
      </c>
      <c r="DP6" s="12">
        <v>27.4</v>
      </c>
      <c r="DQ6" s="12">
        <v>1.1000000000000001</v>
      </c>
      <c r="DR6" s="12">
        <v>2.11</v>
      </c>
      <c r="DS6" s="12">
        <v>0.36</v>
      </c>
      <c r="DT6" s="12">
        <v>0.45</v>
      </c>
      <c r="DU6" s="12">
        <v>0.25</v>
      </c>
      <c r="DV6" s="12">
        <v>0.27600000000000002</v>
      </c>
      <c r="DW6" s="12">
        <v>8.3000000000000004E-2</v>
      </c>
      <c r="DX6" s="12">
        <v>3.01</v>
      </c>
      <c r="DY6" s="12">
        <v>0.43</v>
      </c>
      <c r="DZ6" s="12">
        <v>0.20300000000000001</v>
      </c>
      <c r="EA6" s="12">
        <v>8.6999999999999994E-2</v>
      </c>
      <c r="EB6" s="12">
        <v>0.36</v>
      </c>
      <c r="EC6" s="12">
        <v>0.1</v>
      </c>
      <c r="ED6" s="12">
        <v>228</v>
      </c>
      <c r="EE6" s="12">
        <v>12</v>
      </c>
      <c r="EF6" s="12">
        <v>25.1</v>
      </c>
      <c r="EG6" s="12">
        <v>1.5</v>
      </c>
      <c r="EH6" s="12">
        <v>62.7</v>
      </c>
      <c r="EI6" s="12">
        <v>3.6</v>
      </c>
      <c r="EJ6" s="12">
        <v>8.77</v>
      </c>
      <c r="EK6" s="12">
        <v>0.53</v>
      </c>
      <c r="EL6" s="12">
        <v>38.9</v>
      </c>
      <c r="EM6" s="12">
        <v>2</v>
      </c>
      <c r="EN6" s="12">
        <v>10.98</v>
      </c>
      <c r="EO6" s="12">
        <v>0.94</v>
      </c>
      <c r="EP6" s="12">
        <v>3.36</v>
      </c>
      <c r="EQ6" s="12">
        <v>0.22</v>
      </c>
      <c r="ER6" s="12">
        <v>10</v>
      </c>
      <c r="ES6" s="12">
        <v>1</v>
      </c>
      <c r="ET6" s="12">
        <v>1.61</v>
      </c>
      <c r="EU6" s="12">
        <v>0.12</v>
      </c>
      <c r="EV6" s="12">
        <v>8.35</v>
      </c>
      <c r="EW6" s="12">
        <v>0.56000000000000005</v>
      </c>
      <c r="EX6" s="12">
        <v>1.81</v>
      </c>
      <c r="EY6" s="12">
        <v>0.21</v>
      </c>
      <c r="EZ6" s="12">
        <v>4.53</v>
      </c>
      <c r="FA6" s="12">
        <v>0.24</v>
      </c>
      <c r="FB6" s="12">
        <v>0.53800000000000003</v>
      </c>
      <c r="FC6" s="12">
        <v>8.1000000000000003E-2</v>
      </c>
      <c r="FD6" s="12">
        <v>3.18</v>
      </c>
      <c r="FE6" s="12">
        <v>0.37</v>
      </c>
      <c r="FF6" s="12">
        <v>0.54300000000000004</v>
      </c>
      <c r="FG6" s="12">
        <v>8.4000000000000005E-2</v>
      </c>
      <c r="FH6" s="12">
        <v>7.78</v>
      </c>
      <c r="FI6" s="12">
        <v>0.55000000000000004</v>
      </c>
      <c r="FJ6" s="12">
        <v>1.72</v>
      </c>
      <c r="FK6" s="12">
        <v>0.17</v>
      </c>
      <c r="FL6" s="12">
        <v>0.42</v>
      </c>
      <c r="FM6" s="12">
        <v>0.12</v>
      </c>
      <c r="FN6" s="12">
        <v>9.8000000000000004E-2</v>
      </c>
      <c r="FO6" s="12">
        <v>3.6999999999999998E-2</v>
      </c>
      <c r="FP6" s="12">
        <v>2.37</v>
      </c>
      <c r="FQ6" s="12">
        <v>0.28000000000000003</v>
      </c>
      <c r="FR6" s="12">
        <v>9.4E-2</v>
      </c>
      <c r="FS6" s="12">
        <v>6.3E-2</v>
      </c>
      <c r="FT6" s="12">
        <v>2.02</v>
      </c>
      <c r="FU6" s="12">
        <v>0.16</v>
      </c>
      <c r="FV6" s="12">
        <v>0.8</v>
      </c>
      <c r="FW6" s="12">
        <v>0.1</v>
      </c>
    </row>
    <row r="7" spans="1:179" x14ac:dyDescent="0.3">
      <c r="A7" s="72" t="s">
        <v>846</v>
      </c>
      <c r="B7" s="31" t="s">
        <v>17</v>
      </c>
      <c r="C7" s="46" t="s">
        <v>834</v>
      </c>
      <c r="D7" s="46" t="s">
        <v>835</v>
      </c>
      <c r="F7" s="62">
        <v>2.9977999999999998</v>
      </c>
      <c r="G7" s="62">
        <v>13.0213</v>
      </c>
      <c r="H7" s="62">
        <v>0.41849999999999998</v>
      </c>
      <c r="I7" s="62">
        <v>8.1064000000000007</v>
      </c>
      <c r="J7" s="62">
        <v>1.1792</v>
      </c>
      <c r="K7" s="62">
        <v>4.0541</v>
      </c>
      <c r="L7" s="62">
        <v>50.694400000000002</v>
      </c>
      <c r="M7" s="62">
        <v>4.2381000000000002</v>
      </c>
      <c r="N7" s="62">
        <v>12.486800000000001</v>
      </c>
      <c r="O7" s="62">
        <v>0.19489999999999999</v>
      </c>
      <c r="P7" s="62">
        <v>1855.7353439999999</v>
      </c>
      <c r="Q7" s="62">
        <v>315</v>
      </c>
      <c r="R7" s="62">
        <v>1.1765895279379599</v>
      </c>
      <c r="S7" s="62">
        <v>150.98030155566499</v>
      </c>
      <c r="T7" s="62">
        <v>522.87173385796495</v>
      </c>
      <c r="W7" s="25">
        <v>4.4516499999999999</v>
      </c>
      <c r="X7" s="25">
        <v>29.5063</v>
      </c>
      <c r="Z7" s="25">
        <v>12.6075</v>
      </c>
      <c r="AA7" s="25">
        <v>0.15759999999999999</v>
      </c>
      <c r="AB7" s="25">
        <v>0.11665</v>
      </c>
      <c r="AC7" s="25">
        <v>52.045299999999997</v>
      </c>
      <c r="AD7" s="25">
        <v>0.1159</v>
      </c>
      <c r="AE7" s="25">
        <v>0.72824999999999995</v>
      </c>
      <c r="AF7" s="25">
        <v>2.1950000000000001E-2</v>
      </c>
      <c r="AG7" s="25">
        <v>0.60465637637538305</v>
      </c>
      <c r="AI7" s="5">
        <f t="shared" si="13"/>
        <v>2.9977999999999998</v>
      </c>
      <c r="AJ7" s="5">
        <f t="shared" si="14"/>
        <v>13.0213</v>
      </c>
      <c r="AK7" s="5">
        <f t="shared" si="15"/>
        <v>0.41849999999999998</v>
      </c>
      <c r="AL7" s="5">
        <f t="shared" si="16"/>
        <v>8.1064000000000007</v>
      </c>
      <c r="AM7" s="5">
        <f t="shared" si="17"/>
        <v>1.1792</v>
      </c>
      <c r="AN7" s="5">
        <f t="shared" si="18"/>
        <v>4.0541</v>
      </c>
      <c r="AO7" s="5">
        <f t="shared" si="19"/>
        <v>50.694400000000002</v>
      </c>
      <c r="AP7" s="5">
        <f t="shared" si="20"/>
        <v>4.2381000000000002</v>
      </c>
      <c r="AQ7" s="5">
        <f t="shared" si="21"/>
        <v>12.486800000000001</v>
      </c>
      <c r="AR7" s="5">
        <f t="shared" si="22"/>
        <v>0.19489999999999999</v>
      </c>
      <c r="AS7" s="5">
        <f t="shared" si="23"/>
        <v>1</v>
      </c>
      <c r="AU7" s="70" t="str">
        <f t="shared" si="1"/>
        <v>LLG_LL6_409c</v>
      </c>
      <c r="AV7" s="70">
        <f t="shared" si="2"/>
        <v>50.694400000000002</v>
      </c>
      <c r="AW7" s="70">
        <f t="shared" si="3"/>
        <v>4.0541</v>
      </c>
      <c r="AX7" s="70">
        <f t="shared" si="4"/>
        <v>13.0213</v>
      </c>
      <c r="AY7" s="70">
        <f t="shared" si="5"/>
        <v>10.61378</v>
      </c>
      <c r="AZ7" s="70">
        <f t="shared" si="6"/>
        <v>2.0811125219999997</v>
      </c>
      <c r="BA7" s="70">
        <f t="shared" si="7"/>
        <v>0.19489999999999999</v>
      </c>
      <c r="BB7" s="70">
        <f t="shared" si="8"/>
        <v>4.2381000000000002</v>
      </c>
      <c r="BC7" s="70">
        <f t="shared" si="9"/>
        <v>8.1064000000000007</v>
      </c>
      <c r="BD7" s="70">
        <f t="shared" si="10"/>
        <v>2.9977999999999998</v>
      </c>
      <c r="BE7" s="70">
        <f t="shared" si="11"/>
        <v>1.1792</v>
      </c>
      <c r="BF7" s="70">
        <f t="shared" si="12"/>
        <v>0.41849999999999998</v>
      </c>
      <c r="BG7" s="70">
        <f t="shared" si="24"/>
        <v>1.1765895279379599</v>
      </c>
      <c r="BH7" s="70">
        <f t="shared" si="25"/>
        <v>1.5098030155566499E-2</v>
      </c>
      <c r="BI7" s="70">
        <f t="shared" si="26"/>
        <v>1099.1858099999999</v>
      </c>
      <c r="BJ7" s="70">
        <v>410</v>
      </c>
      <c r="BK7" s="70">
        <v>0.53567789038665226</v>
      </c>
      <c r="BM7" s="12" t="s">
        <v>388</v>
      </c>
      <c r="BN7" s="12">
        <v>25</v>
      </c>
      <c r="BO7" s="12" t="s">
        <v>32</v>
      </c>
      <c r="BP7" s="12" t="s">
        <v>459</v>
      </c>
      <c r="BQ7" s="12" t="s">
        <v>474</v>
      </c>
      <c r="BR7" s="12" t="s">
        <v>461</v>
      </c>
      <c r="BS7" s="12">
        <v>0.66116631944444504</v>
      </c>
      <c r="BT7" s="12">
        <v>21.78</v>
      </c>
      <c r="BU7" s="12">
        <v>41</v>
      </c>
      <c r="BV7" s="12" t="s">
        <v>462</v>
      </c>
      <c r="BW7" s="12">
        <v>1</v>
      </c>
      <c r="BX7" s="12">
        <v>58800</v>
      </c>
      <c r="BY7" s="12">
        <v>4200</v>
      </c>
      <c r="BZ7" s="12">
        <v>7</v>
      </c>
      <c r="CA7" s="12">
        <v>1</v>
      </c>
      <c r="CF7" s="12">
        <v>2.68</v>
      </c>
      <c r="CG7" s="12">
        <v>0.19</v>
      </c>
      <c r="CH7" s="12">
        <v>9220</v>
      </c>
      <c r="CI7" s="12">
        <v>410</v>
      </c>
      <c r="CJ7" s="12">
        <v>23.4</v>
      </c>
      <c r="CK7" s="12">
        <v>1.3</v>
      </c>
      <c r="CL7" s="12">
        <v>20950</v>
      </c>
      <c r="CM7" s="12">
        <v>810</v>
      </c>
      <c r="CN7" s="12">
        <v>412</v>
      </c>
      <c r="CO7" s="12">
        <v>24</v>
      </c>
      <c r="CP7" s="12">
        <v>8.3000000000000007</v>
      </c>
      <c r="CQ7" s="12">
        <v>4.7</v>
      </c>
      <c r="CR7" s="12">
        <v>1598</v>
      </c>
      <c r="CS7" s="12">
        <v>93</v>
      </c>
      <c r="CT7" s="12">
        <v>76300</v>
      </c>
      <c r="CU7" s="12">
        <v>4900</v>
      </c>
      <c r="CX7" s="12">
        <v>40.1</v>
      </c>
      <c r="CY7" s="12">
        <v>3.9</v>
      </c>
      <c r="CZ7" s="12">
        <v>85</v>
      </c>
      <c r="DA7" s="12">
        <v>7.0909090909090899</v>
      </c>
      <c r="DD7" s="12">
        <v>26.3</v>
      </c>
      <c r="DE7" s="12">
        <v>2</v>
      </c>
      <c r="DF7" s="12">
        <v>2.0299999999999998</v>
      </c>
      <c r="DG7" s="12">
        <v>0.73</v>
      </c>
      <c r="DH7" s="12">
        <v>19.100000000000001</v>
      </c>
      <c r="DI7" s="12">
        <v>1.2</v>
      </c>
      <c r="DJ7" s="12">
        <v>306</v>
      </c>
      <c r="DK7" s="12">
        <v>12</v>
      </c>
      <c r="DL7" s="12">
        <v>36.4</v>
      </c>
      <c r="DM7" s="12">
        <v>1.8</v>
      </c>
      <c r="DN7" s="12">
        <v>249</v>
      </c>
      <c r="DO7" s="12">
        <v>12</v>
      </c>
      <c r="DP7" s="12">
        <v>28.7</v>
      </c>
      <c r="DQ7" s="12">
        <v>1.4</v>
      </c>
      <c r="DR7" s="12">
        <v>1.79</v>
      </c>
      <c r="DS7" s="12">
        <v>0.33</v>
      </c>
      <c r="DX7" s="12">
        <v>2.4</v>
      </c>
      <c r="DY7" s="12">
        <v>0.35</v>
      </c>
      <c r="ED7" s="12">
        <v>195</v>
      </c>
      <c r="EE7" s="12">
        <v>14</v>
      </c>
      <c r="EF7" s="12">
        <v>24.1</v>
      </c>
      <c r="EG7" s="12">
        <v>1.5</v>
      </c>
      <c r="EH7" s="12">
        <v>59.2</v>
      </c>
      <c r="EI7" s="12">
        <v>3.3</v>
      </c>
      <c r="EJ7" s="12">
        <v>7.55</v>
      </c>
      <c r="EK7" s="12">
        <v>0.36</v>
      </c>
      <c r="EL7" s="12">
        <v>34.6</v>
      </c>
      <c r="EM7" s="12">
        <v>2.2000000000000002</v>
      </c>
      <c r="EN7" s="12">
        <v>8.8000000000000007</v>
      </c>
      <c r="EO7" s="12">
        <v>0.91</v>
      </c>
      <c r="EP7" s="12">
        <v>2.71</v>
      </c>
      <c r="EQ7" s="12">
        <v>0.28000000000000003</v>
      </c>
      <c r="ER7" s="12">
        <v>8.86</v>
      </c>
      <c r="ES7" s="12">
        <v>0.99</v>
      </c>
      <c r="ET7" s="12">
        <v>1.27</v>
      </c>
      <c r="EU7" s="12">
        <v>0.13</v>
      </c>
      <c r="EV7" s="12">
        <v>7.69</v>
      </c>
      <c r="EW7" s="12">
        <v>0.59</v>
      </c>
      <c r="EX7" s="12">
        <v>1.41</v>
      </c>
      <c r="EY7" s="12">
        <v>0.14000000000000001</v>
      </c>
      <c r="EZ7" s="12">
        <v>3.59</v>
      </c>
      <c r="FA7" s="12">
        <v>0.38</v>
      </c>
      <c r="FB7" s="12">
        <v>0.48</v>
      </c>
      <c r="FC7" s="12">
        <v>6.6000000000000003E-2</v>
      </c>
      <c r="FD7" s="12">
        <v>3.32</v>
      </c>
      <c r="FE7" s="12">
        <v>0.43</v>
      </c>
      <c r="FF7" s="12">
        <v>0.34699999999999998</v>
      </c>
      <c r="FG7" s="12">
        <v>6.6000000000000003E-2</v>
      </c>
      <c r="FH7" s="12">
        <v>6.44</v>
      </c>
      <c r="FI7" s="12">
        <v>0.69</v>
      </c>
      <c r="FJ7" s="12">
        <v>1.69</v>
      </c>
      <c r="FK7" s="12">
        <v>0.17</v>
      </c>
      <c r="FL7" s="12">
        <v>0.39</v>
      </c>
      <c r="FM7" s="12">
        <v>0.13</v>
      </c>
      <c r="FN7" s="12">
        <v>6.7000000000000004E-2</v>
      </c>
      <c r="FO7" s="12">
        <v>3.1E-2</v>
      </c>
      <c r="FP7" s="12">
        <v>1.82</v>
      </c>
      <c r="FQ7" s="12">
        <v>0.19</v>
      </c>
      <c r="FT7" s="12">
        <v>1.91</v>
      </c>
      <c r="FU7" s="12">
        <v>0.27</v>
      </c>
      <c r="FV7" s="12">
        <v>0.67</v>
      </c>
      <c r="FW7" s="12">
        <v>0.11</v>
      </c>
    </row>
    <row r="8" spans="1:179" x14ac:dyDescent="0.3">
      <c r="A8" s="31" t="s">
        <v>847</v>
      </c>
      <c r="B8" s="72" t="s">
        <v>21</v>
      </c>
      <c r="C8" s="46" t="s">
        <v>834</v>
      </c>
      <c r="D8" s="46" t="s">
        <v>834</v>
      </c>
      <c r="F8" s="62">
        <v>2.7690000000000001</v>
      </c>
      <c r="G8" s="62">
        <v>11.5703</v>
      </c>
      <c r="H8" s="62">
        <v>0.37219999999999998</v>
      </c>
      <c r="I8" s="62">
        <v>8.4016999999999999</v>
      </c>
      <c r="J8" s="62">
        <v>0.91790000000000005</v>
      </c>
      <c r="K8" s="62">
        <v>4.1711999999999998</v>
      </c>
      <c r="L8" s="62">
        <v>50.243099999999998</v>
      </c>
      <c r="M8" s="62">
        <v>4.8407999999999998</v>
      </c>
      <c r="N8" s="62">
        <v>13.6547</v>
      </c>
      <c r="O8" s="62">
        <v>0.22559999999999999</v>
      </c>
      <c r="P8" s="62">
        <v>1298.213992</v>
      </c>
      <c r="Q8" s="62">
        <v>301</v>
      </c>
      <c r="R8" s="62">
        <v>0.36140098179559499</v>
      </c>
      <c r="S8" s="62">
        <v>150.37763677191001</v>
      </c>
      <c r="T8" s="62">
        <v>518.96739600716398</v>
      </c>
      <c r="W8" s="25">
        <v>5.8003999999999998</v>
      </c>
      <c r="X8" s="25">
        <v>27.2896</v>
      </c>
      <c r="Z8" s="25">
        <v>9.6761999999999997</v>
      </c>
      <c r="AA8" s="25">
        <v>0.20760000000000001</v>
      </c>
      <c r="AB8" s="25">
        <v>5.1650000000000001E-2</v>
      </c>
      <c r="AC8" s="25">
        <v>56.10295</v>
      </c>
      <c r="AD8" s="25">
        <v>4.8000000000000001E-2</v>
      </c>
      <c r="AE8" s="25">
        <v>0.53574999999999995</v>
      </c>
      <c r="AF8" s="25">
        <v>-3.8949999999999999E-2</v>
      </c>
      <c r="AG8" s="25">
        <v>0.47386904499738902</v>
      </c>
      <c r="AI8" s="5">
        <f t="shared" si="13"/>
        <v>2.7690000000000001</v>
      </c>
      <c r="AJ8" s="5">
        <f t="shared" si="14"/>
        <v>11.5703</v>
      </c>
      <c r="AK8" s="5">
        <f t="shared" si="15"/>
        <v>0.37219999999999998</v>
      </c>
      <c r="AL8" s="5">
        <f t="shared" si="16"/>
        <v>8.4016999999999999</v>
      </c>
      <c r="AM8" s="5">
        <f t="shared" si="17"/>
        <v>0.91790000000000005</v>
      </c>
      <c r="AN8" s="5">
        <f t="shared" si="18"/>
        <v>4.1711999999999998</v>
      </c>
      <c r="AO8" s="5">
        <f t="shared" si="19"/>
        <v>50.243099999999998</v>
      </c>
      <c r="AP8" s="5">
        <f t="shared" si="20"/>
        <v>4.8407999999999998</v>
      </c>
      <c r="AQ8" s="5">
        <f t="shared" si="21"/>
        <v>13.6547</v>
      </c>
      <c r="AR8" s="5">
        <f t="shared" si="22"/>
        <v>0.22559999999999999</v>
      </c>
      <c r="AS8" s="5">
        <f t="shared" si="23"/>
        <v>1</v>
      </c>
      <c r="AU8" s="70" t="str">
        <f t="shared" si="1"/>
        <v>LLG_LL3_138</v>
      </c>
      <c r="AV8" s="70">
        <f t="shared" si="2"/>
        <v>50.243099999999998</v>
      </c>
      <c r="AW8" s="70">
        <f t="shared" si="3"/>
        <v>4.1711999999999998</v>
      </c>
      <c r="AX8" s="70">
        <f t="shared" si="4"/>
        <v>11.5703</v>
      </c>
      <c r="AY8" s="70">
        <f t="shared" si="5"/>
        <v>11.606494999999999</v>
      </c>
      <c r="AZ8" s="70">
        <f t="shared" si="6"/>
        <v>2.2757605754999997</v>
      </c>
      <c r="BA8" s="70">
        <f t="shared" si="7"/>
        <v>0.22559999999999999</v>
      </c>
      <c r="BB8" s="70">
        <f t="shared" si="8"/>
        <v>4.8407999999999998</v>
      </c>
      <c r="BC8" s="70">
        <f t="shared" si="9"/>
        <v>8.4016999999999999</v>
      </c>
      <c r="BD8" s="70">
        <f t="shared" si="10"/>
        <v>2.7690000000000001</v>
      </c>
      <c r="BE8" s="70">
        <f t="shared" si="11"/>
        <v>0.91790000000000005</v>
      </c>
      <c r="BF8" s="70">
        <f t="shared" si="12"/>
        <v>0.37219999999999998</v>
      </c>
      <c r="BG8" s="70">
        <f t="shared" si="24"/>
        <v>0.36140098179559499</v>
      </c>
      <c r="BH8" s="70">
        <f t="shared" si="25"/>
        <v>1.5037763677191E-2</v>
      </c>
      <c r="BI8" s="70">
        <f t="shared" si="26"/>
        <v>1111.30008</v>
      </c>
      <c r="BJ8" s="70">
        <v>220</v>
      </c>
      <c r="BK8" s="70">
        <v>0.12139352285689339</v>
      </c>
      <c r="BM8" s="12" t="s">
        <v>388</v>
      </c>
      <c r="BN8" s="12">
        <v>25</v>
      </c>
      <c r="BO8" s="12" t="s">
        <v>32</v>
      </c>
      <c r="BP8" s="12" t="s">
        <v>459</v>
      </c>
      <c r="BQ8" s="12" t="s">
        <v>497</v>
      </c>
      <c r="BR8" s="12" t="s">
        <v>461</v>
      </c>
      <c r="BS8" s="12">
        <v>0.68190671296296301</v>
      </c>
      <c r="BT8" s="12">
        <v>15.048</v>
      </c>
      <c r="BU8" s="12">
        <v>29</v>
      </c>
      <c r="BV8" s="12" t="s">
        <v>462</v>
      </c>
      <c r="BW8" s="12">
        <v>1</v>
      </c>
      <c r="BX8" s="12">
        <v>59700</v>
      </c>
      <c r="BY8" s="12">
        <v>4300</v>
      </c>
      <c r="BZ8" s="12">
        <v>8.4</v>
      </c>
      <c r="CA8" s="12">
        <v>1</v>
      </c>
      <c r="CF8" s="12">
        <v>2.8</v>
      </c>
      <c r="CG8" s="12">
        <v>0.28999999999999998</v>
      </c>
      <c r="CH8" s="12">
        <v>7510</v>
      </c>
      <c r="CI8" s="12">
        <v>350</v>
      </c>
      <c r="CJ8" s="12">
        <v>28.1</v>
      </c>
      <c r="CK8" s="12">
        <v>1.6</v>
      </c>
      <c r="CL8" s="12">
        <v>24510</v>
      </c>
      <c r="CM8" s="12">
        <v>990</v>
      </c>
      <c r="CN8" s="12">
        <v>472</v>
      </c>
      <c r="CO8" s="12">
        <v>29</v>
      </c>
      <c r="CP8" s="12">
        <v>33.799999999999997</v>
      </c>
      <c r="CQ8" s="12">
        <v>5.5</v>
      </c>
      <c r="CR8" s="12">
        <v>1810</v>
      </c>
      <c r="CS8" s="12">
        <v>140</v>
      </c>
      <c r="CT8" s="12">
        <v>117000</v>
      </c>
      <c r="CU8" s="12">
        <v>11000</v>
      </c>
      <c r="CX8" s="12">
        <v>59.5</v>
      </c>
      <c r="CY8" s="12">
        <v>6.4</v>
      </c>
      <c r="CZ8" s="12">
        <v>158.18181818181799</v>
      </c>
      <c r="DA8" s="12">
        <v>13.636363636363599</v>
      </c>
      <c r="DD8" s="12">
        <v>28.2</v>
      </c>
      <c r="DE8" s="12">
        <v>2.1</v>
      </c>
      <c r="DF8" s="12">
        <v>3</v>
      </c>
      <c r="DG8" s="12">
        <v>1</v>
      </c>
      <c r="DH8" s="12">
        <v>18.100000000000001</v>
      </c>
      <c r="DI8" s="12">
        <v>1.6</v>
      </c>
      <c r="DJ8" s="12">
        <v>368</v>
      </c>
      <c r="DK8" s="12">
        <v>19</v>
      </c>
      <c r="DL8" s="12">
        <v>41.6</v>
      </c>
      <c r="DM8" s="12">
        <v>2.8</v>
      </c>
      <c r="DN8" s="12">
        <v>282</v>
      </c>
      <c r="DO8" s="12">
        <v>16</v>
      </c>
      <c r="DP8" s="12">
        <v>28.7</v>
      </c>
      <c r="DQ8" s="12">
        <v>2</v>
      </c>
      <c r="DR8" s="12">
        <v>2.11</v>
      </c>
      <c r="DS8" s="12">
        <v>0.55000000000000004</v>
      </c>
      <c r="DX8" s="12">
        <v>2.98</v>
      </c>
      <c r="DY8" s="12">
        <v>0.53</v>
      </c>
      <c r="ED8" s="12">
        <v>232</v>
      </c>
      <c r="EE8" s="12">
        <v>21</v>
      </c>
      <c r="EF8" s="12">
        <v>26.2</v>
      </c>
      <c r="EG8" s="12">
        <v>1.8</v>
      </c>
      <c r="EH8" s="12">
        <v>65.5</v>
      </c>
      <c r="EI8" s="12">
        <v>4.5999999999999996</v>
      </c>
      <c r="EJ8" s="12">
        <v>9.42</v>
      </c>
      <c r="EK8" s="12">
        <v>0.65</v>
      </c>
      <c r="EL8" s="12">
        <v>40.1</v>
      </c>
      <c r="EM8" s="12">
        <v>2.2000000000000002</v>
      </c>
      <c r="EN8" s="12">
        <v>11</v>
      </c>
      <c r="EO8" s="12">
        <v>1.5</v>
      </c>
      <c r="EP8" s="12">
        <v>3.18</v>
      </c>
      <c r="EQ8" s="12">
        <v>0.41</v>
      </c>
      <c r="ER8" s="12">
        <v>10.3</v>
      </c>
      <c r="ES8" s="12">
        <v>1.5</v>
      </c>
      <c r="ET8" s="12">
        <v>1.43</v>
      </c>
      <c r="EU8" s="12">
        <v>0.23</v>
      </c>
      <c r="EV8" s="12">
        <v>8.61</v>
      </c>
      <c r="EW8" s="12">
        <v>0.96</v>
      </c>
      <c r="EX8" s="12">
        <v>1.65</v>
      </c>
      <c r="EY8" s="12">
        <v>0.21</v>
      </c>
      <c r="EZ8" s="12">
        <v>4.41</v>
      </c>
      <c r="FA8" s="12">
        <v>0.59</v>
      </c>
      <c r="FB8" s="12">
        <v>0.65</v>
      </c>
      <c r="FC8" s="12">
        <v>0.13</v>
      </c>
      <c r="FD8" s="12">
        <v>3.31</v>
      </c>
      <c r="FE8" s="12">
        <v>0.61</v>
      </c>
      <c r="FF8" s="12">
        <v>0.47</v>
      </c>
      <c r="FG8" s="12">
        <v>0.12</v>
      </c>
      <c r="FH8" s="12">
        <v>7.83</v>
      </c>
      <c r="FI8" s="12">
        <v>0.92</v>
      </c>
      <c r="FJ8" s="12">
        <v>1.82</v>
      </c>
      <c r="FK8" s="12">
        <v>0.23</v>
      </c>
      <c r="FL8" s="12">
        <v>1.51</v>
      </c>
      <c r="FM8" s="12">
        <v>0.38</v>
      </c>
      <c r="FN8" s="12">
        <v>6.5000000000000002E-2</v>
      </c>
      <c r="FO8" s="12">
        <v>4.4999999999999998E-2</v>
      </c>
      <c r="FP8" s="12">
        <v>2.36</v>
      </c>
      <c r="FQ8" s="12">
        <v>0.3</v>
      </c>
      <c r="FT8" s="12">
        <v>2.52</v>
      </c>
      <c r="FU8" s="12">
        <v>0.33</v>
      </c>
      <c r="FV8" s="12">
        <v>0.74</v>
      </c>
      <c r="FW8" s="12">
        <v>0.16</v>
      </c>
    </row>
    <row r="9" spans="1:179" x14ac:dyDescent="0.3">
      <c r="A9" s="31" t="s">
        <v>848</v>
      </c>
      <c r="B9" s="31" t="s">
        <v>17</v>
      </c>
      <c r="C9" s="46" t="s">
        <v>834</v>
      </c>
      <c r="D9" s="46" t="s">
        <v>834</v>
      </c>
      <c r="F9" s="62">
        <v>2.8681999999999999</v>
      </c>
      <c r="G9" s="62">
        <v>12.804399999999999</v>
      </c>
      <c r="H9" s="62">
        <v>0.55069999999999997</v>
      </c>
      <c r="I9" s="62">
        <v>7.8137999999999996</v>
      </c>
      <c r="J9" s="62">
        <v>1.3634999999999999</v>
      </c>
      <c r="K9" s="62">
        <v>3.7702</v>
      </c>
      <c r="L9" s="62">
        <v>51.060299999999998</v>
      </c>
      <c r="M9" s="62">
        <v>4.1620999999999997</v>
      </c>
      <c r="N9" s="62">
        <v>13.2479</v>
      </c>
      <c r="O9" s="62">
        <v>0.15090000000000001</v>
      </c>
      <c r="P9" s="62">
        <v>1672.063588</v>
      </c>
      <c r="Q9" s="62">
        <v>340</v>
      </c>
      <c r="W9" s="25">
        <v>5.2889499999999998</v>
      </c>
      <c r="X9" s="25">
        <v>25.895700000000001</v>
      </c>
      <c r="Z9" s="25">
        <v>10.45025</v>
      </c>
      <c r="AA9" s="25">
        <v>0.20150000000000001</v>
      </c>
      <c r="AB9" s="25">
        <v>5.8999999999999997E-2</v>
      </c>
      <c r="AC9" s="25">
        <v>55.730800000000002</v>
      </c>
      <c r="AD9" s="25">
        <v>6.615E-2</v>
      </c>
      <c r="AE9" s="25">
        <v>0.53274999999999995</v>
      </c>
      <c r="AF9" s="25">
        <v>2.5350000000000001E-2</v>
      </c>
      <c r="AG9" s="25">
        <v>0.51578533891473</v>
      </c>
      <c r="AI9" s="5">
        <f t="shared" si="13"/>
        <v>2.8681999999999999</v>
      </c>
      <c r="AJ9" s="5">
        <f t="shared" si="14"/>
        <v>12.804399999999999</v>
      </c>
      <c r="AK9" s="5">
        <f t="shared" si="15"/>
        <v>0.55069999999999997</v>
      </c>
      <c r="AL9" s="5">
        <f t="shared" si="16"/>
        <v>7.8137999999999996</v>
      </c>
      <c r="AM9" s="5">
        <f t="shared" si="17"/>
        <v>1.3634999999999999</v>
      </c>
      <c r="AN9" s="5">
        <f t="shared" si="18"/>
        <v>3.7702</v>
      </c>
      <c r="AO9" s="5">
        <f t="shared" si="19"/>
        <v>51.060299999999998</v>
      </c>
      <c r="AP9" s="5">
        <f t="shared" si="20"/>
        <v>4.1620999999999997</v>
      </c>
      <c r="AQ9" s="5">
        <f t="shared" si="21"/>
        <v>13.2479</v>
      </c>
      <c r="AR9" s="5">
        <f t="shared" si="22"/>
        <v>0.15090000000000001</v>
      </c>
      <c r="AS9" s="5">
        <f t="shared" si="23"/>
        <v>1</v>
      </c>
      <c r="AU9" s="70" t="str">
        <f t="shared" si="1"/>
        <v>LLG_LL6_425c</v>
      </c>
      <c r="AV9" s="70">
        <f t="shared" si="2"/>
        <v>51.060299999999998</v>
      </c>
      <c r="AW9" s="70">
        <f t="shared" si="3"/>
        <v>3.7702</v>
      </c>
      <c r="AX9" s="70">
        <f t="shared" si="4"/>
        <v>12.804399999999999</v>
      </c>
      <c r="AY9" s="70">
        <f t="shared" si="5"/>
        <v>11.260714999999999</v>
      </c>
      <c r="AZ9" s="70">
        <f t="shared" si="6"/>
        <v>2.2079612534999997</v>
      </c>
      <c r="BA9" s="70">
        <f t="shared" si="7"/>
        <v>0.15090000000000001</v>
      </c>
      <c r="BB9" s="70">
        <f t="shared" si="8"/>
        <v>4.1620999999999997</v>
      </c>
      <c r="BC9" s="70">
        <f t="shared" si="9"/>
        <v>7.8137999999999996</v>
      </c>
      <c r="BD9" s="70">
        <f t="shared" si="10"/>
        <v>2.8681999999999999</v>
      </c>
      <c r="BE9" s="70">
        <f t="shared" si="11"/>
        <v>1.3634999999999999</v>
      </c>
      <c r="BF9" s="70">
        <f t="shared" si="12"/>
        <v>0.55069999999999997</v>
      </c>
      <c r="BI9" s="70">
        <f t="shared" si="26"/>
        <v>1097.6582100000001</v>
      </c>
    </row>
    <row r="10" spans="1:179" x14ac:dyDescent="0.3">
      <c r="A10" s="31" t="s">
        <v>849</v>
      </c>
      <c r="B10" s="31" t="s">
        <v>21</v>
      </c>
      <c r="C10" s="46" t="s">
        <v>833</v>
      </c>
      <c r="D10" s="46" t="s">
        <v>834</v>
      </c>
      <c r="F10" s="62">
        <v>3.3010000000000002</v>
      </c>
      <c r="G10" s="62">
        <v>13.3619</v>
      </c>
      <c r="H10" s="62">
        <v>0.40720000000000001</v>
      </c>
      <c r="I10" s="62">
        <v>7.2720000000000002</v>
      </c>
      <c r="J10" s="62">
        <v>1.2279</v>
      </c>
      <c r="K10" s="62">
        <v>3.7549999999999999</v>
      </c>
      <c r="L10" s="62">
        <v>52.414900000000003</v>
      </c>
      <c r="M10" s="62">
        <v>3.9723000000000002</v>
      </c>
      <c r="N10" s="62">
        <v>11.7746</v>
      </c>
      <c r="O10" s="62">
        <v>0.24929999999999999</v>
      </c>
      <c r="P10" s="62">
        <v>1908.784952</v>
      </c>
      <c r="Q10" s="62">
        <v>397</v>
      </c>
      <c r="W10" s="25">
        <v>3.65835</v>
      </c>
      <c r="X10" s="25">
        <v>29.183700000000002</v>
      </c>
      <c r="Z10" s="25">
        <v>13.633850000000001</v>
      </c>
      <c r="AA10" s="25">
        <v>0.10915</v>
      </c>
      <c r="AB10" s="25">
        <v>8.7300000000000003E-2</v>
      </c>
      <c r="AC10" s="25">
        <v>51.112050000000004</v>
      </c>
      <c r="AD10" s="25">
        <v>0.10825</v>
      </c>
      <c r="AE10" s="25">
        <v>0.76195000000000002</v>
      </c>
      <c r="AF10" s="25">
        <v>-8.9499999999999996E-3</v>
      </c>
      <c r="AG10" s="25">
        <v>0.66885635763390205</v>
      </c>
      <c r="AI10" s="5">
        <f t="shared" si="13"/>
        <v>3.3010000000000002</v>
      </c>
      <c r="AJ10" s="5">
        <f t="shared" si="14"/>
        <v>13.3619</v>
      </c>
      <c r="AK10" s="5">
        <f t="shared" si="15"/>
        <v>0.40720000000000001</v>
      </c>
      <c r="AL10" s="5">
        <f t="shared" si="16"/>
        <v>7.2720000000000002</v>
      </c>
      <c r="AM10" s="5">
        <f t="shared" si="17"/>
        <v>1.2279</v>
      </c>
      <c r="AN10" s="5">
        <f t="shared" si="18"/>
        <v>3.7549999999999999</v>
      </c>
      <c r="AO10" s="5">
        <f t="shared" si="19"/>
        <v>52.414900000000003</v>
      </c>
      <c r="AP10" s="5">
        <f t="shared" si="20"/>
        <v>3.9723000000000002</v>
      </c>
      <c r="AQ10" s="5">
        <f t="shared" si="21"/>
        <v>11.7746</v>
      </c>
      <c r="AR10" s="5">
        <f t="shared" si="22"/>
        <v>0.24929999999999999</v>
      </c>
      <c r="AS10" s="5">
        <f t="shared" si="23"/>
        <v>1</v>
      </c>
      <c r="AU10" s="70" t="str">
        <f t="shared" si="1"/>
        <v>LLG_LL3_145</v>
      </c>
      <c r="AV10" s="70">
        <f t="shared" si="2"/>
        <v>52.414900000000003</v>
      </c>
      <c r="AW10" s="70">
        <f t="shared" si="3"/>
        <v>3.7549999999999999</v>
      </c>
      <c r="AX10" s="70">
        <f t="shared" si="4"/>
        <v>13.3619</v>
      </c>
      <c r="AY10" s="70">
        <f t="shared" si="5"/>
        <v>10.00841</v>
      </c>
      <c r="AZ10" s="70">
        <f t="shared" si="6"/>
        <v>1.9624137089999998</v>
      </c>
      <c r="BA10" s="70">
        <f t="shared" si="7"/>
        <v>0.24929999999999999</v>
      </c>
      <c r="BB10" s="70">
        <f t="shared" si="8"/>
        <v>3.9723000000000002</v>
      </c>
      <c r="BC10" s="70">
        <f t="shared" si="9"/>
        <v>7.2720000000000002</v>
      </c>
      <c r="BD10" s="70">
        <f t="shared" si="10"/>
        <v>3.3010000000000002</v>
      </c>
      <c r="BE10" s="70">
        <f t="shared" si="11"/>
        <v>1.2279</v>
      </c>
      <c r="BF10" s="70">
        <f t="shared" si="12"/>
        <v>0.40720000000000001</v>
      </c>
      <c r="BI10" s="70">
        <f t="shared" si="26"/>
        <v>1093.8432299999999</v>
      </c>
      <c r="BM10" s="12" t="s">
        <v>390</v>
      </c>
      <c r="BN10" s="12">
        <v>30</v>
      </c>
      <c r="BO10" s="12" t="s">
        <v>32</v>
      </c>
      <c r="BP10" s="12" t="s">
        <v>464</v>
      </c>
      <c r="BQ10" s="12" t="s">
        <v>498</v>
      </c>
      <c r="BR10" s="12" t="s">
        <v>461</v>
      </c>
      <c r="BS10" s="12">
        <v>4.06516203703704E-2</v>
      </c>
      <c r="BT10" s="12">
        <v>6.7424999999999997</v>
      </c>
      <c r="BU10" s="12">
        <v>10</v>
      </c>
      <c r="BV10" s="12" t="s">
        <v>462</v>
      </c>
      <c r="BW10" s="12">
        <v>1</v>
      </c>
      <c r="BX10" s="12">
        <v>117000</v>
      </c>
      <c r="BY10" s="12">
        <v>14000</v>
      </c>
      <c r="BZ10" s="12">
        <v>7.3</v>
      </c>
      <c r="CA10" s="12">
        <v>1</v>
      </c>
      <c r="CB10" s="12">
        <v>12</v>
      </c>
      <c r="CC10" s="12">
        <v>2.2999999999999998</v>
      </c>
      <c r="CD10" s="12">
        <v>1.2</v>
      </c>
      <c r="CE10" s="12">
        <v>1.2</v>
      </c>
      <c r="CF10" s="12">
        <v>3.47</v>
      </c>
      <c r="CG10" s="12">
        <v>0.39</v>
      </c>
      <c r="CH10" s="12">
        <v>9500</v>
      </c>
      <c r="CI10" s="12">
        <v>1200</v>
      </c>
      <c r="CJ10" s="12">
        <v>28.8</v>
      </c>
      <c r="CK10" s="12">
        <v>3.9</v>
      </c>
      <c r="CL10" s="12">
        <v>23300</v>
      </c>
      <c r="CM10" s="12">
        <v>2400</v>
      </c>
      <c r="CN10" s="12">
        <v>434</v>
      </c>
      <c r="CO10" s="12">
        <v>80</v>
      </c>
      <c r="CP10" s="12">
        <v>7.2</v>
      </c>
      <c r="CQ10" s="12">
        <v>2</v>
      </c>
      <c r="CR10" s="12">
        <v>1520</v>
      </c>
      <c r="CS10" s="12">
        <v>210</v>
      </c>
      <c r="CT10" s="12">
        <v>100000</v>
      </c>
      <c r="CU10" s="12">
        <v>13000</v>
      </c>
      <c r="CV10" s="12">
        <v>35</v>
      </c>
      <c r="CW10" s="12">
        <v>6.2</v>
      </c>
      <c r="CX10" s="12">
        <v>230</v>
      </c>
      <c r="CY10" s="12">
        <v>350</v>
      </c>
      <c r="CZ10" s="12">
        <v>120</v>
      </c>
      <c r="DA10" s="12">
        <v>17</v>
      </c>
      <c r="DB10" s="12">
        <v>192</v>
      </c>
      <c r="DC10" s="12">
        <v>32</v>
      </c>
      <c r="DD10" s="12">
        <v>26.1</v>
      </c>
      <c r="DE10" s="12">
        <v>5.5</v>
      </c>
      <c r="DF10" s="12">
        <v>2.4</v>
      </c>
      <c r="DG10" s="12">
        <v>1.7</v>
      </c>
      <c r="DH10" s="12">
        <v>20.2</v>
      </c>
      <c r="DI10" s="12">
        <v>1.8</v>
      </c>
      <c r="DJ10" s="12">
        <v>390</v>
      </c>
      <c r="DK10" s="12">
        <v>47</v>
      </c>
      <c r="DL10" s="12">
        <v>38.799999999999997</v>
      </c>
      <c r="DM10" s="12">
        <v>5.0999999999999996</v>
      </c>
      <c r="DN10" s="12">
        <v>240</v>
      </c>
      <c r="DO10" s="12">
        <v>49</v>
      </c>
      <c r="DP10" s="12">
        <v>22.1</v>
      </c>
      <c r="DQ10" s="12">
        <v>4.5</v>
      </c>
      <c r="DR10" s="12">
        <v>3.2</v>
      </c>
      <c r="DS10" s="12">
        <v>3.2</v>
      </c>
      <c r="DT10" s="12">
        <v>5.8</v>
      </c>
      <c r="DU10" s="12">
        <v>9.8000000000000007</v>
      </c>
      <c r="DV10" s="12">
        <v>0.59</v>
      </c>
      <c r="DW10" s="12">
        <v>0.51</v>
      </c>
      <c r="DX10" s="12">
        <v>5.8</v>
      </c>
      <c r="DY10" s="12">
        <v>2.8</v>
      </c>
      <c r="DZ10" s="12">
        <v>0.55000000000000004</v>
      </c>
      <c r="EA10" s="12">
        <v>0.56000000000000005</v>
      </c>
      <c r="EB10" s="12">
        <v>2.2000000000000002</v>
      </c>
      <c r="EC10" s="12">
        <v>3.6</v>
      </c>
      <c r="ED10" s="12">
        <v>176</v>
      </c>
      <c r="EE10" s="12">
        <v>27</v>
      </c>
      <c r="EF10" s="12">
        <v>19</v>
      </c>
      <c r="EG10" s="12">
        <v>2.6</v>
      </c>
      <c r="EH10" s="12">
        <v>51.4</v>
      </c>
      <c r="EI10" s="12">
        <v>7.6</v>
      </c>
      <c r="EJ10" s="12">
        <v>7.2</v>
      </c>
      <c r="EK10" s="12">
        <v>2.2000000000000002</v>
      </c>
      <c r="EL10" s="12">
        <v>29.2</v>
      </c>
      <c r="EM10" s="12">
        <v>3.8</v>
      </c>
      <c r="EN10" s="12">
        <v>8.5</v>
      </c>
      <c r="EO10" s="12">
        <v>3.2</v>
      </c>
      <c r="EP10" s="12">
        <v>3.49</v>
      </c>
      <c r="EQ10" s="12">
        <v>0.72</v>
      </c>
      <c r="ER10" s="12">
        <v>8.6</v>
      </c>
      <c r="ES10" s="12">
        <v>2.1</v>
      </c>
      <c r="ET10" s="12">
        <v>1.57</v>
      </c>
      <c r="EU10" s="12">
        <v>0.46</v>
      </c>
      <c r="EV10" s="12">
        <v>8.5</v>
      </c>
      <c r="EW10" s="12">
        <v>1.7</v>
      </c>
      <c r="EX10" s="12">
        <v>1.55</v>
      </c>
      <c r="EY10" s="12">
        <v>0.33</v>
      </c>
      <c r="EZ10" s="12">
        <v>3.5</v>
      </c>
      <c r="FA10" s="12">
        <v>0.56000000000000005</v>
      </c>
      <c r="FB10" s="12">
        <v>0.46200000000000002</v>
      </c>
      <c r="FC10" s="12">
        <v>7.8E-2</v>
      </c>
      <c r="FD10" s="12">
        <v>3.04</v>
      </c>
      <c r="FE10" s="12">
        <v>0.6</v>
      </c>
      <c r="FF10" s="12">
        <v>0.48</v>
      </c>
      <c r="FG10" s="12">
        <v>0.22</v>
      </c>
      <c r="FH10" s="12">
        <v>6.7</v>
      </c>
      <c r="FI10" s="12">
        <v>1</v>
      </c>
      <c r="FJ10" s="12">
        <v>1.41</v>
      </c>
      <c r="FK10" s="12">
        <v>0.43</v>
      </c>
      <c r="FL10" s="12">
        <v>0.43</v>
      </c>
      <c r="FM10" s="12">
        <v>0.19</v>
      </c>
      <c r="FN10" s="12">
        <v>0.48</v>
      </c>
      <c r="FO10" s="12">
        <v>0.48</v>
      </c>
      <c r="FP10" s="12">
        <v>3</v>
      </c>
      <c r="FQ10" s="12">
        <v>1.3</v>
      </c>
      <c r="FR10" s="12">
        <v>7.6999999999999999E-2</v>
      </c>
      <c r="FS10" s="12">
        <v>6.3E-2</v>
      </c>
      <c r="FT10" s="12">
        <v>1.64</v>
      </c>
      <c r="FU10" s="12">
        <v>0.21</v>
      </c>
      <c r="FV10" s="12">
        <v>0.53</v>
      </c>
      <c r="FW10" s="12">
        <v>0.14000000000000001</v>
      </c>
    </row>
    <row r="11" spans="1:179" x14ac:dyDescent="0.3">
      <c r="A11" s="31" t="s">
        <v>850</v>
      </c>
      <c r="B11" s="31" t="s">
        <v>21</v>
      </c>
      <c r="C11" s="46" t="s">
        <v>835</v>
      </c>
      <c r="D11" s="46" t="s">
        <v>835</v>
      </c>
      <c r="F11" s="62">
        <v>2.9971000000000001</v>
      </c>
      <c r="G11" s="62">
        <v>12.646100000000001</v>
      </c>
      <c r="H11" s="62">
        <v>0.46510000000000001</v>
      </c>
      <c r="I11" s="62">
        <v>8.2912999999999997</v>
      </c>
      <c r="J11" s="62">
        <v>0.96830000000000005</v>
      </c>
      <c r="K11" s="62">
        <v>3.8542000000000001</v>
      </c>
      <c r="L11" s="62">
        <v>51.290300000000002</v>
      </c>
      <c r="M11" s="62">
        <v>4.49</v>
      </c>
      <c r="N11" s="62">
        <v>12.254799999999999</v>
      </c>
      <c r="O11" s="62">
        <v>0.16889999999999999</v>
      </c>
      <c r="P11" s="62">
        <v>1738.6258319999999</v>
      </c>
      <c r="Q11" s="62">
        <v>247</v>
      </c>
      <c r="R11" s="62">
        <v>0.82302446746380498</v>
      </c>
      <c r="S11" s="62">
        <v>349.47129494684202</v>
      </c>
      <c r="T11" s="62">
        <v>520.15783070392604</v>
      </c>
      <c r="W11" s="25">
        <v>4.3895</v>
      </c>
      <c r="X11" s="25">
        <v>28.027999999999999</v>
      </c>
      <c r="Z11" s="25">
        <v>12.1168</v>
      </c>
      <c r="AA11" s="25">
        <v>0.15645000000000001</v>
      </c>
      <c r="AB11" s="25">
        <v>0.11895</v>
      </c>
      <c r="AC11" s="25">
        <v>52.33175</v>
      </c>
      <c r="AD11" s="25">
        <v>0.13800000000000001</v>
      </c>
      <c r="AE11" s="25">
        <v>0.7712</v>
      </c>
      <c r="AF11" s="25">
        <v>-6.8999999999999999E-3</v>
      </c>
      <c r="AG11" s="25">
        <v>0.59847421898931996</v>
      </c>
      <c r="AI11" s="5">
        <f t="shared" si="13"/>
        <v>2.9971000000000001</v>
      </c>
      <c r="AJ11" s="5">
        <f t="shared" si="14"/>
        <v>12.646100000000001</v>
      </c>
      <c r="AK11" s="5">
        <f t="shared" si="15"/>
        <v>0.46510000000000001</v>
      </c>
      <c r="AL11" s="5">
        <f t="shared" si="16"/>
        <v>8.2912999999999997</v>
      </c>
      <c r="AM11" s="5">
        <f t="shared" si="17"/>
        <v>0.96830000000000005</v>
      </c>
      <c r="AN11" s="5">
        <f t="shared" si="18"/>
        <v>3.8542000000000001</v>
      </c>
      <c r="AO11" s="5">
        <f t="shared" si="19"/>
        <v>51.290300000000002</v>
      </c>
      <c r="AP11" s="5">
        <f t="shared" si="20"/>
        <v>4.49</v>
      </c>
      <c r="AQ11" s="5">
        <f t="shared" si="21"/>
        <v>12.254799999999999</v>
      </c>
      <c r="AR11" s="5">
        <f t="shared" si="22"/>
        <v>0.16889999999999999</v>
      </c>
      <c r="AS11" s="5">
        <f t="shared" si="23"/>
        <v>1</v>
      </c>
      <c r="AU11" s="70" t="str">
        <f t="shared" si="1"/>
        <v>LLG_LL3_136</v>
      </c>
      <c r="AV11" s="70">
        <f t="shared" si="2"/>
        <v>51.290300000000002</v>
      </c>
      <c r="AW11" s="70">
        <f t="shared" si="3"/>
        <v>3.8542000000000001</v>
      </c>
      <c r="AX11" s="70">
        <f t="shared" si="4"/>
        <v>12.646100000000001</v>
      </c>
      <c r="AY11" s="70">
        <f t="shared" si="5"/>
        <v>10.41658</v>
      </c>
      <c r="AZ11" s="70">
        <f t="shared" si="6"/>
        <v>2.0424462419999996</v>
      </c>
      <c r="BA11" s="70">
        <f t="shared" si="7"/>
        <v>0.16889999999999999</v>
      </c>
      <c r="BB11" s="70">
        <f t="shared" si="8"/>
        <v>4.49</v>
      </c>
      <c r="BC11" s="70">
        <f t="shared" si="9"/>
        <v>8.2912999999999997</v>
      </c>
      <c r="BD11" s="70">
        <f t="shared" si="10"/>
        <v>2.9971000000000001</v>
      </c>
      <c r="BE11" s="70">
        <f t="shared" si="11"/>
        <v>0.96830000000000005</v>
      </c>
      <c r="BF11" s="70">
        <f t="shared" si="12"/>
        <v>0.46510000000000001</v>
      </c>
      <c r="BG11" s="70">
        <f t="shared" si="24"/>
        <v>0.82302446746380498</v>
      </c>
      <c r="BH11" s="70">
        <f t="shared" si="25"/>
        <v>3.4947129494684204E-2</v>
      </c>
      <c r="BI11" s="70">
        <f t="shared" si="26"/>
        <v>1104.249</v>
      </c>
      <c r="BJ11" s="70">
        <v>580</v>
      </c>
      <c r="BK11" s="70">
        <v>0.21469677153164041</v>
      </c>
      <c r="BM11" s="12" t="s">
        <v>390</v>
      </c>
      <c r="BN11" s="12">
        <v>30</v>
      </c>
      <c r="BO11" s="12" t="s">
        <v>32</v>
      </c>
      <c r="BP11" s="12" t="s">
        <v>464</v>
      </c>
      <c r="BQ11" s="12" t="s">
        <v>499</v>
      </c>
      <c r="BR11" s="12" t="s">
        <v>461</v>
      </c>
      <c r="BS11" s="12">
        <v>4.4282407407407404E-3</v>
      </c>
      <c r="BT11" s="12">
        <v>13.798</v>
      </c>
      <c r="BU11" s="12">
        <v>21</v>
      </c>
      <c r="BV11" s="12" t="s">
        <v>462</v>
      </c>
      <c r="BW11" s="12">
        <v>1</v>
      </c>
      <c r="BX11" s="12">
        <v>122000</v>
      </c>
      <c r="BY11" s="12">
        <v>9200</v>
      </c>
      <c r="BZ11" s="12">
        <v>8.3000000000000007</v>
      </c>
      <c r="CA11" s="12">
        <v>1</v>
      </c>
      <c r="CB11" s="12">
        <v>8.2200000000000006</v>
      </c>
      <c r="CC11" s="12">
        <v>0.99</v>
      </c>
      <c r="CD11" s="12">
        <v>1.06</v>
      </c>
      <c r="CE11" s="12">
        <v>0.8</v>
      </c>
      <c r="CF11" s="12">
        <v>2.93</v>
      </c>
      <c r="CG11" s="12">
        <v>0.24</v>
      </c>
      <c r="CH11" s="12">
        <v>7760</v>
      </c>
      <c r="CI11" s="12">
        <v>580</v>
      </c>
      <c r="CJ11" s="12">
        <v>27.4</v>
      </c>
      <c r="CK11" s="12">
        <v>1.7</v>
      </c>
      <c r="CL11" s="12">
        <v>22700</v>
      </c>
      <c r="CM11" s="12">
        <v>1400</v>
      </c>
      <c r="CN11" s="12">
        <v>397</v>
      </c>
      <c r="CO11" s="12">
        <v>25</v>
      </c>
      <c r="CP11" s="12">
        <v>27.7</v>
      </c>
      <c r="CQ11" s="12">
        <v>4.2</v>
      </c>
      <c r="CR11" s="12">
        <v>1413</v>
      </c>
      <c r="CS11" s="12">
        <v>83</v>
      </c>
      <c r="CT11" s="12">
        <v>99800</v>
      </c>
      <c r="CU11" s="12">
        <v>6400</v>
      </c>
      <c r="CV11" s="12">
        <v>40.5</v>
      </c>
      <c r="CW11" s="12">
        <v>3.1</v>
      </c>
      <c r="CX11" s="12">
        <v>59.9</v>
      </c>
      <c r="CY11" s="12">
        <v>4.8</v>
      </c>
      <c r="CZ11" s="12">
        <v>120.1</v>
      </c>
      <c r="DA11" s="12">
        <v>8.5</v>
      </c>
      <c r="DB11" s="12">
        <v>173</v>
      </c>
      <c r="DC11" s="12">
        <v>14</v>
      </c>
      <c r="DD11" s="12">
        <v>25.8</v>
      </c>
      <c r="DE11" s="12">
        <v>3</v>
      </c>
      <c r="DF11" s="12">
        <v>1.33</v>
      </c>
      <c r="DG11" s="12">
        <v>0.64</v>
      </c>
      <c r="DH11" s="12">
        <v>16.899999999999999</v>
      </c>
      <c r="DI11" s="12">
        <v>1.3</v>
      </c>
      <c r="DJ11" s="12">
        <v>355</v>
      </c>
      <c r="DK11" s="12">
        <v>19</v>
      </c>
      <c r="DL11" s="12">
        <v>32.1</v>
      </c>
      <c r="DM11" s="12">
        <v>1.4</v>
      </c>
      <c r="DN11" s="12">
        <v>234</v>
      </c>
      <c r="DO11" s="12">
        <v>13</v>
      </c>
      <c r="DP11" s="12">
        <v>25.2</v>
      </c>
      <c r="DQ11" s="12">
        <v>1.7</v>
      </c>
      <c r="DR11" s="12">
        <v>1.05</v>
      </c>
      <c r="DS11" s="12">
        <v>0.32</v>
      </c>
      <c r="DT11" s="12">
        <v>0.2</v>
      </c>
      <c r="DU11" s="12">
        <v>0.19</v>
      </c>
      <c r="DV11" s="12">
        <v>0.14199999999999999</v>
      </c>
      <c r="DW11" s="12">
        <v>5.0999999999999997E-2</v>
      </c>
      <c r="DX11" s="12">
        <v>2.5299999999999998</v>
      </c>
      <c r="DY11" s="12">
        <v>0.47</v>
      </c>
      <c r="DZ11" s="12">
        <v>5.7000000000000002E-2</v>
      </c>
      <c r="EA11" s="12">
        <v>4.4999999999999998E-2</v>
      </c>
      <c r="EB11" s="12">
        <v>0.159</v>
      </c>
      <c r="EC11" s="12">
        <v>4.2999999999999997E-2</v>
      </c>
      <c r="ED11" s="12">
        <v>206</v>
      </c>
      <c r="EE11" s="12">
        <v>14</v>
      </c>
      <c r="EF11" s="12">
        <v>21.7</v>
      </c>
      <c r="EG11" s="12">
        <v>1.8</v>
      </c>
      <c r="EH11" s="12">
        <v>50.7</v>
      </c>
      <c r="EI11" s="12">
        <v>3.3</v>
      </c>
      <c r="EJ11" s="12">
        <v>7.18</v>
      </c>
      <c r="EK11" s="12">
        <v>0.47</v>
      </c>
      <c r="EL11" s="12">
        <v>34</v>
      </c>
      <c r="EM11" s="12">
        <v>2</v>
      </c>
      <c r="EN11" s="12">
        <v>8.6999999999999993</v>
      </c>
      <c r="EO11" s="12">
        <v>1.1000000000000001</v>
      </c>
      <c r="EP11" s="12">
        <v>2.74</v>
      </c>
      <c r="EQ11" s="12">
        <v>0.32</v>
      </c>
      <c r="ER11" s="12">
        <v>9.1</v>
      </c>
      <c r="ES11" s="12">
        <v>1.1000000000000001</v>
      </c>
      <c r="ET11" s="12">
        <v>1.28</v>
      </c>
      <c r="EU11" s="12">
        <v>0.2</v>
      </c>
      <c r="EV11" s="12">
        <v>6.49</v>
      </c>
      <c r="EW11" s="12">
        <v>0.73</v>
      </c>
      <c r="EX11" s="12">
        <v>1.36</v>
      </c>
      <c r="EY11" s="12">
        <v>0.17</v>
      </c>
      <c r="EZ11" s="12">
        <v>3.32</v>
      </c>
      <c r="FA11" s="12">
        <v>0.33</v>
      </c>
      <c r="FB11" s="12">
        <v>0.46</v>
      </c>
      <c r="FC11" s="12">
        <v>0.1</v>
      </c>
      <c r="FD11" s="12">
        <v>3.03</v>
      </c>
      <c r="FE11" s="12">
        <v>0.67</v>
      </c>
      <c r="FF11" s="12">
        <v>0.45300000000000001</v>
      </c>
      <c r="FG11" s="12">
        <v>9.7000000000000003E-2</v>
      </c>
      <c r="FH11" s="12">
        <v>6.3</v>
      </c>
      <c r="FI11" s="12">
        <v>0.93</v>
      </c>
      <c r="FJ11" s="12">
        <v>1.7</v>
      </c>
      <c r="FK11" s="12">
        <v>0.31</v>
      </c>
      <c r="FL11" s="12">
        <v>0.26</v>
      </c>
      <c r="FM11" s="12">
        <v>0.1</v>
      </c>
      <c r="FN11" s="12" t="s">
        <v>135</v>
      </c>
      <c r="FO11" s="12" t="s">
        <v>135</v>
      </c>
      <c r="FP11" s="12">
        <v>1.84</v>
      </c>
      <c r="FQ11" s="12">
        <v>0.28000000000000003</v>
      </c>
      <c r="FR11" s="12">
        <v>2.1000000000000001E-2</v>
      </c>
      <c r="FS11" s="12">
        <v>2.1000000000000001E-2</v>
      </c>
      <c r="FT11" s="12">
        <v>1.74</v>
      </c>
      <c r="FU11" s="12">
        <v>0.27</v>
      </c>
      <c r="FV11" s="12">
        <v>0.6</v>
      </c>
      <c r="FW11" s="12">
        <v>0.1</v>
      </c>
    </row>
    <row r="12" spans="1:179" x14ac:dyDescent="0.3">
      <c r="A12" s="31" t="s">
        <v>851</v>
      </c>
      <c r="B12" s="31" t="s">
        <v>17</v>
      </c>
      <c r="C12" s="46" t="s">
        <v>834</v>
      </c>
      <c r="D12" s="46" t="s">
        <v>835</v>
      </c>
      <c r="F12" s="62">
        <v>2.6231</v>
      </c>
      <c r="G12" s="62">
        <v>14.193149999999999</v>
      </c>
      <c r="H12" s="62">
        <v>0.37855</v>
      </c>
      <c r="I12" s="62">
        <v>11.456300000000001</v>
      </c>
      <c r="J12" s="62">
        <v>0.47670000000000001</v>
      </c>
      <c r="K12" s="62">
        <v>2.5276999999999998</v>
      </c>
      <c r="L12" s="62">
        <v>50.498899999999999</v>
      </c>
      <c r="M12" s="62">
        <v>6.1078000000000001</v>
      </c>
      <c r="N12" s="62">
        <v>9.6487999999999996</v>
      </c>
      <c r="O12" s="62">
        <v>0.123</v>
      </c>
      <c r="P12" s="62">
        <v>1083.0127520000001</v>
      </c>
      <c r="Q12" s="62">
        <v>149</v>
      </c>
      <c r="R12" s="62">
        <v>0.36848799486140599</v>
      </c>
      <c r="S12" s="62">
        <v>60.206753299399502</v>
      </c>
      <c r="T12" s="62">
        <v>867.20542756483303</v>
      </c>
      <c r="W12" s="25">
        <v>5.6790500000000002</v>
      </c>
      <c r="X12" s="25">
        <v>28.203800000000001</v>
      </c>
      <c r="Z12" s="25">
        <v>10.163650000000001</v>
      </c>
      <c r="AA12" s="25">
        <v>0.23415</v>
      </c>
      <c r="AB12" s="25">
        <v>5.1150000000000001E-2</v>
      </c>
      <c r="AC12" s="25">
        <v>54.760449999999999</v>
      </c>
      <c r="AD12" s="25">
        <v>5.6849999999999998E-2</v>
      </c>
      <c r="AE12" s="25">
        <v>0.55030000000000001</v>
      </c>
      <c r="AF12" s="25">
        <v>-1.4449999999999999E-2</v>
      </c>
      <c r="AG12" s="25">
        <v>0.49054648593847899</v>
      </c>
      <c r="AI12" s="5">
        <f t="shared" si="13"/>
        <v>2.6231</v>
      </c>
      <c r="AJ12" s="5">
        <f t="shared" si="14"/>
        <v>14.193149999999999</v>
      </c>
      <c r="AK12" s="5">
        <f t="shared" si="15"/>
        <v>0.37855</v>
      </c>
      <c r="AL12" s="5">
        <f t="shared" si="16"/>
        <v>11.456300000000001</v>
      </c>
      <c r="AM12" s="5">
        <f t="shared" si="17"/>
        <v>0.47670000000000001</v>
      </c>
      <c r="AN12" s="5">
        <f t="shared" si="18"/>
        <v>2.5276999999999998</v>
      </c>
      <c r="AO12" s="5">
        <f t="shared" si="19"/>
        <v>50.498899999999999</v>
      </c>
      <c r="AP12" s="5">
        <f t="shared" si="20"/>
        <v>6.1078000000000001</v>
      </c>
      <c r="AQ12" s="5">
        <f t="shared" si="21"/>
        <v>9.6487999999999996</v>
      </c>
      <c r="AR12" s="5">
        <f t="shared" si="22"/>
        <v>0.123</v>
      </c>
      <c r="AS12" s="5">
        <f t="shared" si="23"/>
        <v>1</v>
      </c>
      <c r="AU12" s="70" t="str">
        <f t="shared" si="1"/>
        <v>LLG_LL6_420</v>
      </c>
      <c r="AV12" s="70">
        <f t="shared" si="2"/>
        <v>50.498899999999999</v>
      </c>
      <c r="AW12" s="70">
        <f t="shared" si="3"/>
        <v>2.5276999999999998</v>
      </c>
      <c r="AX12" s="70">
        <f t="shared" si="4"/>
        <v>14.193149999999999</v>
      </c>
      <c r="AY12" s="70">
        <f t="shared" si="5"/>
        <v>8.2014800000000001</v>
      </c>
      <c r="AZ12" s="70">
        <f t="shared" si="6"/>
        <v>1.608117252</v>
      </c>
      <c r="BA12" s="70">
        <f t="shared" si="7"/>
        <v>0.123</v>
      </c>
      <c r="BB12" s="70">
        <f t="shared" si="8"/>
        <v>6.1078000000000001</v>
      </c>
      <c r="BC12" s="70">
        <f t="shared" si="9"/>
        <v>11.456300000000001</v>
      </c>
      <c r="BD12" s="70">
        <f t="shared" si="10"/>
        <v>2.6231</v>
      </c>
      <c r="BE12" s="70">
        <f t="shared" si="11"/>
        <v>0.47670000000000001</v>
      </c>
      <c r="BF12" s="70">
        <f t="shared" si="12"/>
        <v>0.37855</v>
      </c>
      <c r="BG12" s="70">
        <f t="shared" si="24"/>
        <v>0.36848799486140599</v>
      </c>
      <c r="BH12" s="70">
        <f t="shared" si="25"/>
        <v>6.02067532993995E-3</v>
      </c>
      <c r="BI12" s="70">
        <f t="shared" si="26"/>
        <v>1136.7667799999999</v>
      </c>
      <c r="BJ12" s="70">
        <v>120</v>
      </c>
      <c r="BK12" s="70">
        <v>0.20387988768325049</v>
      </c>
    </row>
    <row r="13" spans="1:179" x14ac:dyDescent="0.3">
      <c r="A13" s="31" t="s">
        <v>229</v>
      </c>
      <c r="B13" s="31" t="s">
        <v>17</v>
      </c>
      <c r="C13" s="46" t="s">
        <v>834</v>
      </c>
      <c r="D13" s="46" t="s">
        <v>834</v>
      </c>
      <c r="F13" s="62">
        <v>3.0588000000000002</v>
      </c>
      <c r="G13" s="62">
        <v>12.9657</v>
      </c>
      <c r="H13" s="62">
        <v>0.62009999999999998</v>
      </c>
      <c r="I13" s="62">
        <v>7.8933</v>
      </c>
      <c r="J13" s="62">
        <v>1.2212000000000001</v>
      </c>
      <c r="K13" s="62">
        <v>3.7138</v>
      </c>
      <c r="L13" s="62">
        <v>51.602400000000003</v>
      </c>
      <c r="M13" s="62">
        <v>4.0582000000000003</v>
      </c>
      <c r="N13" s="62">
        <v>12.6327</v>
      </c>
      <c r="O13" s="62">
        <v>0.1716</v>
      </c>
      <c r="P13" s="62">
        <v>1863.242364</v>
      </c>
      <c r="Q13" s="62">
        <v>261</v>
      </c>
      <c r="R13" s="62">
        <v>1.18886241231445</v>
      </c>
      <c r="S13" s="62">
        <v>406.76009143546997</v>
      </c>
      <c r="T13" s="62">
        <v>516.01301165008397</v>
      </c>
      <c r="W13" s="25">
        <v>4.4504999999999999</v>
      </c>
      <c r="X13" s="25">
        <v>28.632000000000001</v>
      </c>
      <c r="Z13" s="25">
        <v>12.070499999999999</v>
      </c>
      <c r="AA13" s="25">
        <v>0.16969999999999999</v>
      </c>
      <c r="AB13" s="25">
        <v>0.1055</v>
      </c>
      <c r="AC13" s="25">
        <v>52.580750000000002</v>
      </c>
      <c r="AD13" s="25">
        <v>0.12895000000000001</v>
      </c>
      <c r="AE13" s="25">
        <v>0.77890000000000004</v>
      </c>
      <c r="AF13" s="25">
        <v>-1.0999999999999999E-2</v>
      </c>
      <c r="AG13" s="25">
        <v>0.59384500288531805</v>
      </c>
      <c r="AI13" s="5">
        <f t="shared" si="13"/>
        <v>3.0588000000000002</v>
      </c>
      <c r="AJ13" s="5">
        <f t="shared" si="14"/>
        <v>12.9657</v>
      </c>
      <c r="AK13" s="5">
        <f t="shared" si="15"/>
        <v>0.62009999999999998</v>
      </c>
      <c r="AL13" s="5">
        <f t="shared" si="16"/>
        <v>7.8933</v>
      </c>
      <c r="AM13" s="5">
        <f t="shared" si="17"/>
        <v>1.2212000000000001</v>
      </c>
      <c r="AN13" s="5">
        <f t="shared" si="18"/>
        <v>3.7138</v>
      </c>
      <c r="AO13" s="5">
        <f t="shared" si="19"/>
        <v>51.602400000000003</v>
      </c>
      <c r="AP13" s="5">
        <f t="shared" si="20"/>
        <v>4.0582000000000003</v>
      </c>
      <c r="AQ13" s="5">
        <f t="shared" si="21"/>
        <v>12.6327</v>
      </c>
      <c r="AR13" s="5">
        <f t="shared" si="22"/>
        <v>0.1716</v>
      </c>
      <c r="AS13" s="5">
        <f t="shared" si="23"/>
        <v>1</v>
      </c>
      <c r="AU13" s="70" t="str">
        <f t="shared" si="1"/>
        <v>LLg_LL6_407a</v>
      </c>
      <c r="AV13" s="70">
        <f t="shared" si="2"/>
        <v>51.602400000000003</v>
      </c>
      <c r="AW13" s="70">
        <f t="shared" si="3"/>
        <v>3.7138</v>
      </c>
      <c r="AX13" s="70">
        <f t="shared" si="4"/>
        <v>12.9657</v>
      </c>
      <c r="AY13" s="70">
        <f t="shared" si="5"/>
        <v>10.737795</v>
      </c>
      <c r="AZ13" s="70">
        <f t="shared" si="6"/>
        <v>2.1054289454999999</v>
      </c>
      <c r="BA13" s="70">
        <f t="shared" si="7"/>
        <v>0.1716</v>
      </c>
      <c r="BB13" s="70">
        <f t="shared" si="8"/>
        <v>4.0582000000000003</v>
      </c>
      <c r="BC13" s="70">
        <f t="shared" si="9"/>
        <v>7.8933</v>
      </c>
      <c r="BD13" s="70">
        <f t="shared" si="10"/>
        <v>3.0588000000000002</v>
      </c>
      <c r="BE13" s="70">
        <f t="shared" si="11"/>
        <v>1.2212000000000001</v>
      </c>
      <c r="BF13" s="70">
        <f t="shared" si="12"/>
        <v>0.62009999999999998</v>
      </c>
      <c r="BG13" s="70">
        <f t="shared" si="24"/>
        <v>1.18886241231445</v>
      </c>
      <c r="BH13" s="70">
        <f t="shared" si="25"/>
        <v>4.0676009143547E-2</v>
      </c>
      <c r="BI13" s="70">
        <f t="shared" si="26"/>
        <v>1095.5698199999999</v>
      </c>
      <c r="BJ13" s="70">
        <v>750</v>
      </c>
      <c r="BK13" s="70">
        <v>0.31807828800239568</v>
      </c>
      <c r="BM13" s="12" t="s">
        <v>390</v>
      </c>
      <c r="BN13" s="12">
        <v>30</v>
      </c>
      <c r="BO13" s="12" t="s">
        <v>32</v>
      </c>
      <c r="BP13" s="12" t="s">
        <v>464</v>
      </c>
      <c r="BQ13" s="12" t="s">
        <v>500</v>
      </c>
      <c r="BR13" s="12" t="s">
        <v>461</v>
      </c>
      <c r="BS13" s="12">
        <v>3.7070601851851903E-2</v>
      </c>
      <c r="BT13" s="12">
        <v>10.645</v>
      </c>
      <c r="BU13" s="12">
        <v>16</v>
      </c>
      <c r="BV13" s="12" t="s">
        <v>462</v>
      </c>
      <c r="BW13" s="12">
        <v>1</v>
      </c>
      <c r="BX13" s="12">
        <v>118000</v>
      </c>
      <c r="BY13" s="12">
        <v>9200</v>
      </c>
      <c r="BZ13" s="12">
        <v>7.9</v>
      </c>
      <c r="CA13" s="12">
        <v>1</v>
      </c>
      <c r="CB13" s="12">
        <v>19.399999999999999</v>
      </c>
      <c r="CC13" s="12">
        <v>1.2</v>
      </c>
      <c r="CD13" s="12">
        <v>1.7</v>
      </c>
      <c r="CE13" s="12">
        <v>1.2</v>
      </c>
      <c r="CF13" s="12">
        <v>3.12</v>
      </c>
      <c r="CG13" s="12">
        <v>0.3</v>
      </c>
      <c r="CH13" s="12">
        <v>9810</v>
      </c>
      <c r="CI13" s="12">
        <v>860</v>
      </c>
      <c r="CJ13" s="12">
        <v>25.7</v>
      </c>
      <c r="CK13" s="12">
        <v>1.5</v>
      </c>
      <c r="CL13" s="12">
        <v>23900</v>
      </c>
      <c r="CM13" s="12">
        <v>1500</v>
      </c>
      <c r="CN13" s="12">
        <v>443</v>
      </c>
      <c r="CO13" s="12">
        <v>45</v>
      </c>
      <c r="CP13" s="12">
        <v>4.5999999999999996</v>
      </c>
      <c r="CQ13" s="12">
        <v>1.4</v>
      </c>
      <c r="CR13" s="12">
        <v>1480</v>
      </c>
      <c r="CS13" s="12">
        <v>130</v>
      </c>
      <c r="CT13" s="12">
        <v>104000</v>
      </c>
      <c r="CU13" s="12">
        <v>8800</v>
      </c>
      <c r="CV13" s="12">
        <v>40.9</v>
      </c>
      <c r="CW13" s="12">
        <v>4.3</v>
      </c>
      <c r="CX13" s="12">
        <v>38.700000000000003</v>
      </c>
      <c r="CY13" s="12">
        <v>4.0999999999999996</v>
      </c>
      <c r="CZ13" s="12">
        <v>93</v>
      </c>
      <c r="DA13" s="12">
        <v>11</v>
      </c>
      <c r="DB13" s="12">
        <v>199</v>
      </c>
      <c r="DC13" s="12">
        <v>20</v>
      </c>
      <c r="DD13" s="12">
        <v>29.5</v>
      </c>
      <c r="DE13" s="12">
        <v>3.2</v>
      </c>
      <c r="DF13" s="12">
        <v>1.06</v>
      </c>
      <c r="DG13" s="12">
        <v>0.71</v>
      </c>
      <c r="DH13" s="12">
        <v>22.6</v>
      </c>
      <c r="DI13" s="12">
        <v>1.9</v>
      </c>
      <c r="DJ13" s="12">
        <v>362</v>
      </c>
      <c r="DK13" s="12">
        <v>24</v>
      </c>
      <c r="DL13" s="12">
        <v>39.799999999999997</v>
      </c>
      <c r="DM13" s="12">
        <v>3.8</v>
      </c>
      <c r="DN13" s="12">
        <v>314</v>
      </c>
      <c r="DO13" s="12">
        <v>25</v>
      </c>
      <c r="DP13" s="12">
        <v>30.4</v>
      </c>
      <c r="DQ13" s="12">
        <v>2.2999999999999998</v>
      </c>
      <c r="DR13" s="12">
        <v>2.12</v>
      </c>
      <c r="DS13" s="12">
        <v>0.64</v>
      </c>
      <c r="DT13" s="12">
        <v>0.46</v>
      </c>
      <c r="DU13" s="12">
        <v>0.46</v>
      </c>
      <c r="DV13" s="12">
        <v>0.21</v>
      </c>
      <c r="DW13" s="12">
        <v>0.11</v>
      </c>
      <c r="DX13" s="12">
        <v>2.86</v>
      </c>
      <c r="DY13" s="12">
        <v>0.63</v>
      </c>
      <c r="DZ13" s="12">
        <v>0.22</v>
      </c>
      <c r="EA13" s="12">
        <v>0.15</v>
      </c>
      <c r="EB13" s="12">
        <v>0.42</v>
      </c>
      <c r="EC13" s="12">
        <v>0.14000000000000001</v>
      </c>
      <c r="ED13" s="12">
        <v>253</v>
      </c>
      <c r="EE13" s="12">
        <v>22</v>
      </c>
      <c r="EF13" s="12">
        <v>26.2</v>
      </c>
      <c r="EG13" s="12">
        <v>2.2000000000000002</v>
      </c>
      <c r="EH13" s="12">
        <v>68.099999999999994</v>
      </c>
      <c r="EI13" s="12">
        <v>5.6</v>
      </c>
      <c r="EJ13" s="12">
        <v>9.0500000000000007</v>
      </c>
      <c r="EK13" s="12">
        <v>0.72</v>
      </c>
      <c r="EL13" s="12">
        <v>41.5</v>
      </c>
      <c r="EM13" s="12">
        <v>3.8</v>
      </c>
      <c r="EN13" s="12">
        <v>10.7</v>
      </c>
      <c r="EO13" s="12">
        <v>1.5</v>
      </c>
      <c r="EP13" s="12">
        <v>3.52</v>
      </c>
      <c r="EQ13" s="12">
        <v>0.47</v>
      </c>
      <c r="ER13" s="12">
        <v>10.1</v>
      </c>
      <c r="ES13" s="12">
        <v>1.4</v>
      </c>
      <c r="ET13" s="12">
        <v>1.65</v>
      </c>
      <c r="EU13" s="12">
        <v>0.22</v>
      </c>
      <c r="EV13" s="12">
        <v>9.5</v>
      </c>
      <c r="EW13" s="12">
        <v>1.2</v>
      </c>
      <c r="EX13" s="12">
        <v>1.92</v>
      </c>
      <c r="EY13" s="12">
        <v>0.32</v>
      </c>
      <c r="EZ13" s="12">
        <v>4.95</v>
      </c>
      <c r="FA13" s="12">
        <v>0.74</v>
      </c>
      <c r="FB13" s="12">
        <v>0.77</v>
      </c>
      <c r="FC13" s="12">
        <v>0.18</v>
      </c>
      <c r="FD13" s="12">
        <v>3.83</v>
      </c>
      <c r="FE13" s="12">
        <v>0.95</v>
      </c>
      <c r="FF13" s="12">
        <v>0.81</v>
      </c>
      <c r="FG13" s="12">
        <v>0.28999999999999998</v>
      </c>
      <c r="FH13" s="12">
        <v>7.1</v>
      </c>
      <c r="FI13" s="12">
        <v>1.2</v>
      </c>
      <c r="FJ13" s="12">
        <v>2.0699999999999998</v>
      </c>
      <c r="FK13" s="12">
        <v>0.3</v>
      </c>
      <c r="FL13" s="12">
        <v>0.42</v>
      </c>
      <c r="FM13" s="12">
        <v>0.16</v>
      </c>
      <c r="FN13" s="12">
        <v>0.111</v>
      </c>
      <c r="FO13" s="12">
        <v>0.05</v>
      </c>
      <c r="FP13" s="12">
        <v>2.74</v>
      </c>
      <c r="FQ13" s="12">
        <v>0.44</v>
      </c>
      <c r="FR13" s="12">
        <v>9.5000000000000001E-2</v>
      </c>
      <c r="FS13" s="12">
        <v>4.7E-2</v>
      </c>
      <c r="FT13" s="12">
        <v>2.73</v>
      </c>
      <c r="FU13" s="12">
        <v>0.88</v>
      </c>
      <c r="FV13" s="12">
        <v>1.1200000000000001</v>
      </c>
      <c r="FW13" s="12">
        <v>0.21</v>
      </c>
    </row>
    <row r="14" spans="1:179" x14ac:dyDescent="0.3">
      <c r="A14" s="31" t="s">
        <v>852</v>
      </c>
      <c r="B14" s="31" t="s">
        <v>21</v>
      </c>
      <c r="C14" s="46" t="s">
        <v>834</v>
      </c>
      <c r="D14" s="46" t="s">
        <v>834</v>
      </c>
      <c r="F14" s="62">
        <v>2.8955000000000002</v>
      </c>
      <c r="G14" s="62">
        <v>12.411799999999999</v>
      </c>
      <c r="H14" s="62">
        <v>0.51580000000000004</v>
      </c>
      <c r="I14" s="62">
        <v>8.6748999999999992</v>
      </c>
      <c r="J14" s="62">
        <v>0.78500000000000003</v>
      </c>
      <c r="K14" s="62">
        <v>4.0101000000000004</v>
      </c>
      <c r="L14" s="62">
        <v>49.191699999999997</v>
      </c>
      <c r="M14" s="62">
        <v>4.6816000000000004</v>
      </c>
      <c r="N14" s="62">
        <v>13.1899</v>
      </c>
      <c r="O14" s="62">
        <v>0.18640000000000001</v>
      </c>
      <c r="P14" s="62">
        <v>1667.058908</v>
      </c>
      <c r="Q14" s="62">
        <v>217</v>
      </c>
      <c r="R14" s="62">
        <v>0.80604747192791004</v>
      </c>
      <c r="S14" s="62">
        <v>346.55618045614602</v>
      </c>
      <c r="T14" s="62">
        <v>500.36174775472801</v>
      </c>
      <c r="W14" s="25">
        <v>3.8226499999999999</v>
      </c>
      <c r="X14" s="25">
        <v>29.388349999999999</v>
      </c>
      <c r="Z14" s="25">
        <v>13.4544</v>
      </c>
      <c r="AA14" s="25">
        <v>0.13095000000000001</v>
      </c>
      <c r="AB14" s="25">
        <v>9.1550000000000006E-2</v>
      </c>
      <c r="AC14" s="25">
        <v>50.415700000000001</v>
      </c>
      <c r="AD14" s="25">
        <v>0.13635</v>
      </c>
      <c r="AE14" s="25">
        <v>0.75544999999999995</v>
      </c>
      <c r="AF14" s="25">
        <v>3.3099999999999997E-2</v>
      </c>
      <c r="AG14" s="25">
        <v>0.65542848138015497</v>
      </c>
      <c r="AI14" s="5">
        <f t="shared" si="13"/>
        <v>2.8955000000000002</v>
      </c>
      <c r="AJ14" s="5">
        <f t="shared" si="14"/>
        <v>12.411799999999999</v>
      </c>
      <c r="AK14" s="5">
        <f t="shared" si="15"/>
        <v>0.51580000000000004</v>
      </c>
      <c r="AL14" s="5">
        <f t="shared" si="16"/>
        <v>8.6748999999999992</v>
      </c>
      <c r="AM14" s="5">
        <f t="shared" si="17"/>
        <v>0.78500000000000003</v>
      </c>
      <c r="AN14" s="5">
        <f t="shared" si="18"/>
        <v>4.0101000000000004</v>
      </c>
      <c r="AO14" s="5">
        <f t="shared" si="19"/>
        <v>49.191699999999997</v>
      </c>
      <c r="AP14" s="5">
        <f t="shared" si="20"/>
        <v>4.6816000000000004</v>
      </c>
      <c r="AQ14" s="5">
        <f t="shared" si="21"/>
        <v>13.1899</v>
      </c>
      <c r="AR14" s="5">
        <f t="shared" si="22"/>
        <v>0.18640000000000001</v>
      </c>
      <c r="AS14" s="5">
        <f t="shared" si="23"/>
        <v>1</v>
      </c>
      <c r="AU14" s="70" t="str">
        <f t="shared" si="1"/>
        <v>LLg_LL3_149</v>
      </c>
      <c r="AV14" s="70">
        <f t="shared" si="2"/>
        <v>49.191699999999997</v>
      </c>
      <c r="AW14" s="70">
        <f t="shared" si="3"/>
        <v>4.0101000000000004</v>
      </c>
      <c r="AX14" s="70">
        <f t="shared" si="4"/>
        <v>12.411799999999999</v>
      </c>
      <c r="AY14" s="70">
        <f t="shared" si="5"/>
        <v>11.211414999999999</v>
      </c>
      <c r="AZ14" s="70">
        <f t="shared" si="6"/>
        <v>2.1982946834999999</v>
      </c>
      <c r="BA14" s="70">
        <f t="shared" si="7"/>
        <v>0.18640000000000001</v>
      </c>
      <c r="BB14" s="70">
        <f t="shared" si="8"/>
        <v>4.6816000000000004</v>
      </c>
      <c r="BC14" s="70">
        <f t="shared" si="9"/>
        <v>8.6748999999999992</v>
      </c>
      <c r="BD14" s="70">
        <f t="shared" si="10"/>
        <v>2.8955000000000002</v>
      </c>
      <c r="BE14" s="70">
        <f t="shared" si="11"/>
        <v>0.78500000000000003</v>
      </c>
      <c r="BF14" s="70">
        <f t="shared" si="12"/>
        <v>0.51580000000000004</v>
      </c>
      <c r="BG14" s="70">
        <f t="shared" si="24"/>
        <v>0.80604747192791004</v>
      </c>
      <c r="BH14" s="70">
        <f t="shared" si="25"/>
        <v>3.4655618045614602E-2</v>
      </c>
      <c r="BI14" s="70">
        <f t="shared" si="26"/>
        <v>1108.10016</v>
      </c>
      <c r="BJ14" s="70">
        <v>570</v>
      </c>
      <c r="BK14" s="70">
        <v>0.22173323734353401</v>
      </c>
      <c r="BM14" s="12" t="s">
        <v>391</v>
      </c>
      <c r="BN14" s="12">
        <v>50</v>
      </c>
      <c r="BO14" s="12" t="s">
        <v>33</v>
      </c>
      <c r="BP14" s="12">
        <v>13</v>
      </c>
      <c r="BQ14" s="12" t="s">
        <v>476</v>
      </c>
      <c r="BR14" s="12" t="s">
        <v>461</v>
      </c>
      <c r="BS14" s="12">
        <v>0.54043113425925904</v>
      </c>
      <c r="BT14" s="12">
        <v>20.439</v>
      </c>
      <c r="BU14" s="12">
        <v>32</v>
      </c>
      <c r="BV14" s="12" t="s">
        <v>462</v>
      </c>
      <c r="BW14" s="12">
        <v>1</v>
      </c>
      <c r="BX14" s="12">
        <v>8160000</v>
      </c>
      <c r="BY14" s="12">
        <v>360000</v>
      </c>
      <c r="BZ14" s="12">
        <v>49.2</v>
      </c>
      <c r="CA14" s="12">
        <v>1</v>
      </c>
      <c r="CB14" s="12">
        <v>7.99</v>
      </c>
      <c r="CC14" s="12">
        <v>0.74</v>
      </c>
      <c r="CD14" s="12">
        <v>0.95</v>
      </c>
      <c r="CE14" s="12">
        <v>0.28999999999999998</v>
      </c>
      <c r="CF14" s="12">
        <v>2.83</v>
      </c>
      <c r="CG14" s="12">
        <v>0.16</v>
      </c>
      <c r="CH14" s="12">
        <v>6810</v>
      </c>
      <c r="CI14" s="12">
        <v>260</v>
      </c>
      <c r="CJ14" s="12">
        <v>27.9</v>
      </c>
      <c r="CK14" s="12">
        <v>1.6</v>
      </c>
      <c r="CL14" s="12">
        <v>24600</v>
      </c>
      <c r="CM14" s="12">
        <v>1100</v>
      </c>
      <c r="CN14" s="12">
        <v>415</v>
      </c>
      <c r="CO14" s="12">
        <v>32</v>
      </c>
      <c r="CP14" s="12">
        <v>26.6</v>
      </c>
      <c r="CQ14" s="12">
        <v>3.2</v>
      </c>
      <c r="CR14" s="12">
        <v>1480</v>
      </c>
      <c r="CS14" s="12">
        <v>120</v>
      </c>
      <c r="CT14" s="12">
        <v>107100</v>
      </c>
      <c r="CU14" s="12">
        <v>6900</v>
      </c>
      <c r="CV14" s="12">
        <v>43.6</v>
      </c>
      <c r="CW14" s="12">
        <v>2.1</v>
      </c>
      <c r="CX14" s="12">
        <v>60.4</v>
      </c>
      <c r="CY14" s="12">
        <v>3</v>
      </c>
      <c r="CZ14" s="12">
        <v>113.1</v>
      </c>
      <c r="DA14" s="12">
        <v>6.2</v>
      </c>
      <c r="DB14" s="12">
        <v>153.80000000000001</v>
      </c>
      <c r="DC14" s="12">
        <v>8.3000000000000007</v>
      </c>
      <c r="DD14" s="12">
        <v>23.9</v>
      </c>
      <c r="DE14" s="12">
        <v>1.4</v>
      </c>
      <c r="DF14" s="12">
        <v>1.57</v>
      </c>
      <c r="DG14" s="12">
        <v>0.22</v>
      </c>
      <c r="DH14" s="12">
        <v>14.86</v>
      </c>
      <c r="DI14" s="12">
        <v>0.75</v>
      </c>
      <c r="DJ14" s="12">
        <v>353</v>
      </c>
      <c r="DK14" s="12">
        <v>21</v>
      </c>
      <c r="DL14" s="12">
        <v>38.1</v>
      </c>
      <c r="DM14" s="12">
        <v>2.8</v>
      </c>
      <c r="DN14" s="12">
        <v>256</v>
      </c>
      <c r="DO14" s="12">
        <v>19</v>
      </c>
      <c r="DP14" s="12">
        <v>25.8</v>
      </c>
      <c r="DQ14" s="12">
        <v>2</v>
      </c>
      <c r="DR14" s="12">
        <v>1.55</v>
      </c>
      <c r="DS14" s="12">
        <v>0.21</v>
      </c>
      <c r="DT14" s="12">
        <v>0.15</v>
      </c>
      <c r="DU14" s="12">
        <v>0.11</v>
      </c>
      <c r="DV14" s="12">
        <v>0.156</v>
      </c>
      <c r="DW14" s="12">
        <v>2.5999999999999999E-2</v>
      </c>
      <c r="DX14" s="12">
        <v>2.5</v>
      </c>
      <c r="DY14" s="12">
        <v>0.22</v>
      </c>
      <c r="DZ14" s="12">
        <v>9.5000000000000001E-2</v>
      </c>
      <c r="EA14" s="12">
        <v>5.5E-2</v>
      </c>
      <c r="EB14" s="12">
        <v>0.17699999999999999</v>
      </c>
      <c r="EC14" s="12">
        <v>0.03</v>
      </c>
      <c r="ED14" s="12">
        <v>193</v>
      </c>
      <c r="EE14" s="12">
        <v>13</v>
      </c>
      <c r="EF14" s="12">
        <v>22.1</v>
      </c>
      <c r="EG14" s="12">
        <v>1.2</v>
      </c>
      <c r="EH14" s="12">
        <v>52.6</v>
      </c>
      <c r="EI14" s="12">
        <v>2.2999999999999998</v>
      </c>
      <c r="EJ14" s="12">
        <v>7.74</v>
      </c>
      <c r="EK14" s="12">
        <v>0.42</v>
      </c>
      <c r="EL14" s="12">
        <v>34.4</v>
      </c>
      <c r="EM14" s="12">
        <v>2</v>
      </c>
      <c r="EN14" s="12">
        <v>8.98</v>
      </c>
      <c r="EO14" s="12">
        <v>0.69</v>
      </c>
      <c r="EP14" s="12">
        <v>3.14</v>
      </c>
      <c r="EQ14" s="12">
        <v>0.33</v>
      </c>
      <c r="ER14" s="12">
        <v>8.85</v>
      </c>
      <c r="ES14" s="12">
        <v>0.78</v>
      </c>
      <c r="ET14" s="12">
        <v>1.38</v>
      </c>
      <c r="EU14" s="12">
        <v>0.1</v>
      </c>
      <c r="EV14" s="12">
        <v>7.92</v>
      </c>
      <c r="EW14" s="12">
        <v>0.5</v>
      </c>
      <c r="EX14" s="12">
        <v>1.47</v>
      </c>
      <c r="EY14" s="12">
        <v>0.11</v>
      </c>
      <c r="EZ14" s="12">
        <v>4.01</v>
      </c>
      <c r="FA14" s="12">
        <v>0.26</v>
      </c>
      <c r="FB14" s="12">
        <v>0.53200000000000003</v>
      </c>
      <c r="FC14" s="12">
        <v>4.5999999999999999E-2</v>
      </c>
      <c r="FD14" s="12">
        <v>3.18</v>
      </c>
      <c r="FE14" s="12">
        <v>0.4</v>
      </c>
      <c r="FF14" s="12">
        <v>0.437</v>
      </c>
      <c r="FG14" s="12">
        <v>6.6000000000000003E-2</v>
      </c>
      <c r="FH14" s="12">
        <v>6.75</v>
      </c>
      <c r="FI14" s="12">
        <v>0.65</v>
      </c>
      <c r="FJ14" s="12">
        <v>1.52</v>
      </c>
      <c r="FK14" s="12">
        <v>0.15</v>
      </c>
      <c r="FL14" s="12">
        <v>0.41599999999999998</v>
      </c>
      <c r="FM14" s="12">
        <v>8.4000000000000005E-2</v>
      </c>
      <c r="FN14" s="12">
        <v>3.9E-2</v>
      </c>
      <c r="FO14" s="12">
        <v>1.2E-2</v>
      </c>
      <c r="FP14" s="12">
        <v>1.8</v>
      </c>
      <c r="FQ14" s="12">
        <v>0.15</v>
      </c>
      <c r="FR14" s="12">
        <v>4.2999999999999997E-2</v>
      </c>
      <c r="FS14" s="12">
        <v>1.7999999999999999E-2</v>
      </c>
      <c r="FT14" s="12">
        <v>1.74</v>
      </c>
      <c r="FU14" s="12">
        <v>0.13</v>
      </c>
      <c r="FV14" s="12">
        <v>0.56100000000000005</v>
      </c>
      <c r="FW14" s="12">
        <v>5.6000000000000001E-2</v>
      </c>
    </row>
    <row r="15" spans="1:179" x14ac:dyDescent="0.3">
      <c r="A15" s="31" t="s">
        <v>231</v>
      </c>
      <c r="B15" s="31" t="s">
        <v>16</v>
      </c>
      <c r="C15" s="46" t="s">
        <v>834</v>
      </c>
      <c r="D15" s="46" t="s">
        <v>835</v>
      </c>
      <c r="F15" s="62">
        <v>4.3959000000000001</v>
      </c>
      <c r="G15" s="62">
        <v>12.472899999999999</v>
      </c>
      <c r="H15" s="62">
        <v>0.25840000000000002</v>
      </c>
      <c r="I15" s="62">
        <v>3.4140000000000001</v>
      </c>
      <c r="J15" s="62">
        <v>2.5969000000000002</v>
      </c>
      <c r="K15" s="62">
        <v>0.75019999999999998</v>
      </c>
      <c r="L15" s="62">
        <v>65.546999999999997</v>
      </c>
      <c r="M15" s="62">
        <v>1.3385</v>
      </c>
      <c r="N15" s="62">
        <v>6.5308999999999999</v>
      </c>
      <c r="O15" s="62">
        <v>0.1855</v>
      </c>
      <c r="P15" s="62">
        <v>194.18158399999999</v>
      </c>
      <c r="Q15" s="62">
        <v>743</v>
      </c>
      <c r="R15" s="62">
        <v>0.42971346708682401</v>
      </c>
      <c r="S15" s="62">
        <v>9.9927668760904904</v>
      </c>
      <c r="T15" s="62">
        <v>1071.1026028052299</v>
      </c>
      <c r="W15" s="25">
        <v>6.1832000000000003</v>
      </c>
      <c r="X15" s="25">
        <v>26.406199999999998</v>
      </c>
      <c r="Z15" s="25">
        <v>9.0485000000000007</v>
      </c>
      <c r="AA15" s="25">
        <v>0.26874999999999999</v>
      </c>
      <c r="AB15" s="25">
        <v>4.3950000000000003E-2</v>
      </c>
      <c r="AC15" s="25">
        <v>56.632249999999999</v>
      </c>
      <c r="AD15" s="25">
        <v>3.3000000000000002E-2</v>
      </c>
      <c r="AE15" s="25">
        <v>0.44635000000000002</v>
      </c>
      <c r="AF15" s="25">
        <v>-1.0749999999999999E-2</v>
      </c>
      <c r="AG15" s="25">
        <v>0.44015840049085198</v>
      </c>
      <c r="AI15" s="5">
        <f t="shared" si="13"/>
        <v>4.3959000000000001</v>
      </c>
      <c r="AJ15" s="5">
        <f t="shared" si="14"/>
        <v>12.472899999999999</v>
      </c>
      <c r="AK15" s="5">
        <f t="shared" si="15"/>
        <v>0.25840000000000002</v>
      </c>
      <c r="AL15" s="5">
        <f t="shared" si="16"/>
        <v>3.4140000000000001</v>
      </c>
      <c r="AM15" s="5">
        <f t="shared" si="17"/>
        <v>2.5969000000000002</v>
      </c>
      <c r="AN15" s="5">
        <f t="shared" si="18"/>
        <v>0.75019999999999998</v>
      </c>
      <c r="AO15" s="5">
        <f t="shared" si="19"/>
        <v>65.546999999999997</v>
      </c>
      <c r="AP15" s="5">
        <f t="shared" si="20"/>
        <v>1.3385</v>
      </c>
      <c r="AQ15" s="5">
        <f t="shared" si="21"/>
        <v>6.5308999999999999</v>
      </c>
      <c r="AR15" s="5">
        <f t="shared" si="22"/>
        <v>0.1855</v>
      </c>
      <c r="AS15" s="5">
        <f t="shared" si="23"/>
        <v>1</v>
      </c>
      <c r="AU15" s="70" t="str">
        <f t="shared" si="1"/>
        <v>LL2_445</v>
      </c>
      <c r="AV15" s="70">
        <f t="shared" si="2"/>
        <v>65.546999999999997</v>
      </c>
      <c r="AW15" s="70">
        <f t="shared" si="3"/>
        <v>0.75019999999999998</v>
      </c>
      <c r="AX15" s="70">
        <f t="shared" si="4"/>
        <v>12.472899999999999</v>
      </c>
      <c r="AY15" s="70">
        <f t="shared" si="5"/>
        <v>5.5512649999999999</v>
      </c>
      <c r="AZ15" s="70">
        <f t="shared" si="6"/>
        <v>1.0884724484999999</v>
      </c>
      <c r="BA15" s="70">
        <f t="shared" si="7"/>
        <v>0.1855</v>
      </c>
      <c r="BB15" s="70">
        <f t="shared" si="8"/>
        <v>1.3385</v>
      </c>
      <c r="BC15" s="70">
        <f t="shared" si="9"/>
        <v>3.4140000000000001</v>
      </c>
      <c r="BD15" s="70">
        <f t="shared" si="10"/>
        <v>4.3959000000000001</v>
      </c>
      <c r="BE15" s="70">
        <f t="shared" si="11"/>
        <v>2.5969000000000002</v>
      </c>
      <c r="BF15" s="70">
        <f t="shared" si="12"/>
        <v>0.25840000000000002</v>
      </c>
      <c r="BG15" s="70">
        <f t="shared" si="24"/>
        <v>0.42971346708682401</v>
      </c>
      <c r="BH15" s="70">
        <f t="shared" si="25"/>
        <v>9.9927668760904902E-4</v>
      </c>
      <c r="BI15" s="70">
        <f t="shared" si="26"/>
        <v>1040.9038499999999</v>
      </c>
      <c r="BJ15" s="70">
        <v>30</v>
      </c>
      <c r="BK15" s="70">
        <v>0.72617459428538667</v>
      </c>
      <c r="BM15" s="12" t="s">
        <v>395</v>
      </c>
      <c r="BN15" s="12">
        <v>30</v>
      </c>
      <c r="BO15" s="12" t="s">
        <v>32</v>
      </c>
      <c r="BP15" s="12" t="s">
        <v>464</v>
      </c>
      <c r="BQ15" s="12" t="s">
        <v>501</v>
      </c>
      <c r="BR15" s="12" t="s">
        <v>478</v>
      </c>
      <c r="BS15" s="12">
        <v>0.52144594907407404</v>
      </c>
      <c r="BT15" s="12">
        <v>23.030999999999999</v>
      </c>
      <c r="BU15" s="12">
        <v>35</v>
      </c>
      <c r="BV15" s="12" t="s">
        <v>462</v>
      </c>
      <c r="BW15" s="12">
        <v>1</v>
      </c>
      <c r="BX15" s="12">
        <v>49800</v>
      </c>
      <c r="BY15" s="12">
        <v>3200</v>
      </c>
      <c r="BZ15" s="12">
        <v>3.4</v>
      </c>
      <c r="CA15" s="12">
        <v>1</v>
      </c>
      <c r="CB15" s="12">
        <v>19.5</v>
      </c>
      <c r="CC15" s="12">
        <v>1.4</v>
      </c>
      <c r="CD15" s="12">
        <v>3.07</v>
      </c>
      <c r="CE15" s="12">
        <v>0.81</v>
      </c>
      <c r="CF15" s="12">
        <v>4.92</v>
      </c>
      <c r="CG15" s="12">
        <v>0.4</v>
      </c>
      <c r="CH15" s="12">
        <v>21750</v>
      </c>
      <c r="CI15" s="12">
        <v>620</v>
      </c>
      <c r="CJ15" s="12">
        <v>10.14</v>
      </c>
      <c r="CK15" s="12">
        <v>0.6</v>
      </c>
      <c r="CL15" s="12">
        <v>4410</v>
      </c>
      <c r="CM15" s="12">
        <v>190</v>
      </c>
      <c r="CN15" s="12">
        <v>14.94</v>
      </c>
      <c r="CO15" s="12">
        <v>0.84</v>
      </c>
      <c r="CP15" s="12" t="s">
        <v>135</v>
      </c>
      <c r="CQ15" s="12" t="s">
        <v>135</v>
      </c>
      <c r="CR15" s="12">
        <v>1016</v>
      </c>
      <c r="CS15" s="12">
        <v>50</v>
      </c>
      <c r="CT15" s="12">
        <v>66600</v>
      </c>
      <c r="CU15" s="12">
        <v>3300</v>
      </c>
      <c r="CV15" s="12">
        <v>9.82</v>
      </c>
      <c r="CW15" s="12">
        <v>0.56999999999999995</v>
      </c>
      <c r="CX15" s="12">
        <v>1.3</v>
      </c>
      <c r="CY15" s="12">
        <v>0.53</v>
      </c>
      <c r="CZ15" s="12">
        <v>30.5</v>
      </c>
      <c r="DA15" s="12">
        <v>1.8</v>
      </c>
      <c r="DB15" s="12">
        <v>144.80000000000001</v>
      </c>
      <c r="DC15" s="12">
        <v>7.6</v>
      </c>
      <c r="DD15" s="12">
        <v>28.8</v>
      </c>
      <c r="DE15" s="12">
        <v>1.2</v>
      </c>
      <c r="DF15" s="12">
        <v>2.04</v>
      </c>
      <c r="DG15" s="12">
        <v>0.68</v>
      </c>
      <c r="DH15" s="12">
        <v>52.7</v>
      </c>
      <c r="DI15" s="12">
        <v>2.5</v>
      </c>
      <c r="DJ15" s="12">
        <v>253</v>
      </c>
      <c r="DK15" s="12">
        <v>12</v>
      </c>
      <c r="DL15" s="12">
        <v>66.900000000000006</v>
      </c>
      <c r="DM15" s="12">
        <v>2.7</v>
      </c>
      <c r="DN15" s="12">
        <v>708</v>
      </c>
      <c r="DO15" s="12">
        <v>25</v>
      </c>
      <c r="DP15" s="12">
        <v>50.4</v>
      </c>
      <c r="DQ15" s="12">
        <v>2.5</v>
      </c>
      <c r="DR15" s="12">
        <v>3.88</v>
      </c>
      <c r="DS15" s="12">
        <v>0.52</v>
      </c>
      <c r="DT15" s="12" t="s">
        <v>135</v>
      </c>
      <c r="DU15" s="12" t="s">
        <v>135</v>
      </c>
      <c r="DV15" s="12">
        <v>0.13200000000000001</v>
      </c>
      <c r="DW15" s="12">
        <v>4.5999999999999999E-2</v>
      </c>
      <c r="DX15" s="12">
        <v>4.97</v>
      </c>
      <c r="DY15" s="12">
        <v>0.6</v>
      </c>
      <c r="DZ15" s="12">
        <v>0.184</v>
      </c>
      <c r="EA15" s="12">
        <v>7.2999999999999995E-2</v>
      </c>
      <c r="EB15" s="12">
        <v>0.49299999999999999</v>
      </c>
      <c r="EC15" s="12">
        <v>6.5000000000000002E-2</v>
      </c>
      <c r="ED15" s="12">
        <v>430</v>
      </c>
      <c r="EE15" s="12">
        <v>27</v>
      </c>
      <c r="EF15" s="12">
        <v>43.2</v>
      </c>
      <c r="EG15" s="12">
        <v>2.1</v>
      </c>
      <c r="EH15" s="12">
        <v>102.1</v>
      </c>
      <c r="EI15" s="12">
        <v>4.5999999999999996</v>
      </c>
      <c r="EJ15" s="12">
        <v>13.54</v>
      </c>
      <c r="EK15" s="12">
        <v>0.49</v>
      </c>
      <c r="EL15" s="12">
        <v>62.5</v>
      </c>
      <c r="EM15" s="12">
        <v>3.1</v>
      </c>
      <c r="EN15" s="12">
        <v>15.2</v>
      </c>
      <c r="EO15" s="12">
        <v>1.1000000000000001</v>
      </c>
      <c r="EP15" s="12">
        <v>3.33</v>
      </c>
      <c r="EQ15" s="12">
        <v>0.3</v>
      </c>
      <c r="ER15" s="12">
        <v>14.5</v>
      </c>
      <c r="ES15" s="12">
        <v>1.3</v>
      </c>
      <c r="ET15" s="12">
        <v>2.21</v>
      </c>
      <c r="EU15" s="12">
        <v>0.21</v>
      </c>
      <c r="EV15" s="12">
        <v>13.1</v>
      </c>
      <c r="EW15" s="12">
        <v>1</v>
      </c>
      <c r="EX15" s="12">
        <v>2.5499999999999998</v>
      </c>
      <c r="EY15" s="12">
        <v>0.16</v>
      </c>
      <c r="EZ15" s="12">
        <v>6.85</v>
      </c>
      <c r="FA15" s="12">
        <v>0.57999999999999996</v>
      </c>
      <c r="FB15" s="12">
        <v>0.97</v>
      </c>
      <c r="FC15" s="12">
        <v>0.13</v>
      </c>
      <c r="FD15" s="12">
        <v>5.77</v>
      </c>
      <c r="FE15" s="12">
        <v>0.57999999999999996</v>
      </c>
      <c r="FF15" s="12">
        <v>0.8</v>
      </c>
      <c r="FG15" s="12">
        <v>0.1</v>
      </c>
      <c r="FH15" s="12">
        <v>18.2</v>
      </c>
      <c r="FI15" s="12">
        <v>1.4</v>
      </c>
      <c r="FJ15" s="12">
        <v>2.77</v>
      </c>
      <c r="FK15" s="12">
        <v>0.2</v>
      </c>
      <c r="FL15" s="12">
        <v>0.88</v>
      </c>
      <c r="FM15" s="12">
        <v>0.16</v>
      </c>
      <c r="FN15" s="12">
        <v>9.7000000000000003E-2</v>
      </c>
      <c r="FO15" s="12">
        <v>0.03</v>
      </c>
      <c r="FP15" s="12">
        <v>3.5</v>
      </c>
      <c r="FQ15" s="12">
        <v>0.25</v>
      </c>
      <c r="FR15" s="12">
        <v>2.9000000000000001E-2</v>
      </c>
      <c r="FS15" s="12">
        <v>1.7999999999999999E-2</v>
      </c>
      <c r="FT15" s="12">
        <v>4.82</v>
      </c>
      <c r="FU15" s="12">
        <v>0.38</v>
      </c>
      <c r="FV15" s="12">
        <v>1.61</v>
      </c>
      <c r="FW15" s="12">
        <v>0.14000000000000001</v>
      </c>
    </row>
    <row r="16" spans="1:179" x14ac:dyDescent="0.3">
      <c r="A16" s="31" t="s">
        <v>232</v>
      </c>
      <c r="B16" s="31" t="s">
        <v>16</v>
      </c>
      <c r="C16" s="46" t="s">
        <v>834</v>
      </c>
      <c r="D16" s="46" t="s">
        <v>836</v>
      </c>
      <c r="F16" s="62">
        <v>4.1863000000000001</v>
      </c>
      <c r="G16" s="62">
        <v>12.264900000000001</v>
      </c>
      <c r="H16" s="62">
        <v>0.2492</v>
      </c>
      <c r="I16" s="62">
        <v>4.0627000000000004</v>
      </c>
      <c r="J16" s="62">
        <v>2.3397999999999999</v>
      </c>
      <c r="K16" s="62">
        <v>1.1065</v>
      </c>
      <c r="L16" s="62">
        <v>63.502400000000002</v>
      </c>
      <c r="M16" s="62">
        <v>1.3505</v>
      </c>
      <c r="N16" s="62">
        <v>8.0649999999999995</v>
      </c>
      <c r="O16" s="62">
        <v>0.16669999999999999</v>
      </c>
      <c r="P16" s="62">
        <v>372.34819199999998</v>
      </c>
      <c r="Q16" s="62">
        <v>850</v>
      </c>
      <c r="R16" s="62">
        <v>0.50580772381205896</v>
      </c>
      <c r="S16" s="62">
        <v>8.20648919163785</v>
      </c>
      <c r="T16" s="62">
        <v>935.69071081441996</v>
      </c>
      <c r="W16" s="25">
        <v>6.2660999999999998</v>
      </c>
      <c r="X16" s="25">
        <v>26.161850000000001</v>
      </c>
      <c r="Z16" s="25">
        <v>9.1244999999999994</v>
      </c>
      <c r="AA16" s="25">
        <v>0.24995000000000001</v>
      </c>
      <c r="AB16" s="25">
        <v>3.8649999999999997E-2</v>
      </c>
      <c r="AC16" s="25">
        <v>56.721150000000002</v>
      </c>
      <c r="AD16" s="25">
        <v>2.6950000000000002E-2</v>
      </c>
      <c r="AE16" s="25">
        <v>0.42099999999999999</v>
      </c>
      <c r="AF16" s="25">
        <v>-3.2899999999999999E-2</v>
      </c>
      <c r="AG16" s="25">
        <v>0.439501917143514</v>
      </c>
      <c r="AI16" s="5">
        <f t="shared" si="13"/>
        <v>4.1863000000000001</v>
      </c>
      <c r="AJ16" s="5">
        <f t="shared" si="14"/>
        <v>12.264900000000001</v>
      </c>
      <c r="AK16" s="5">
        <f t="shared" si="15"/>
        <v>0.2492</v>
      </c>
      <c r="AL16" s="5">
        <f t="shared" si="16"/>
        <v>4.0627000000000004</v>
      </c>
      <c r="AM16" s="5">
        <f t="shared" si="17"/>
        <v>2.3397999999999999</v>
      </c>
      <c r="AN16" s="5">
        <f t="shared" si="18"/>
        <v>1.1065</v>
      </c>
      <c r="AO16" s="5">
        <f t="shared" si="19"/>
        <v>63.502400000000002</v>
      </c>
      <c r="AP16" s="5">
        <f t="shared" si="20"/>
        <v>1.3505</v>
      </c>
      <c r="AQ16" s="5">
        <f t="shared" si="21"/>
        <v>8.0649999999999995</v>
      </c>
      <c r="AR16" s="5">
        <f t="shared" si="22"/>
        <v>0.16669999999999999</v>
      </c>
      <c r="AS16" s="5">
        <f t="shared" si="23"/>
        <v>1</v>
      </c>
      <c r="AU16" s="70" t="str">
        <f t="shared" si="1"/>
        <v>LL2_443</v>
      </c>
      <c r="AV16" s="70">
        <f t="shared" si="2"/>
        <v>63.502400000000002</v>
      </c>
      <c r="AW16" s="70">
        <f t="shared" si="3"/>
        <v>1.1065</v>
      </c>
      <c r="AX16" s="70">
        <f t="shared" si="4"/>
        <v>12.264900000000001</v>
      </c>
      <c r="AY16" s="70">
        <f t="shared" si="5"/>
        <v>6.855249999999999</v>
      </c>
      <c r="AZ16" s="70">
        <f t="shared" si="6"/>
        <v>1.3441532249999999</v>
      </c>
      <c r="BA16" s="70">
        <f t="shared" si="7"/>
        <v>0.16669999999999999</v>
      </c>
      <c r="BB16" s="70">
        <f t="shared" si="8"/>
        <v>1.3505</v>
      </c>
      <c r="BC16" s="70">
        <f t="shared" si="9"/>
        <v>4.0627000000000004</v>
      </c>
      <c r="BD16" s="70">
        <f t="shared" si="10"/>
        <v>4.1863000000000001</v>
      </c>
      <c r="BE16" s="70">
        <f t="shared" si="11"/>
        <v>2.3397999999999999</v>
      </c>
      <c r="BF16" s="70">
        <f t="shared" si="12"/>
        <v>0.2492</v>
      </c>
      <c r="BG16" s="70">
        <f t="shared" si="24"/>
        <v>0.50580772381205896</v>
      </c>
      <c r="BH16" s="70">
        <f t="shared" si="25"/>
        <v>8.2064891916378501E-4</v>
      </c>
      <c r="BI16" s="70">
        <f t="shared" si="26"/>
        <v>1041.1450500000001</v>
      </c>
      <c r="BJ16" s="70">
        <v>40</v>
      </c>
      <c r="BK16" s="70">
        <v>0.77174757608112943</v>
      </c>
    </row>
    <row r="17" spans="1:179" x14ac:dyDescent="0.3">
      <c r="A17" s="31" t="s">
        <v>853</v>
      </c>
      <c r="B17" s="31" t="s">
        <v>16</v>
      </c>
      <c r="C17" s="46" t="s">
        <v>834</v>
      </c>
      <c r="D17" s="46" t="s">
        <v>835</v>
      </c>
      <c r="F17" s="62">
        <v>3.7968000000000002</v>
      </c>
      <c r="G17" s="62">
        <v>14.022</v>
      </c>
      <c r="H17" s="62">
        <v>0.63829999999999998</v>
      </c>
      <c r="I17" s="62">
        <v>4.8686999999999996</v>
      </c>
      <c r="J17" s="62">
        <v>1.8883000000000001</v>
      </c>
      <c r="K17" s="62">
        <v>1.5571999999999999</v>
      </c>
      <c r="L17" s="62">
        <v>58.684199999999997</v>
      </c>
      <c r="M17" s="62">
        <v>1.5721000000000001</v>
      </c>
      <c r="N17" s="62">
        <v>8.0867000000000004</v>
      </c>
      <c r="O17" s="62">
        <v>0.2021</v>
      </c>
      <c r="P17" s="62">
        <v>532.99842000000001</v>
      </c>
      <c r="Q17" s="62">
        <v>622</v>
      </c>
      <c r="R17" s="62">
        <v>1.2639773119681399</v>
      </c>
      <c r="S17" s="62">
        <v>230.24559451949699</v>
      </c>
      <c r="T17" s="62">
        <v>462.00978667186303</v>
      </c>
      <c r="W17" s="25">
        <v>5.8825500000000002</v>
      </c>
      <c r="X17" s="25">
        <v>28.532250000000001</v>
      </c>
      <c r="Z17" s="25">
        <v>10.083550000000001</v>
      </c>
      <c r="AA17" s="25">
        <v>0.2311</v>
      </c>
      <c r="AB17" s="25">
        <v>5.815E-2</v>
      </c>
      <c r="AC17" s="25">
        <v>53.719949999999997</v>
      </c>
      <c r="AD17" s="25">
        <v>5.2200000000000003E-2</v>
      </c>
      <c r="AE17" s="25">
        <v>0.53654999999999997</v>
      </c>
      <c r="AF17" s="25">
        <v>1E-3</v>
      </c>
      <c r="AG17" s="25">
        <v>0.48008788156256399</v>
      </c>
      <c r="AI17" s="5">
        <f t="shared" si="13"/>
        <v>3.7968000000000002</v>
      </c>
      <c r="AJ17" s="5">
        <f t="shared" si="14"/>
        <v>14.022</v>
      </c>
      <c r="AK17" s="5">
        <f t="shared" si="15"/>
        <v>0.63829999999999998</v>
      </c>
      <c r="AL17" s="5">
        <f t="shared" si="16"/>
        <v>4.8686999999999996</v>
      </c>
      <c r="AM17" s="5">
        <f t="shared" si="17"/>
        <v>1.8883000000000001</v>
      </c>
      <c r="AN17" s="5">
        <f t="shared" si="18"/>
        <v>1.5571999999999999</v>
      </c>
      <c r="AO17" s="5">
        <f t="shared" si="19"/>
        <v>58.684199999999997</v>
      </c>
      <c r="AP17" s="5">
        <f t="shared" si="20"/>
        <v>1.5721000000000001</v>
      </c>
      <c r="AQ17" s="5">
        <f t="shared" si="21"/>
        <v>8.0867000000000004</v>
      </c>
      <c r="AR17" s="5">
        <f t="shared" si="22"/>
        <v>0.2021</v>
      </c>
      <c r="AS17" s="5">
        <f t="shared" si="23"/>
        <v>1</v>
      </c>
      <c r="AU17" s="70" t="str">
        <f t="shared" si="1"/>
        <v>LL2_446_a</v>
      </c>
      <c r="AV17" s="70">
        <f t="shared" si="2"/>
        <v>58.684199999999997</v>
      </c>
      <c r="AW17" s="70">
        <f t="shared" si="3"/>
        <v>1.5571999999999999</v>
      </c>
      <c r="AX17" s="70">
        <f t="shared" si="4"/>
        <v>14.022</v>
      </c>
      <c r="AY17" s="70">
        <f t="shared" si="5"/>
        <v>6.8736950000000006</v>
      </c>
      <c r="AZ17" s="70">
        <f t="shared" si="6"/>
        <v>1.3477698555000002</v>
      </c>
      <c r="BA17" s="70">
        <f t="shared" si="7"/>
        <v>0.2021</v>
      </c>
      <c r="BB17" s="70">
        <f t="shared" si="8"/>
        <v>1.5721000000000001</v>
      </c>
      <c r="BC17" s="70">
        <f t="shared" si="9"/>
        <v>4.8686999999999996</v>
      </c>
      <c r="BD17" s="70">
        <f t="shared" si="10"/>
        <v>3.7968000000000002</v>
      </c>
      <c r="BE17" s="70">
        <f t="shared" si="11"/>
        <v>1.8883000000000001</v>
      </c>
      <c r="BF17" s="70">
        <f t="shared" si="12"/>
        <v>0.63829999999999998</v>
      </c>
      <c r="BG17" s="70">
        <f t="shared" si="24"/>
        <v>1.2639773119681399</v>
      </c>
      <c r="BH17" s="70">
        <f t="shared" si="25"/>
        <v>2.30245594519497E-2</v>
      </c>
      <c r="BI17" s="70">
        <f t="shared" si="26"/>
        <v>1045.5992100000001</v>
      </c>
      <c r="BJ17" s="70">
        <v>550</v>
      </c>
      <c r="BK17" s="70">
        <v>0.36011329057658309</v>
      </c>
    </row>
    <row r="18" spans="1:179" x14ac:dyDescent="0.3">
      <c r="A18" s="31" t="s">
        <v>233</v>
      </c>
      <c r="B18" s="31" t="s">
        <v>16</v>
      </c>
      <c r="C18" s="46" t="s">
        <v>834</v>
      </c>
      <c r="D18" s="46" t="s">
        <v>835</v>
      </c>
      <c r="F18" s="62">
        <v>4.1958000000000002</v>
      </c>
      <c r="G18" s="62">
        <v>13.3369</v>
      </c>
      <c r="H18" s="62">
        <v>0.6008</v>
      </c>
      <c r="I18" s="62">
        <v>5.4485999999999999</v>
      </c>
      <c r="J18" s="62">
        <v>1.7447999999999999</v>
      </c>
      <c r="K18" s="62">
        <v>1.7954000000000001</v>
      </c>
      <c r="L18" s="62">
        <v>58.231299999999997</v>
      </c>
      <c r="M18" s="62">
        <v>2.1810999999999998</v>
      </c>
      <c r="N18" s="62">
        <v>9.3623999999999992</v>
      </c>
      <c r="O18" s="62">
        <v>0.17169999999999999</v>
      </c>
      <c r="P18" s="62">
        <v>660.11729200000002</v>
      </c>
      <c r="Q18" s="62">
        <v>596</v>
      </c>
      <c r="R18" s="62">
        <v>1.50260331931818</v>
      </c>
      <c r="S18" s="62">
        <v>249.28631105814799</v>
      </c>
      <c r="T18" s="62">
        <v>704.99928856186102</v>
      </c>
      <c r="W18" s="25">
        <v>5.4261499999999998</v>
      </c>
      <c r="X18" s="25">
        <v>27.419499999999999</v>
      </c>
      <c r="Z18" s="25">
        <v>11.32005</v>
      </c>
      <c r="AA18" s="25">
        <v>0.23365</v>
      </c>
      <c r="AB18" s="25">
        <v>5.96E-2</v>
      </c>
      <c r="AC18" s="25">
        <v>54.207450000000001</v>
      </c>
      <c r="AD18" s="25">
        <v>6.2799999999999995E-2</v>
      </c>
      <c r="AE18" s="25">
        <v>0.58284999999999998</v>
      </c>
      <c r="AF18" s="25">
        <v>5.2299999999999999E-2</v>
      </c>
      <c r="AG18" s="25">
        <v>0.52854945172489398</v>
      </c>
      <c r="AI18" s="5">
        <f t="shared" si="13"/>
        <v>4.1958000000000002</v>
      </c>
      <c r="AJ18" s="5">
        <f t="shared" si="14"/>
        <v>13.3369</v>
      </c>
      <c r="AK18" s="5">
        <f t="shared" si="15"/>
        <v>0.6008</v>
      </c>
      <c r="AL18" s="5">
        <f t="shared" si="16"/>
        <v>5.4485999999999999</v>
      </c>
      <c r="AM18" s="5">
        <f t="shared" si="17"/>
        <v>1.7447999999999999</v>
      </c>
      <c r="AN18" s="5">
        <f t="shared" si="18"/>
        <v>1.7954000000000001</v>
      </c>
      <c r="AO18" s="5">
        <f t="shared" si="19"/>
        <v>58.231299999999997</v>
      </c>
      <c r="AP18" s="5">
        <f t="shared" si="20"/>
        <v>2.1810999999999998</v>
      </c>
      <c r="AQ18" s="5">
        <f t="shared" si="21"/>
        <v>9.3623999999999992</v>
      </c>
      <c r="AR18" s="5">
        <f t="shared" si="22"/>
        <v>0.17169999999999999</v>
      </c>
      <c r="AS18" s="5">
        <f t="shared" si="23"/>
        <v>1</v>
      </c>
      <c r="AU18" s="70" t="str">
        <f t="shared" si="1"/>
        <v>LL2_447_A</v>
      </c>
      <c r="AV18" s="70">
        <f t="shared" si="2"/>
        <v>58.231299999999997</v>
      </c>
      <c r="AW18" s="70">
        <f t="shared" si="3"/>
        <v>1.7954000000000001</v>
      </c>
      <c r="AX18" s="70">
        <f t="shared" si="4"/>
        <v>13.3369</v>
      </c>
      <c r="AY18" s="70">
        <f t="shared" si="5"/>
        <v>7.9580399999999987</v>
      </c>
      <c r="AZ18" s="70">
        <f t="shared" si="6"/>
        <v>1.5603843959999997</v>
      </c>
      <c r="BA18" s="70">
        <f t="shared" si="7"/>
        <v>0.17169999999999999</v>
      </c>
      <c r="BB18" s="70">
        <f t="shared" si="8"/>
        <v>2.1810999999999998</v>
      </c>
      <c r="BC18" s="70">
        <f t="shared" si="9"/>
        <v>5.4485999999999999</v>
      </c>
      <c r="BD18" s="70">
        <f t="shared" si="10"/>
        <v>4.1958000000000002</v>
      </c>
      <c r="BE18" s="70">
        <f t="shared" si="11"/>
        <v>1.7447999999999999</v>
      </c>
      <c r="BF18" s="70">
        <f t="shared" si="12"/>
        <v>0.6008</v>
      </c>
      <c r="BG18" s="70">
        <f t="shared" si="24"/>
        <v>1.50260331931818</v>
      </c>
      <c r="BH18" s="70">
        <f t="shared" si="25"/>
        <v>2.4928631105814798E-2</v>
      </c>
      <c r="BI18" s="70">
        <f t="shared" si="26"/>
        <v>1057.8401100000001</v>
      </c>
      <c r="BJ18" s="70">
        <v>630</v>
      </c>
      <c r="BK18" s="70">
        <v>0.43005039893243008</v>
      </c>
      <c r="BM18" s="12" t="s">
        <v>396</v>
      </c>
      <c r="BN18" s="12">
        <v>40</v>
      </c>
      <c r="BO18" s="12" t="s">
        <v>32</v>
      </c>
      <c r="BP18" s="12">
        <v>15</v>
      </c>
      <c r="BQ18" s="12" t="s">
        <v>502</v>
      </c>
      <c r="BR18" s="12" t="s">
        <v>478</v>
      </c>
      <c r="BS18" s="12">
        <v>7.2280092592592604E-3</v>
      </c>
      <c r="BT18" s="12">
        <v>21.808</v>
      </c>
      <c r="BU18" s="12">
        <v>33</v>
      </c>
      <c r="BV18" s="12" t="s">
        <v>462</v>
      </c>
      <c r="BW18" s="12">
        <v>1</v>
      </c>
      <c r="BX18" s="12">
        <v>132000</v>
      </c>
      <c r="BY18" s="12">
        <v>6700</v>
      </c>
      <c r="BZ18" s="12">
        <v>5.4</v>
      </c>
      <c r="CA18" s="12">
        <v>1</v>
      </c>
      <c r="CB18" s="12">
        <v>53.5</v>
      </c>
      <c r="CC18" s="12">
        <v>3.4</v>
      </c>
      <c r="CD18" s="12">
        <v>2.61</v>
      </c>
      <c r="CE18" s="12">
        <v>0.56999999999999995</v>
      </c>
      <c r="CF18" s="12">
        <v>4.51</v>
      </c>
      <c r="CG18" s="12">
        <v>0.27</v>
      </c>
      <c r="CH18" s="12">
        <v>13910</v>
      </c>
      <c r="CI18" s="12">
        <v>520</v>
      </c>
      <c r="CJ18" s="12">
        <v>16.100000000000001</v>
      </c>
      <c r="CK18" s="12">
        <v>0.67</v>
      </c>
      <c r="CL18" s="12">
        <v>10230</v>
      </c>
      <c r="CM18" s="12">
        <v>420</v>
      </c>
      <c r="CN18" s="12">
        <v>76.099999999999994</v>
      </c>
      <c r="CO18" s="12">
        <v>3.9</v>
      </c>
      <c r="CP18" s="12" t="s">
        <v>135</v>
      </c>
      <c r="CQ18" s="12" t="s">
        <v>135</v>
      </c>
      <c r="CR18" s="12">
        <v>1438</v>
      </c>
      <c r="CS18" s="12">
        <v>74</v>
      </c>
      <c r="CT18" s="12">
        <v>91400</v>
      </c>
      <c r="CU18" s="12">
        <v>4700</v>
      </c>
      <c r="CV18" s="12">
        <v>14.71</v>
      </c>
      <c r="CW18" s="12">
        <v>0.83</v>
      </c>
      <c r="CX18" s="12" t="s">
        <v>135</v>
      </c>
      <c r="CY18" s="12" t="s">
        <v>135</v>
      </c>
      <c r="CZ18" s="12">
        <v>58.3</v>
      </c>
      <c r="DA18" s="12">
        <v>3.2</v>
      </c>
      <c r="DB18" s="12">
        <v>183.9</v>
      </c>
      <c r="DC18" s="12">
        <v>9.1999999999999993</v>
      </c>
      <c r="DD18" s="12">
        <v>29.1</v>
      </c>
      <c r="DE18" s="12">
        <v>1.8</v>
      </c>
      <c r="DF18" s="12">
        <v>2.0699999999999998</v>
      </c>
      <c r="DG18" s="12">
        <v>0.3</v>
      </c>
      <c r="DH18" s="12">
        <v>35.6</v>
      </c>
      <c r="DI18" s="12">
        <v>1.8</v>
      </c>
      <c r="DJ18" s="12">
        <v>408</v>
      </c>
      <c r="DK18" s="12">
        <v>18</v>
      </c>
      <c r="DL18" s="12">
        <v>63.5</v>
      </c>
      <c r="DM18" s="12">
        <v>3</v>
      </c>
      <c r="DN18" s="12">
        <v>478</v>
      </c>
      <c r="DO18" s="12">
        <v>23</v>
      </c>
      <c r="DP18" s="12">
        <v>41.6</v>
      </c>
      <c r="DQ18" s="12">
        <v>2</v>
      </c>
      <c r="DR18" s="12">
        <v>2.99</v>
      </c>
      <c r="DS18" s="12">
        <v>0.39</v>
      </c>
      <c r="DT18" s="12">
        <v>0.23</v>
      </c>
      <c r="DU18" s="12">
        <v>0.15</v>
      </c>
      <c r="DV18" s="12">
        <v>0.151</v>
      </c>
      <c r="DW18" s="12">
        <v>3.5000000000000003E-2</v>
      </c>
      <c r="DX18" s="12">
        <v>4.74</v>
      </c>
      <c r="DY18" s="12">
        <v>0.45</v>
      </c>
      <c r="DZ18" s="12">
        <v>0.125</v>
      </c>
      <c r="EA18" s="12">
        <v>2.9000000000000001E-2</v>
      </c>
      <c r="EB18" s="12">
        <v>0.312</v>
      </c>
      <c r="EC18" s="12">
        <v>4.5999999999999999E-2</v>
      </c>
      <c r="ED18" s="12">
        <v>373</v>
      </c>
      <c r="EE18" s="12">
        <v>20</v>
      </c>
      <c r="EF18" s="12">
        <v>41.8</v>
      </c>
      <c r="EG18" s="12">
        <v>1.2</v>
      </c>
      <c r="EH18" s="12">
        <v>102.4</v>
      </c>
      <c r="EI18" s="12">
        <v>3.3</v>
      </c>
      <c r="EJ18" s="12">
        <v>13.55</v>
      </c>
      <c r="EK18" s="12">
        <v>0.54</v>
      </c>
      <c r="EL18" s="12">
        <v>64.900000000000006</v>
      </c>
      <c r="EM18" s="12">
        <v>2.9</v>
      </c>
      <c r="EN18" s="12">
        <v>16.399999999999999</v>
      </c>
      <c r="EO18" s="12">
        <v>1.2</v>
      </c>
      <c r="EP18" s="12">
        <v>4.72</v>
      </c>
      <c r="EQ18" s="12">
        <v>0.26</v>
      </c>
      <c r="ER18" s="12">
        <v>15.4</v>
      </c>
      <c r="ES18" s="12">
        <v>1</v>
      </c>
      <c r="ET18" s="12">
        <v>2.2999999999999998</v>
      </c>
      <c r="EU18" s="12">
        <v>0.18</v>
      </c>
      <c r="EV18" s="12">
        <v>13.31</v>
      </c>
      <c r="EW18" s="12">
        <v>0.81</v>
      </c>
      <c r="EX18" s="12">
        <v>2.52</v>
      </c>
      <c r="EY18" s="12">
        <v>0.17</v>
      </c>
      <c r="EZ18" s="12">
        <v>6.33</v>
      </c>
      <c r="FA18" s="12">
        <v>0.4</v>
      </c>
      <c r="FB18" s="12">
        <v>0.83299999999999996</v>
      </c>
      <c r="FC18" s="12">
        <v>5.1999999999999998E-2</v>
      </c>
      <c r="FD18" s="12">
        <v>5.09</v>
      </c>
      <c r="FE18" s="12">
        <v>0.45</v>
      </c>
      <c r="FF18" s="12">
        <v>0.70199999999999996</v>
      </c>
      <c r="FG18" s="12">
        <v>6.7000000000000004E-2</v>
      </c>
      <c r="FH18" s="12">
        <v>12.35</v>
      </c>
      <c r="FI18" s="12">
        <v>0.85</v>
      </c>
      <c r="FJ18" s="12">
        <v>2.41</v>
      </c>
      <c r="FK18" s="12">
        <v>0.16</v>
      </c>
      <c r="FL18" s="12">
        <v>0.65400000000000003</v>
      </c>
      <c r="FM18" s="12">
        <v>7.5999999999999998E-2</v>
      </c>
      <c r="FN18" s="12">
        <v>0.08</v>
      </c>
      <c r="FO18" s="12">
        <v>1.7999999999999999E-2</v>
      </c>
      <c r="FP18" s="12">
        <v>3.27</v>
      </c>
      <c r="FQ18" s="12">
        <v>0.19</v>
      </c>
      <c r="FR18" s="12">
        <v>2.3E-2</v>
      </c>
      <c r="FS18" s="12">
        <v>1.4999999999999999E-2</v>
      </c>
      <c r="FT18" s="12">
        <v>3.46</v>
      </c>
      <c r="FU18" s="12">
        <v>0.22</v>
      </c>
      <c r="FV18" s="12">
        <v>1.02</v>
      </c>
      <c r="FW18" s="12">
        <v>0.12</v>
      </c>
    </row>
    <row r="19" spans="1:179" x14ac:dyDescent="0.3">
      <c r="A19" s="31" t="s">
        <v>234</v>
      </c>
      <c r="B19" s="31" t="s">
        <v>16</v>
      </c>
      <c r="C19" s="46" t="s">
        <v>834</v>
      </c>
      <c r="D19" s="46" t="s">
        <v>834</v>
      </c>
      <c r="F19" s="62">
        <v>2.9746999999999999</v>
      </c>
      <c r="G19" s="62">
        <v>13.7707</v>
      </c>
      <c r="H19" s="62">
        <v>0.51370000000000005</v>
      </c>
      <c r="I19" s="62">
        <v>4.8358999999999996</v>
      </c>
      <c r="J19" s="62">
        <v>1.829</v>
      </c>
      <c r="K19" s="62">
        <v>1.5584</v>
      </c>
      <c r="L19" s="62">
        <v>60.636800000000001</v>
      </c>
      <c r="M19" s="62">
        <v>1.6455</v>
      </c>
      <c r="N19" s="62">
        <v>8.7830999999999992</v>
      </c>
      <c r="O19" s="62">
        <v>0.1234</v>
      </c>
      <c r="P19" s="62">
        <v>570.53351999999995</v>
      </c>
      <c r="Q19" s="62">
        <v>607</v>
      </c>
      <c r="R19" s="62">
        <v>1.5199916180639901</v>
      </c>
      <c r="S19" s="62">
        <v>339.95747738328402</v>
      </c>
      <c r="T19" s="62">
        <v>642.65461511848605</v>
      </c>
      <c r="W19" s="25">
        <v>5.9219999999999997</v>
      </c>
      <c r="X19" s="25">
        <v>27.374099999999999</v>
      </c>
      <c r="Z19" s="25">
        <v>9.6940000000000008</v>
      </c>
      <c r="AA19" s="25">
        <v>0.25869999999999999</v>
      </c>
      <c r="AB19" s="25">
        <v>5.9700000000000003E-2</v>
      </c>
      <c r="AC19" s="25">
        <v>56.065800000000003</v>
      </c>
      <c r="AD19" s="25">
        <v>7.6700000000000004E-2</v>
      </c>
      <c r="AE19" s="25">
        <v>0.55669999999999997</v>
      </c>
      <c r="AF19" s="25">
        <v>2.5499999999999998E-2</v>
      </c>
      <c r="AG19" s="25">
        <v>0.467896699197066</v>
      </c>
      <c r="AI19" s="5">
        <f t="shared" si="13"/>
        <v>2.9746999999999999</v>
      </c>
      <c r="AJ19" s="5">
        <f t="shared" si="14"/>
        <v>13.7707</v>
      </c>
      <c r="AK19" s="5">
        <f t="shared" si="15"/>
        <v>0.51370000000000005</v>
      </c>
      <c r="AL19" s="5">
        <f t="shared" si="16"/>
        <v>4.8358999999999996</v>
      </c>
      <c r="AM19" s="5">
        <f t="shared" si="17"/>
        <v>1.829</v>
      </c>
      <c r="AN19" s="5">
        <f t="shared" si="18"/>
        <v>1.5584</v>
      </c>
      <c r="AO19" s="5">
        <f t="shared" si="19"/>
        <v>60.636800000000001</v>
      </c>
      <c r="AP19" s="5">
        <f t="shared" si="20"/>
        <v>1.6455</v>
      </c>
      <c r="AQ19" s="5">
        <f t="shared" si="21"/>
        <v>8.7830999999999992</v>
      </c>
      <c r="AR19" s="5">
        <f t="shared" si="22"/>
        <v>0.1234</v>
      </c>
      <c r="AS19" s="5">
        <f t="shared" si="23"/>
        <v>1</v>
      </c>
      <c r="AU19" s="70" t="str">
        <f t="shared" si="1"/>
        <v>LL2_447_D</v>
      </c>
      <c r="AV19" s="70">
        <f t="shared" si="2"/>
        <v>60.636800000000001</v>
      </c>
      <c r="AW19" s="70">
        <f t="shared" si="3"/>
        <v>1.5584</v>
      </c>
      <c r="AX19" s="70">
        <f t="shared" si="4"/>
        <v>13.7707</v>
      </c>
      <c r="AY19" s="70">
        <f t="shared" si="5"/>
        <v>7.4656349999999989</v>
      </c>
      <c r="AZ19" s="70">
        <f t="shared" si="6"/>
        <v>1.4638353614999999</v>
      </c>
      <c r="BA19" s="70">
        <f t="shared" si="7"/>
        <v>0.1234</v>
      </c>
      <c r="BB19" s="70">
        <f t="shared" si="8"/>
        <v>1.6455</v>
      </c>
      <c r="BC19" s="70">
        <f t="shared" si="9"/>
        <v>4.8358999999999996</v>
      </c>
      <c r="BD19" s="70">
        <f t="shared" si="10"/>
        <v>2.9746999999999999</v>
      </c>
      <c r="BE19" s="70">
        <f t="shared" si="11"/>
        <v>1.829</v>
      </c>
      <c r="BF19" s="70">
        <f t="shared" si="12"/>
        <v>0.51370000000000005</v>
      </c>
      <c r="BG19" s="70">
        <f t="shared" si="24"/>
        <v>1.5199916180639901</v>
      </c>
      <c r="BH19" s="70">
        <f t="shared" si="25"/>
        <v>3.3995747738328398E-2</v>
      </c>
      <c r="BI19" s="70">
        <f t="shared" si="26"/>
        <v>1047.07455</v>
      </c>
      <c r="BJ19" s="70">
        <v>750</v>
      </c>
      <c r="BK19" s="70">
        <v>0.37984146657696521</v>
      </c>
      <c r="BM19" s="12" t="s">
        <v>397</v>
      </c>
      <c r="BN19" s="12">
        <v>20</v>
      </c>
      <c r="BO19" s="12" t="s">
        <v>32</v>
      </c>
      <c r="BP19" s="12" t="s">
        <v>483</v>
      </c>
      <c r="BQ19" s="12" t="s">
        <v>503</v>
      </c>
      <c r="BR19" s="12" t="s">
        <v>480</v>
      </c>
      <c r="BS19" s="12">
        <v>3.9988425925925903E-3</v>
      </c>
      <c r="BT19" s="12">
        <v>25.407</v>
      </c>
      <c r="BU19" s="12">
        <v>89</v>
      </c>
      <c r="BV19" s="12" t="s">
        <v>462</v>
      </c>
      <c r="BW19" s="12">
        <v>1</v>
      </c>
      <c r="BX19" s="12">
        <v>18800</v>
      </c>
      <c r="BY19" s="12">
        <v>1300</v>
      </c>
      <c r="BZ19" s="12">
        <v>4.8</v>
      </c>
      <c r="CA19" s="12">
        <v>1</v>
      </c>
      <c r="CX19" s="12" t="s">
        <v>135</v>
      </c>
      <c r="CY19" s="12" t="s">
        <v>135</v>
      </c>
      <c r="CZ19" s="12">
        <v>61.327433628318602</v>
      </c>
      <c r="DA19" s="12">
        <v>3.98230088495575</v>
      </c>
      <c r="DH19" s="12">
        <v>35.9</v>
      </c>
      <c r="DI19" s="12">
        <v>2.2000000000000002</v>
      </c>
      <c r="DJ19" s="12">
        <v>364</v>
      </c>
      <c r="DK19" s="12">
        <v>17</v>
      </c>
      <c r="DL19" s="12">
        <v>58.7</v>
      </c>
      <c r="DM19" s="12">
        <v>3.1</v>
      </c>
      <c r="DN19" s="12">
        <v>498</v>
      </c>
      <c r="DO19" s="12">
        <v>25</v>
      </c>
      <c r="DP19" s="12">
        <v>42.6</v>
      </c>
      <c r="DQ19" s="12">
        <v>1.9</v>
      </c>
      <c r="ED19" s="12">
        <v>376</v>
      </c>
      <c r="EE19" s="12">
        <v>18</v>
      </c>
      <c r="EF19" s="12">
        <v>41.7</v>
      </c>
      <c r="EG19" s="12">
        <v>2.2000000000000002</v>
      </c>
      <c r="EH19" s="12">
        <v>102</v>
      </c>
      <c r="EI19" s="12">
        <v>4.0999999999999996</v>
      </c>
      <c r="EJ19" s="12">
        <v>13.84</v>
      </c>
      <c r="EK19" s="12">
        <v>0.63</v>
      </c>
      <c r="EL19" s="12">
        <v>62.6</v>
      </c>
      <c r="EM19" s="12">
        <v>3.9</v>
      </c>
      <c r="EN19" s="12">
        <v>13.9</v>
      </c>
      <c r="EO19" s="12">
        <v>1.2</v>
      </c>
      <c r="EP19" s="12">
        <v>4.75</v>
      </c>
      <c r="EQ19" s="12">
        <v>0.31</v>
      </c>
      <c r="ER19" s="12">
        <v>13.5</v>
      </c>
      <c r="ES19" s="12">
        <v>1</v>
      </c>
      <c r="ET19" s="12">
        <v>2.0499999999999998</v>
      </c>
      <c r="EU19" s="12">
        <v>0.16</v>
      </c>
      <c r="EV19" s="12">
        <v>12.72</v>
      </c>
      <c r="EW19" s="12">
        <v>0.91</v>
      </c>
      <c r="EX19" s="12">
        <v>2.02</v>
      </c>
      <c r="EY19" s="12">
        <v>0.15</v>
      </c>
      <c r="EZ19" s="12">
        <v>6.21</v>
      </c>
      <c r="FA19" s="12">
        <v>0.46</v>
      </c>
      <c r="FB19" s="12">
        <v>0.86</v>
      </c>
      <c r="FC19" s="12">
        <v>0.1</v>
      </c>
      <c r="FD19" s="12">
        <v>5.26</v>
      </c>
      <c r="FE19" s="12">
        <v>0.54</v>
      </c>
      <c r="FF19" s="12">
        <v>0.624</v>
      </c>
      <c r="FG19" s="12">
        <v>0.08</v>
      </c>
    </row>
    <row r="20" spans="1:179" s="36" customFormat="1" x14ac:dyDescent="0.3">
      <c r="A20" s="31" t="s">
        <v>235</v>
      </c>
      <c r="B20" s="31" t="s">
        <v>16</v>
      </c>
      <c r="C20" s="36" t="s">
        <v>834</v>
      </c>
      <c r="D20" s="36" t="s">
        <v>833</v>
      </c>
      <c r="E20" s="19"/>
      <c r="F20" s="62">
        <v>4.0308000000000002</v>
      </c>
      <c r="G20" s="62">
        <v>12.3261</v>
      </c>
      <c r="H20" s="62">
        <v>0.52390000000000003</v>
      </c>
      <c r="I20" s="62">
        <v>4.3579999999999997</v>
      </c>
      <c r="J20" s="62">
        <v>2.2414999999999998</v>
      </c>
      <c r="K20" s="62">
        <v>1.6908000000000001</v>
      </c>
      <c r="L20" s="62">
        <v>61.413600000000002</v>
      </c>
      <c r="M20" s="62">
        <v>1.6955</v>
      </c>
      <c r="N20" s="62">
        <v>8.8897999999999993</v>
      </c>
      <c r="O20" s="62">
        <v>0.23330000000000001</v>
      </c>
      <c r="P20" s="62">
        <v>561.52509599999996</v>
      </c>
      <c r="Q20" s="62">
        <v>772</v>
      </c>
      <c r="R20" s="62">
        <v>0.489806137624335</v>
      </c>
      <c r="S20" s="62">
        <v>17.542236361242701</v>
      </c>
      <c r="T20" s="62">
        <v>916.16354815459204</v>
      </c>
      <c r="U20" s="62"/>
      <c r="V20" s="19"/>
      <c r="W20" s="25">
        <v>6.8426999999999998</v>
      </c>
      <c r="X20" s="25">
        <v>25.769749999999998</v>
      </c>
      <c r="Y20" s="25"/>
      <c r="Z20" s="25">
        <v>7.8599500000000004</v>
      </c>
      <c r="AA20" s="25">
        <v>0.35320000000000001</v>
      </c>
      <c r="AB20" s="25">
        <v>2.9499999999999998E-2</v>
      </c>
      <c r="AC20" s="25">
        <v>58.490699999999997</v>
      </c>
      <c r="AD20" s="25">
        <v>2.4150000000000001E-2</v>
      </c>
      <c r="AE20" s="25">
        <v>0.38524999999999998</v>
      </c>
      <c r="AF20" s="25">
        <v>-5.7000000000000002E-3</v>
      </c>
      <c r="AG20" s="25">
        <v>0.38039177170525401</v>
      </c>
      <c r="AH20" s="19"/>
      <c r="AI20" s="5">
        <f t="shared" si="13"/>
        <v>4.0308000000000002</v>
      </c>
      <c r="AJ20" s="5">
        <f t="shared" si="14"/>
        <v>12.3261</v>
      </c>
      <c r="AK20" s="5">
        <f t="shared" si="15"/>
        <v>0.52390000000000003</v>
      </c>
      <c r="AL20" s="5">
        <f t="shared" si="16"/>
        <v>4.3579999999999997</v>
      </c>
      <c r="AM20" s="5">
        <f t="shared" si="17"/>
        <v>2.2414999999999998</v>
      </c>
      <c r="AN20" s="5">
        <f t="shared" si="18"/>
        <v>1.6908000000000001</v>
      </c>
      <c r="AO20" s="5">
        <f t="shared" si="19"/>
        <v>61.413600000000002</v>
      </c>
      <c r="AP20" s="5">
        <f t="shared" si="20"/>
        <v>1.6955</v>
      </c>
      <c r="AQ20" s="5">
        <f t="shared" si="21"/>
        <v>8.8897999999999993</v>
      </c>
      <c r="AR20" s="5">
        <f t="shared" si="22"/>
        <v>0.23330000000000001</v>
      </c>
      <c r="AS20" s="5">
        <f t="shared" si="23"/>
        <v>1</v>
      </c>
      <c r="AU20" s="70" t="str">
        <f t="shared" si="1"/>
        <v>LL2_448</v>
      </c>
      <c r="AV20" s="70">
        <f t="shared" si="2"/>
        <v>61.413600000000002</v>
      </c>
      <c r="AW20" s="70">
        <f t="shared" si="3"/>
        <v>1.6908000000000001</v>
      </c>
      <c r="AX20" s="70">
        <f t="shared" si="4"/>
        <v>12.3261</v>
      </c>
      <c r="AY20" s="70">
        <f t="shared" si="5"/>
        <v>7.5563299999999991</v>
      </c>
      <c r="AZ20" s="70">
        <f t="shared" si="6"/>
        <v>1.4816185169999998</v>
      </c>
      <c r="BA20" s="70">
        <f t="shared" si="7"/>
        <v>0.23330000000000001</v>
      </c>
      <c r="BB20" s="70">
        <f t="shared" si="8"/>
        <v>1.6955</v>
      </c>
      <c r="BC20" s="70">
        <f t="shared" si="9"/>
        <v>4.3579999999999997</v>
      </c>
      <c r="BD20" s="70">
        <f t="shared" si="10"/>
        <v>4.0308000000000002</v>
      </c>
      <c r="BE20" s="70">
        <f t="shared" si="11"/>
        <v>2.2414999999999998</v>
      </c>
      <c r="BF20" s="70">
        <f t="shared" si="12"/>
        <v>0.52390000000000003</v>
      </c>
      <c r="BG20" s="70">
        <f t="shared" si="24"/>
        <v>0.489806137624335</v>
      </c>
      <c r="BH20" s="70">
        <f t="shared" si="25"/>
        <v>1.7542236361242701E-3</v>
      </c>
      <c r="BI20" s="70">
        <f t="shared" si="26"/>
        <v>1048.0795499999999</v>
      </c>
      <c r="BJ20" s="70">
        <v>50</v>
      </c>
      <c r="BK20" s="70">
        <v>0.6163998643558003</v>
      </c>
      <c r="BL20" s="19"/>
      <c r="BM20" s="12" t="s">
        <v>397</v>
      </c>
      <c r="BN20" s="12">
        <v>20</v>
      </c>
      <c r="BO20" s="12" t="s">
        <v>32</v>
      </c>
      <c r="BP20" s="12" t="s">
        <v>483</v>
      </c>
      <c r="BQ20" s="12" t="s">
        <v>504</v>
      </c>
      <c r="BR20" s="12" t="s">
        <v>480</v>
      </c>
      <c r="BS20" s="12">
        <v>5.3113425925925897E-3</v>
      </c>
      <c r="BT20" s="12">
        <v>25.616</v>
      </c>
      <c r="BU20" s="12">
        <v>89</v>
      </c>
      <c r="BV20" s="12" t="s">
        <v>462</v>
      </c>
      <c r="BW20" s="12">
        <v>1</v>
      </c>
      <c r="BX20" s="12">
        <v>16400</v>
      </c>
      <c r="BY20" s="12">
        <v>1100</v>
      </c>
      <c r="BZ20" s="12">
        <v>4.4000000000000004</v>
      </c>
      <c r="CA20" s="12">
        <v>1</v>
      </c>
      <c r="CB20" s="12"/>
      <c r="CC20" s="12"/>
      <c r="CD20" s="12"/>
      <c r="CE20" s="12"/>
      <c r="CF20" s="12"/>
      <c r="CG20" s="12"/>
      <c r="CH20" s="12"/>
      <c r="CI20" s="12"/>
      <c r="CJ20" s="12"/>
      <c r="CK20" s="12"/>
      <c r="CL20" s="12"/>
      <c r="CM20" s="12"/>
      <c r="CN20" s="12"/>
      <c r="CO20" s="12"/>
      <c r="CP20" s="12"/>
      <c r="CQ20" s="12"/>
      <c r="CR20" s="12"/>
      <c r="CS20" s="12"/>
      <c r="CT20" s="12"/>
      <c r="CU20" s="12"/>
      <c r="CV20" s="12"/>
      <c r="CW20" s="12"/>
      <c r="CX20" s="12">
        <v>0.71</v>
      </c>
      <c r="CY20" s="12">
        <v>0.44</v>
      </c>
      <c r="CZ20" s="12">
        <v>33.716814159291999</v>
      </c>
      <c r="DA20" s="12">
        <v>2.5663716814159301</v>
      </c>
      <c r="DB20" s="12"/>
      <c r="DC20" s="12"/>
      <c r="DD20" s="12"/>
      <c r="DE20" s="12"/>
      <c r="DF20" s="12"/>
      <c r="DG20" s="12"/>
      <c r="DH20" s="12">
        <v>47.7</v>
      </c>
      <c r="DI20" s="12">
        <v>2.8</v>
      </c>
      <c r="DJ20" s="12">
        <v>279</v>
      </c>
      <c r="DK20" s="12">
        <v>14</v>
      </c>
      <c r="DL20" s="12">
        <v>74.599999999999994</v>
      </c>
      <c r="DM20" s="12">
        <v>3.5</v>
      </c>
      <c r="DN20" s="12">
        <v>637</v>
      </c>
      <c r="DO20" s="12">
        <v>27</v>
      </c>
      <c r="DP20" s="12">
        <v>56</v>
      </c>
      <c r="DQ20" s="12">
        <v>2.6</v>
      </c>
      <c r="DR20" s="12"/>
      <c r="DS20" s="12"/>
      <c r="DT20" s="12"/>
      <c r="DU20" s="12"/>
      <c r="DV20" s="12"/>
      <c r="DW20" s="12"/>
      <c r="DX20" s="12"/>
      <c r="DY20" s="12"/>
      <c r="DZ20" s="12"/>
      <c r="EA20" s="12"/>
      <c r="EB20" s="12"/>
      <c r="EC20" s="12"/>
      <c r="ED20" s="12">
        <v>452</v>
      </c>
      <c r="EE20" s="12">
        <v>22</v>
      </c>
      <c r="EF20" s="12">
        <v>50.9</v>
      </c>
      <c r="EG20" s="12">
        <v>2.2999999999999998</v>
      </c>
      <c r="EH20" s="12">
        <v>124.4</v>
      </c>
      <c r="EI20" s="12">
        <v>5.0999999999999996</v>
      </c>
      <c r="EJ20" s="12">
        <v>16.78</v>
      </c>
      <c r="EK20" s="12">
        <v>0.84</v>
      </c>
      <c r="EL20" s="12">
        <v>73.7</v>
      </c>
      <c r="EM20" s="12">
        <v>3.9</v>
      </c>
      <c r="EN20" s="12">
        <v>18</v>
      </c>
      <c r="EO20" s="12">
        <v>1.2</v>
      </c>
      <c r="EP20" s="12">
        <v>5.45</v>
      </c>
      <c r="EQ20" s="12">
        <v>0.36</v>
      </c>
      <c r="ER20" s="12">
        <v>17.5</v>
      </c>
      <c r="ES20" s="12">
        <v>1.3</v>
      </c>
      <c r="ET20" s="12">
        <v>2.64</v>
      </c>
      <c r="EU20" s="12">
        <v>0.21</v>
      </c>
      <c r="EV20" s="12">
        <v>15.31</v>
      </c>
      <c r="EW20" s="12">
        <v>0.98</v>
      </c>
      <c r="EX20" s="12">
        <v>2.96</v>
      </c>
      <c r="EY20" s="12">
        <v>0.23</v>
      </c>
      <c r="EZ20" s="12">
        <v>7.82</v>
      </c>
      <c r="FA20" s="12">
        <v>0.64</v>
      </c>
      <c r="FB20" s="12">
        <v>0.94</v>
      </c>
      <c r="FC20" s="12">
        <v>0.11</v>
      </c>
      <c r="FD20" s="12">
        <v>7.14</v>
      </c>
      <c r="FE20" s="12">
        <v>0.8</v>
      </c>
      <c r="FF20" s="12">
        <v>0.92</v>
      </c>
      <c r="FG20" s="12">
        <v>0.11</v>
      </c>
      <c r="FH20" s="12"/>
      <c r="FI20" s="12"/>
      <c r="FJ20" s="12"/>
      <c r="FK20" s="12"/>
      <c r="FL20" s="12"/>
      <c r="FM20" s="12"/>
      <c r="FN20" s="12"/>
      <c r="FO20" s="12"/>
      <c r="FP20" s="12"/>
      <c r="FQ20" s="12"/>
      <c r="FR20" s="12"/>
      <c r="FS20" s="12"/>
      <c r="FT20" s="12"/>
      <c r="FU20" s="12"/>
      <c r="FV20" s="12"/>
      <c r="FW20" s="12"/>
    </row>
    <row r="21" spans="1:179" x14ac:dyDescent="0.3">
      <c r="A21" s="31" t="s">
        <v>236</v>
      </c>
      <c r="B21" s="31" t="s">
        <v>16</v>
      </c>
      <c r="C21" s="46" t="s">
        <v>834</v>
      </c>
      <c r="D21" s="46" t="s">
        <v>835</v>
      </c>
      <c r="F21" s="62">
        <v>5.1257000000000001</v>
      </c>
      <c r="G21" s="62">
        <v>14.172000000000001</v>
      </c>
      <c r="H21" s="62">
        <v>0.5</v>
      </c>
      <c r="I21" s="62">
        <v>4.4183000000000003</v>
      </c>
      <c r="J21" s="62">
        <v>2.0255999999999998</v>
      </c>
      <c r="K21" s="62">
        <v>1.1047</v>
      </c>
      <c r="L21" s="62">
        <v>61.901699999999998</v>
      </c>
      <c r="M21" s="62">
        <v>1.1361000000000001</v>
      </c>
      <c r="N21" s="62">
        <v>7.2582000000000004</v>
      </c>
      <c r="O21" s="62">
        <v>0.217</v>
      </c>
      <c r="P21" s="62">
        <v>376.35193600000002</v>
      </c>
      <c r="Q21" s="62">
        <v>744</v>
      </c>
      <c r="R21" s="62">
        <v>1.5089200019881399</v>
      </c>
      <c r="S21" s="62">
        <v>210.08764440617301</v>
      </c>
      <c r="T21" s="62">
        <v>513.27712016506996</v>
      </c>
      <c r="W21" s="25">
        <v>5.9173999999999998</v>
      </c>
      <c r="X21" s="25">
        <v>27.7637</v>
      </c>
      <c r="Z21" s="25">
        <v>9.9513999999999996</v>
      </c>
      <c r="AA21" s="25">
        <v>0.24324999999999999</v>
      </c>
      <c r="AB21" s="25">
        <v>5.9150000000000001E-2</v>
      </c>
      <c r="AC21" s="25">
        <v>56.077950000000001</v>
      </c>
      <c r="AD21" s="25">
        <v>6.2300000000000001E-2</v>
      </c>
      <c r="AE21" s="25">
        <v>0.57440000000000002</v>
      </c>
      <c r="AF21" s="25">
        <v>9.1999999999999998E-3</v>
      </c>
      <c r="AG21" s="25">
        <v>0.47503143289468402</v>
      </c>
      <c r="AI21" s="5">
        <f t="shared" si="13"/>
        <v>5.1257000000000001</v>
      </c>
      <c r="AJ21" s="5">
        <f t="shared" si="14"/>
        <v>14.172000000000001</v>
      </c>
      <c r="AK21" s="5">
        <f t="shared" si="15"/>
        <v>0.5</v>
      </c>
      <c r="AL21" s="5">
        <f t="shared" si="16"/>
        <v>4.4183000000000003</v>
      </c>
      <c r="AM21" s="5">
        <f t="shared" si="17"/>
        <v>2.0255999999999998</v>
      </c>
      <c r="AN21" s="5">
        <f t="shared" si="18"/>
        <v>1.1047</v>
      </c>
      <c r="AO21" s="5">
        <f t="shared" si="19"/>
        <v>61.901699999999998</v>
      </c>
      <c r="AP21" s="5">
        <f t="shared" si="20"/>
        <v>1.1361000000000001</v>
      </c>
      <c r="AQ21" s="5">
        <f t="shared" si="21"/>
        <v>7.2582000000000004</v>
      </c>
      <c r="AR21" s="5">
        <f t="shared" si="22"/>
        <v>0.217</v>
      </c>
      <c r="AS21" s="5">
        <f t="shared" si="23"/>
        <v>1</v>
      </c>
      <c r="AU21" s="70" t="str">
        <f t="shared" si="1"/>
        <v>LL2_449</v>
      </c>
      <c r="AV21" s="70">
        <f t="shared" si="2"/>
        <v>61.901699999999998</v>
      </c>
      <c r="AW21" s="70">
        <f t="shared" si="3"/>
        <v>1.1047</v>
      </c>
      <c r="AX21" s="70">
        <f t="shared" si="4"/>
        <v>14.172000000000001</v>
      </c>
      <c r="AY21" s="70">
        <f t="shared" si="5"/>
        <v>6.1694700000000005</v>
      </c>
      <c r="AZ21" s="70">
        <f t="shared" si="6"/>
        <v>1.2096879029999998</v>
      </c>
      <c r="BA21" s="70">
        <f t="shared" si="7"/>
        <v>0.217</v>
      </c>
      <c r="BB21" s="70">
        <f t="shared" si="8"/>
        <v>1.1361000000000001</v>
      </c>
      <c r="BC21" s="70">
        <f t="shared" si="9"/>
        <v>4.4183000000000003</v>
      </c>
      <c r="BD21" s="70">
        <f t="shared" si="10"/>
        <v>5.1257000000000001</v>
      </c>
      <c r="BE21" s="70">
        <f t="shared" si="11"/>
        <v>2.0255999999999998</v>
      </c>
      <c r="BF21" s="70">
        <f t="shared" si="12"/>
        <v>0.5</v>
      </c>
      <c r="BG21" s="70">
        <f t="shared" si="24"/>
        <v>1.5089200019881399</v>
      </c>
      <c r="BH21" s="70">
        <f t="shared" si="25"/>
        <v>2.1008764440617302E-2</v>
      </c>
      <c r="BI21" s="70">
        <f t="shared" si="26"/>
        <v>1036.8356100000001</v>
      </c>
      <c r="BJ21" s="70">
        <v>600</v>
      </c>
      <c r="BK21" s="70">
        <v>0.41457314799362832</v>
      </c>
      <c r="BM21" s="12" t="s">
        <v>398</v>
      </c>
      <c r="BN21" s="12">
        <v>40</v>
      </c>
      <c r="BO21" s="12" t="s">
        <v>32</v>
      </c>
      <c r="BP21" s="12">
        <v>15</v>
      </c>
      <c r="BQ21" s="12" t="s">
        <v>505</v>
      </c>
      <c r="BR21" s="12" t="s">
        <v>478</v>
      </c>
      <c r="BS21" s="12">
        <v>2.2605324074074101E-2</v>
      </c>
      <c r="BT21" s="12">
        <v>23.334</v>
      </c>
      <c r="BU21" s="12">
        <v>36</v>
      </c>
      <c r="BV21" s="12" t="s">
        <v>462</v>
      </c>
      <c r="BW21" s="12">
        <v>1</v>
      </c>
      <c r="BX21" s="12">
        <v>165000</v>
      </c>
      <c r="BY21" s="12">
        <v>7400</v>
      </c>
      <c r="BZ21" s="12">
        <v>4.4000000000000004</v>
      </c>
      <c r="CA21" s="12">
        <v>1</v>
      </c>
      <c r="CB21" s="12">
        <v>62.3</v>
      </c>
      <c r="CC21" s="12">
        <v>2.6</v>
      </c>
      <c r="CD21" s="12">
        <v>2.73</v>
      </c>
      <c r="CE21" s="12">
        <v>0.31</v>
      </c>
      <c r="CF21" s="12">
        <v>5.2</v>
      </c>
      <c r="CG21" s="12">
        <v>0.17</v>
      </c>
      <c r="CH21" s="12">
        <v>16060</v>
      </c>
      <c r="CI21" s="12">
        <v>540</v>
      </c>
      <c r="CJ21" s="12">
        <v>12.95</v>
      </c>
      <c r="CK21" s="12">
        <v>0.51</v>
      </c>
      <c r="CL21" s="12">
        <v>6620</v>
      </c>
      <c r="CM21" s="12">
        <v>210</v>
      </c>
      <c r="CN21" s="12">
        <v>10.95</v>
      </c>
      <c r="CO21" s="12">
        <v>0.47</v>
      </c>
      <c r="CP21" s="12" t="s">
        <v>135</v>
      </c>
      <c r="CQ21" s="12" t="s">
        <v>135</v>
      </c>
      <c r="CR21" s="12">
        <v>1189</v>
      </c>
      <c r="CS21" s="12">
        <v>43</v>
      </c>
      <c r="CT21" s="12">
        <v>69900</v>
      </c>
      <c r="CU21" s="12">
        <v>2400</v>
      </c>
      <c r="CV21" s="12">
        <v>7.8</v>
      </c>
      <c r="CW21" s="12">
        <v>0.39</v>
      </c>
      <c r="CX21" s="12" t="s">
        <v>135</v>
      </c>
      <c r="CY21" s="12" t="s">
        <v>135</v>
      </c>
      <c r="CZ21" s="12">
        <v>64</v>
      </c>
      <c r="DA21" s="12">
        <v>3.1</v>
      </c>
      <c r="DB21" s="12">
        <v>164.2</v>
      </c>
      <c r="DC21" s="12">
        <v>6.4</v>
      </c>
      <c r="DD21" s="12">
        <v>29.4</v>
      </c>
      <c r="DE21" s="12">
        <v>1.5</v>
      </c>
      <c r="DF21" s="12">
        <v>1.52</v>
      </c>
      <c r="DG21" s="12">
        <v>0.22</v>
      </c>
      <c r="DH21" s="12">
        <v>38.700000000000003</v>
      </c>
      <c r="DI21" s="12">
        <v>1.4</v>
      </c>
      <c r="DJ21" s="12">
        <v>371</v>
      </c>
      <c r="DK21" s="12">
        <v>11</v>
      </c>
      <c r="DL21" s="12">
        <v>66.400000000000006</v>
      </c>
      <c r="DM21" s="12">
        <v>2.4</v>
      </c>
      <c r="DN21" s="12">
        <v>581</v>
      </c>
      <c r="DO21" s="12">
        <v>21</v>
      </c>
      <c r="DP21" s="12">
        <v>43.8</v>
      </c>
      <c r="DQ21" s="12">
        <v>1.6</v>
      </c>
      <c r="DR21" s="12">
        <v>3.14</v>
      </c>
      <c r="DS21" s="12">
        <v>0.28000000000000003</v>
      </c>
      <c r="DT21" s="12">
        <v>0.34</v>
      </c>
      <c r="DU21" s="12">
        <v>0.15</v>
      </c>
      <c r="DV21" s="12">
        <v>0.156</v>
      </c>
      <c r="DW21" s="12">
        <v>2.5999999999999999E-2</v>
      </c>
      <c r="DX21" s="12">
        <v>5.24</v>
      </c>
      <c r="DY21" s="12">
        <v>0.31</v>
      </c>
      <c r="DZ21" s="12">
        <v>0.124</v>
      </c>
      <c r="EA21" s="12">
        <v>2.9000000000000001E-2</v>
      </c>
      <c r="EB21" s="12">
        <v>0.376</v>
      </c>
      <c r="EC21" s="12">
        <v>2.7E-2</v>
      </c>
      <c r="ED21" s="12">
        <v>426</v>
      </c>
      <c r="EE21" s="12">
        <v>12</v>
      </c>
      <c r="EF21" s="12">
        <v>45.7</v>
      </c>
      <c r="EG21" s="12">
        <v>1.6</v>
      </c>
      <c r="EH21" s="12">
        <v>109.3</v>
      </c>
      <c r="EI21" s="12">
        <v>4.4000000000000004</v>
      </c>
      <c r="EJ21" s="12">
        <v>14.81</v>
      </c>
      <c r="EK21" s="12">
        <v>0.56999999999999995</v>
      </c>
      <c r="EL21" s="12">
        <v>67.099999999999994</v>
      </c>
      <c r="EM21" s="12">
        <v>2.1</v>
      </c>
      <c r="EN21" s="12">
        <v>16.440000000000001</v>
      </c>
      <c r="EO21" s="12">
        <v>0.76</v>
      </c>
      <c r="EP21" s="12">
        <v>4.7699999999999996</v>
      </c>
      <c r="EQ21" s="12">
        <v>0.23</v>
      </c>
      <c r="ER21" s="12">
        <v>16.04</v>
      </c>
      <c r="ES21" s="12">
        <v>0.97</v>
      </c>
      <c r="ET21" s="12">
        <v>2.4500000000000002</v>
      </c>
      <c r="EU21" s="12">
        <v>0.12</v>
      </c>
      <c r="EV21" s="12">
        <v>13.45</v>
      </c>
      <c r="EW21" s="12">
        <v>0.44</v>
      </c>
      <c r="EX21" s="12">
        <v>2.6</v>
      </c>
      <c r="EY21" s="12">
        <v>0.14000000000000001</v>
      </c>
      <c r="EZ21" s="12">
        <v>7.07</v>
      </c>
      <c r="FA21" s="12">
        <v>0.28000000000000003</v>
      </c>
      <c r="FB21" s="12">
        <v>0.90100000000000002</v>
      </c>
      <c r="FC21" s="12">
        <v>0.08</v>
      </c>
      <c r="FD21" s="12">
        <v>5.61</v>
      </c>
      <c r="FE21" s="12">
        <v>0.38</v>
      </c>
      <c r="FF21" s="12">
        <v>0.84</v>
      </c>
      <c r="FG21" s="12">
        <v>6.6000000000000003E-2</v>
      </c>
      <c r="FH21" s="12">
        <v>14.85</v>
      </c>
      <c r="FI21" s="12">
        <v>0.81</v>
      </c>
      <c r="FJ21" s="12">
        <v>2.4700000000000002</v>
      </c>
      <c r="FK21" s="12">
        <v>0.13</v>
      </c>
      <c r="FL21" s="12">
        <v>0.65500000000000003</v>
      </c>
      <c r="FM21" s="12">
        <v>7.6999999999999999E-2</v>
      </c>
      <c r="FN21" s="12">
        <v>8.3000000000000004E-2</v>
      </c>
      <c r="FO21" s="12">
        <v>1.7999999999999999E-2</v>
      </c>
      <c r="FP21" s="12">
        <v>3.62</v>
      </c>
      <c r="FQ21" s="12">
        <v>0.19</v>
      </c>
      <c r="FR21" s="12">
        <v>0.05</v>
      </c>
      <c r="FS21" s="12">
        <v>1.2E-2</v>
      </c>
      <c r="FT21" s="12">
        <v>4.04</v>
      </c>
      <c r="FU21" s="12">
        <v>0.18</v>
      </c>
      <c r="FV21" s="12">
        <v>1.256</v>
      </c>
      <c r="FW21" s="12">
        <v>7.3999999999999996E-2</v>
      </c>
    </row>
    <row r="22" spans="1:179" x14ac:dyDescent="0.3">
      <c r="A22" s="31" t="s">
        <v>237</v>
      </c>
      <c r="B22" s="31" t="s">
        <v>16</v>
      </c>
      <c r="C22" s="46" t="s">
        <v>834</v>
      </c>
      <c r="D22" s="46" t="s">
        <v>834</v>
      </c>
      <c r="F22" s="62">
        <v>5.0956999999999999</v>
      </c>
      <c r="G22" s="62">
        <v>14.110799999999999</v>
      </c>
      <c r="H22" s="62">
        <v>0.18340000000000001</v>
      </c>
      <c r="I22" s="62">
        <v>3.7271999999999998</v>
      </c>
      <c r="J22" s="62">
        <v>2.0611999999999999</v>
      </c>
      <c r="K22" s="62">
        <v>0.79300000000000004</v>
      </c>
      <c r="L22" s="62">
        <v>63.998399999999997</v>
      </c>
      <c r="M22" s="62">
        <v>0.6946</v>
      </c>
      <c r="N22" s="62">
        <v>6.1581999999999999</v>
      </c>
      <c r="O22" s="62">
        <v>9.9599999999999994E-2</v>
      </c>
      <c r="P22" s="62">
        <v>254.23774399999999</v>
      </c>
      <c r="Q22" s="62">
        <v>842</v>
      </c>
      <c r="R22" s="62">
        <v>1.8599836228143201</v>
      </c>
      <c r="S22" s="62">
        <v>190.223512246512</v>
      </c>
      <c r="T22" s="62">
        <v>550.23111889193899</v>
      </c>
      <c r="W22" s="25">
        <v>5.9923500000000001</v>
      </c>
      <c r="X22" s="25">
        <v>27.265550000000001</v>
      </c>
      <c r="Z22" s="25">
        <v>9.5862499999999997</v>
      </c>
      <c r="AA22" s="25">
        <v>0.23810000000000001</v>
      </c>
      <c r="AB22" s="25">
        <v>3.8350000000000002E-2</v>
      </c>
      <c r="AC22" s="25">
        <v>56.2896</v>
      </c>
      <c r="AD22" s="25">
        <v>3.1649999999999998E-2</v>
      </c>
      <c r="AE22" s="25">
        <v>0.41770000000000002</v>
      </c>
      <c r="AF22" s="25">
        <v>1.7600000000000001E-2</v>
      </c>
      <c r="AG22" s="25">
        <v>0.46280707041895403</v>
      </c>
      <c r="AI22" s="5">
        <f t="shared" si="13"/>
        <v>5.0956999999999999</v>
      </c>
      <c r="AJ22" s="5">
        <f t="shared" si="14"/>
        <v>14.110799999999999</v>
      </c>
      <c r="AK22" s="5">
        <f t="shared" si="15"/>
        <v>0.18340000000000001</v>
      </c>
      <c r="AL22" s="5">
        <f t="shared" si="16"/>
        <v>3.7271999999999998</v>
      </c>
      <c r="AM22" s="5">
        <f t="shared" si="17"/>
        <v>2.0611999999999999</v>
      </c>
      <c r="AN22" s="5">
        <f t="shared" si="18"/>
        <v>0.79300000000000004</v>
      </c>
      <c r="AO22" s="5">
        <f t="shared" si="19"/>
        <v>63.998399999999997</v>
      </c>
      <c r="AP22" s="5">
        <f t="shared" si="20"/>
        <v>0.6946</v>
      </c>
      <c r="AQ22" s="5">
        <f t="shared" si="21"/>
        <v>6.1581999999999999</v>
      </c>
      <c r="AR22" s="5">
        <f t="shared" si="22"/>
        <v>9.9599999999999994E-2</v>
      </c>
      <c r="AS22" s="5">
        <f t="shared" si="23"/>
        <v>1</v>
      </c>
      <c r="AU22" s="70" t="str">
        <f t="shared" si="1"/>
        <v>LL2_450_a</v>
      </c>
      <c r="AV22" s="70">
        <f t="shared" si="2"/>
        <v>63.998399999999997</v>
      </c>
      <c r="AW22" s="70">
        <f t="shared" si="3"/>
        <v>0.79300000000000004</v>
      </c>
      <c r="AX22" s="70">
        <f t="shared" si="4"/>
        <v>14.110799999999999</v>
      </c>
      <c r="AY22" s="70">
        <f t="shared" si="5"/>
        <v>5.23447</v>
      </c>
      <c r="AZ22" s="70">
        <f t="shared" si="6"/>
        <v>1.0263564029999999</v>
      </c>
      <c r="BA22" s="70">
        <f t="shared" si="7"/>
        <v>9.9599999999999994E-2</v>
      </c>
      <c r="BB22" s="70">
        <f t="shared" si="8"/>
        <v>0.6946</v>
      </c>
      <c r="BC22" s="70">
        <f t="shared" si="9"/>
        <v>3.7271999999999998</v>
      </c>
      <c r="BD22" s="70">
        <f t="shared" si="10"/>
        <v>5.0956999999999999</v>
      </c>
      <c r="BE22" s="70">
        <f t="shared" si="11"/>
        <v>2.0611999999999999</v>
      </c>
      <c r="BF22" s="70">
        <f t="shared" si="12"/>
        <v>0.18340000000000001</v>
      </c>
      <c r="BG22" s="70">
        <f t="shared" si="24"/>
        <v>1.8599836228143201</v>
      </c>
      <c r="BH22" s="70">
        <f t="shared" si="25"/>
        <v>1.90223512246512E-2</v>
      </c>
      <c r="BI22" s="70">
        <f t="shared" si="26"/>
        <v>1027.96146</v>
      </c>
      <c r="BJ22" s="70">
        <v>660</v>
      </c>
      <c r="BK22" s="70">
        <v>0.51540349597391155</v>
      </c>
      <c r="BM22" s="12" t="s">
        <v>396</v>
      </c>
      <c r="BN22" s="12">
        <v>40</v>
      </c>
      <c r="BO22" s="12" t="s">
        <v>32</v>
      </c>
      <c r="BP22" s="12">
        <v>16</v>
      </c>
      <c r="BQ22" s="12" t="s">
        <v>506</v>
      </c>
      <c r="BR22" s="12" t="s">
        <v>478</v>
      </c>
      <c r="BS22" s="12">
        <v>8.6620370370370393E-3</v>
      </c>
      <c r="BT22" s="12">
        <v>20.026</v>
      </c>
      <c r="BU22" s="12">
        <v>31</v>
      </c>
      <c r="BV22" s="12" t="s">
        <v>462</v>
      </c>
      <c r="BW22" s="12">
        <v>1</v>
      </c>
      <c r="BX22" s="12">
        <v>93100</v>
      </c>
      <c r="BY22" s="12">
        <v>6100</v>
      </c>
      <c r="BZ22" s="12">
        <v>3.7</v>
      </c>
      <c r="CA22" s="12">
        <v>1</v>
      </c>
      <c r="CB22" s="12">
        <v>59.9</v>
      </c>
      <c r="CC22" s="12">
        <v>2.9</v>
      </c>
      <c r="CD22" s="12">
        <v>4.3</v>
      </c>
      <c r="CE22" s="12">
        <v>0.63</v>
      </c>
      <c r="CF22" s="12">
        <v>5.34</v>
      </c>
      <c r="CG22" s="12">
        <v>0.26</v>
      </c>
      <c r="CH22" s="12">
        <v>18140</v>
      </c>
      <c r="CI22" s="12">
        <v>620</v>
      </c>
      <c r="CJ22" s="12">
        <v>11.12</v>
      </c>
      <c r="CK22" s="12">
        <v>0.61</v>
      </c>
      <c r="CL22" s="12">
        <v>4580</v>
      </c>
      <c r="CM22" s="12">
        <v>200</v>
      </c>
      <c r="CN22" s="12">
        <v>2.0499999999999998</v>
      </c>
      <c r="CO22" s="12">
        <v>0.22</v>
      </c>
      <c r="CP22" s="12" t="s">
        <v>135</v>
      </c>
      <c r="CQ22" s="12" t="s">
        <v>135</v>
      </c>
      <c r="CR22" s="12">
        <v>1078</v>
      </c>
      <c r="CS22" s="12">
        <v>46</v>
      </c>
      <c r="CT22" s="12">
        <v>60800</v>
      </c>
      <c r="CU22" s="12">
        <v>2800</v>
      </c>
      <c r="CV22" s="12">
        <v>4.68</v>
      </c>
      <c r="CW22" s="12">
        <v>0.39</v>
      </c>
      <c r="CX22" s="12" t="s">
        <v>135</v>
      </c>
      <c r="CY22" s="12" t="s">
        <v>135</v>
      </c>
      <c r="CZ22" s="12">
        <v>52.1</v>
      </c>
      <c r="DA22" s="12">
        <v>3.3</v>
      </c>
      <c r="DB22" s="12">
        <v>161.19999999999999</v>
      </c>
      <c r="DC22" s="12">
        <v>9.5</v>
      </c>
      <c r="DD22" s="12">
        <v>30.5</v>
      </c>
      <c r="DE22" s="12">
        <v>1.5</v>
      </c>
      <c r="DF22" s="12">
        <v>1.62</v>
      </c>
      <c r="DG22" s="12">
        <v>0.26</v>
      </c>
      <c r="DH22" s="12">
        <v>42.2</v>
      </c>
      <c r="DI22" s="12">
        <v>1.9</v>
      </c>
      <c r="DJ22" s="12">
        <v>357</v>
      </c>
      <c r="DK22" s="12">
        <v>15</v>
      </c>
      <c r="DL22" s="12">
        <v>69.099999999999994</v>
      </c>
      <c r="DM22" s="12">
        <v>3.1</v>
      </c>
      <c r="DN22" s="12">
        <v>658</v>
      </c>
      <c r="DO22" s="12">
        <v>30</v>
      </c>
      <c r="DP22" s="12">
        <v>51.4</v>
      </c>
      <c r="DQ22" s="12">
        <v>2.4</v>
      </c>
      <c r="DR22" s="12">
        <v>3.96</v>
      </c>
      <c r="DS22" s="12">
        <v>0.45</v>
      </c>
      <c r="DT22" s="12">
        <v>0.107</v>
      </c>
      <c r="DU22" s="12">
        <v>9.0999999999999998E-2</v>
      </c>
      <c r="DV22" s="12">
        <v>0.218</v>
      </c>
      <c r="DW22" s="12">
        <v>5.0999999999999997E-2</v>
      </c>
      <c r="DX22" s="12">
        <v>6.56</v>
      </c>
      <c r="DY22" s="12">
        <v>0.55000000000000004</v>
      </c>
      <c r="DZ22" s="12">
        <v>0.19600000000000001</v>
      </c>
      <c r="EA22" s="12">
        <v>4.7E-2</v>
      </c>
      <c r="EB22" s="12">
        <v>0.43099999999999999</v>
      </c>
      <c r="EC22" s="12">
        <v>3.5999999999999997E-2</v>
      </c>
      <c r="ED22" s="12">
        <v>461</v>
      </c>
      <c r="EE22" s="12">
        <v>19</v>
      </c>
      <c r="EF22" s="12">
        <v>48.3</v>
      </c>
      <c r="EG22" s="12">
        <v>2.5</v>
      </c>
      <c r="EH22" s="12">
        <v>119.2</v>
      </c>
      <c r="EI22" s="12">
        <v>6.6</v>
      </c>
      <c r="EJ22" s="12">
        <v>15.89</v>
      </c>
      <c r="EK22" s="12">
        <v>0.84</v>
      </c>
      <c r="EL22" s="12">
        <v>67.599999999999994</v>
      </c>
      <c r="EM22" s="12">
        <v>3.1</v>
      </c>
      <c r="EN22" s="12">
        <v>16.100000000000001</v>
      </c>
      <c r="EO22" s="12">
        <v>1.1000000000000001</v>
      </c>
      <c r="EP22" s="12">
        <v>4.71</v>
      </c>
      <c r="EQ22" s="12">
        <v>0.34</v>
      </c>
      <c r="ER22" s="12">
        <v>15.1</v>
      </c>
      <c r="ES22" s="12">
        <v>1.1000000000000001</v>
      </c>
      <c r="ET22" s="12">
        <v>2.4300000000000002</v>
      </c>
      <c r="EU22" s="12">
        <v>0.17</v>
      </c>
      <c r="EV22" s="12">
        <v>13.47</v>
      </c>
      <c r="EW22" s="12">
        <v>0.79</v>
      </c>
      <c r="EX22" s="12">
        <v>2.81</v>
      </c>
      <c r="EY22" s="12">
        <v>0.2</v>
      </c>
      <c r="EZ22" s="12">
        <v>7.49</v>
      </c>
      <c r="FA22" s="12">
        <v>0.37</v>
      </c>
      <c r="FB22" s="12">
        <v>0.94399999999999995</v>
      </c>
      <c r="FC22" s="12">
        <v>8.5999999999999993E-2</v>
      </c>
      <c r="FD22" s="12">
        <v>6.08</v>
      </c>
      <c r="FE22" s="12">
        <v>0.54</v>
      </c>
      <c r="FF22" s="12">
        <v>0.81899999999999995</v>
      </c>
      <c r="FG22" s="12">
        <v>7.0999999999999994E-2</v>
      </c>
      <c r="FH22" s="12">
        <v>16.899999999999999</v>
      </c>
      <c r="FI22" s="12">
        <v>1.1000000000000001</v>
      </c>
      <c r="FJ22" s="12">
        <v>2.67</v>
      </c>
      <c r="FK22" s="12">
        <v>0.2</v>
      </c>
      <c r="FL22" s="12">
        <v>0.79400000000000004</v>
      </c>
      <c r="FM22" s="12">
        <v>9.9000000000000005E-2</v>
      </c>
      <c r="FN22" s="12">
        <v>0.104</v>
      </c>
      <c r="FO22" s="12">
        <v>3.3000000000000002E-2</v>
      </c>
      <c r="FP22" s="12">
        <v>4.12</v>
      </c>
      <c r="FQ22" s="12">
        <v>0.23</v>
      </c>
      <c r="FR22" s="12">
        <v>4.8000000000000001E-2</v>
      </c>
      <c r="FS22" s="12">
        <v>1.4E-2</v>
      </c>
      <c r="FT22" s="12">
        <v>4.51</v>
      </c>
      <c r="FU22" s="12">
        <v>0.35</v>
      </c>
      <c r="FV22" s="12">
        <v>1.46</v>
      </c>
      <c r="FW22" s="12">
        <v>0.16</v>
      </c>
    </row>
    <row r="23" spans="1:179" x14ac:dyDescent="0.3">
      <c r="A23" s="31" t="s">
        <v>238</v>
      </c>
      <c r="B23" s="31" t="s">
        <v>16</v>
      </c>
      <c r="C23" s="46" t="s">
        <v>834</v>
      </c>
      <c r="D23" s="46" t="s">
        <v>834</v>
      </c>
      <c r="F23" s="62">
        <v>4.4497</v>
      </c>
      <c r="G23" s="62">
        <v>12.472799999999999</v>
      </c>
      <c r="H23" s="62">
        <v>0.29070000000000001</v>
      </c>
      <c r="I23" s="62">
        <v>2.6324000000000001</v>
      </c>
      <c r="J23" s="62">
        <v>2.6627999999999998</v>
      </c>
      <c r="K23" s="62">
        <v>1.0283</v>
      </c>
      <c r="L23" s="62">
        <v>67.839399999999998</v>
      </c>
      <c r="M23" s="62">
        <v>0.92500000000000004</v>
      </c>
      <c r="N23" s="62">
        <v>6.1040999999999999</v>
      </c>
      <c r="O23" s="62">
        <v>9.2899999999999996E-2</v>
      </c>
      <c r="P23" s="62">
        <v>96.089855999999997</v>
      </c>
      <c r="Q23" s="62">
        <v>550</v>
      </c>
      <c r="W23" s="25">
        <v>5.8979999999999997</v>
      </c>
      <c r="X23" s="25">
        <v>26.28715</v>
      </c>
      <c r="Z23" s="25">
        <v>9.5717499999999998</v>
      </c>
      <c r="AA23" s="25">
        <v>0.21584999999999999</v>
      </c>
      <c r="AB23" s="25">
        <v>2.81E-2</v>
      </c>
      <c r="AC23" s="25">
        <v>56.0047</v>
      </c>
      <c r="AD23" s="25">
        <v>4.4450000000000003E-2</v>
      </c>
      <c r="AE23" s="25">
        <v>0.45639999999999997</v>
      </c>
      <c r="AF23" s="25">
        <v>7.8499999999999993E-3</v>
      </c>
      <c r="AG23" s="25">
        <v>0.46687930079241602</v>
      </c>
      <c r="AI23" s="5">
        <f t="shared" si="13"/>
        <v>4.4497</v>
      </c>
      <c r="AJ23" s="5">
        <f t="shared" si="14"/>
        <v>12.472799999999999</v>
      </c>
      <c r="AK23" s="5">
        <f t="shared" si="15"/>
        <v>0.29070000000000001</v>
      </c>
      <c r="AL23" s="5">
        <f t="shared" si="16"/>
        <v>2.6324000000000001</v>
      </c>
      <c r="AM23" s="5">
        <f t="shared" si="17"/>
        <v>2.6627999999999998</v>
      </c>
      <c r="AN23" s="5">
        <f t="shared" si="18"/>
        <v>1.0283</v>
      </c>
      <c r="AO23" s="5">
        <f t="shared" si="19"/>
        <v>67.839399999999998</v>
      </c>
      <c r="AP23" s="5">
        <f t="shared" si="20"/>
        <v>0.92500000000000004</v>
      </c>
      <c r="AQ23" s="5">
        <f t="shared" si="21"/>
        <v>6.1040999999999999</v>
      </c>
      <c r="AR23" s="5">
        <f t="shared" si="22"/>
        <v>9.2899999999999996E-2</v>
      </c>
      <c r="AS23" s="5">
        <f t="shared" si="23"/>
        <v>1</v>
      </c>
      <c r="AU23" s="70" t="str">
        <f t="shared" si="1"/>
        <v>LL2_450_c</v>
      </c>
      <c r="AV23" s="70">
        <f t="shared" si="2"/>
        <v>67.839399999999998</v>
      </c>
      <c r="AW23" s="70">
        <f t="shared" si="3"/>
        <v>1.0283</v>
      </c>
      <c r="AX23" s="70">
        <f t="shared" si="4"/>
        <v>12.472799999999999</v>
      </c>
      <c r="AY23" s="70">
        <f t="shared" si="5"/>
        <v>5.188485</v>
      </c>
      <c r="AZ23" s="70">
        <f t="shared" si="6"/>
        <v>1.0173398265</v>
      </c>
      <c r="BA23" s="70">
        <f t="shared" si="7"/>
        <v>9.2899999999999996E-2</v>
      </c>
      <c r="BB23" s="70">
        <f t="shared" si="8"/>
        <v>0.92500000000000004</v>
      </c>
      <c r="BC23" s="70">
        <f t="shared" si="9"/>
        <v>2.6324000000000001</v>
      </c>
      <c r="BD23" s="70">
        <f t="shared" si="10"/>
        <v>4.4497</v>
      </c>
      <c r="BE23" s="70">
        <f t="shared" si="11"/>
        <v>2.6627999999999998</v>
      </c>
      <c r="BF23" s="70">
        <f t="shared" si="12"/>
        <v>0.29070000000000001</v>
      </c>
      <c r="BI23" s="70">
        <f t="shared" si="26"/>
        <v>1032.5925</v>
      </c>
    </row>
    <row r="24" spans="1:179" x14ac:dyDescent="0.3">
      <c r="A24" s="31" t="s">
        <v>854</v>
      </c>
      <c r="B24" s="31" t="s">
        <v>16</v>
      </c>
      <c r="C24" s="46" t="s">
        <v>834</v>
      </c>
      <c r="D24" s="46" t="s">
        <v>834</v>
      </c>
      <c r="F24" s="62">
        <v>3.927</v>
      </c>
      <c r="G24" s="62">
        <v>12.8537</v>
      </c>
      <c r="H24" s="62">
        <v>0.32400000000000001</v>
      </c>
      <c r="I24" s="62">
        <v>4.2085999999999997</v>
      </c>
      <c r="J24" s="62">
        <v>2.3193000000000001</v>
      </c>
      <c r="K24" s="62">
        <v>1.161</v>
      </c>
      <c r="L24" s="62">
        <v>62.320700000000002</v>
      </c>
      <c r="M24" s="62">
        <v>1.3960999999999999</v>
      </c>
      <c r="N24" s="62">
        <v>8.1919000000000004</v>
      </c>
      <c r="O24" s="62">
        <v>0.1845</v>
      </c>
      <c r="P24" s="62">
        <v>299.27986399999998</v>
      </c>
      <c r="Q24" s="62">
        <v>1055</v>
      </c>
      <c r="R24" s="62">
        <v>0.84280597631089205</v>
      </c>
      <c r="S24" s="62">
        <v>68.112115788859896</v>
      </c>
      <c r="T24" s="62">
        <v>890.86916138556296</v>
      </c>
      <c r="W24" s="25">
        <v>6.2759499999999999</v>
      </c>
      <c r="X24" s="25">
        <v>26.014849999999999</v>
      </c>
      <c r="Z24" s="25">
        <v>9.0348500000000005</v>
      </c>
      <c r="AA24" s="25">
        <v>0.28060000000000002</v>
      </c>
      <c r="AB24" s="25">
        <v>3.1899999999999998E-2</v>
      </c>
      <c r="AC24" s="25">
        <v>57.035249999999998</v>
      </c>
      <c r="AD24" s="25">
        <v>4.5499999999999999E-2</v>
      </c>
      <c r="AE24" s="25">
        <v>0.42204999999999998</v>
      </c>
      <c r="AF24" s="25">
        <v>3.5749999999999997E-2</v>
      </c>
      <c r="AG24" s="25">
        <v>0.43592564047108101</v>
      </c>
      <c r="AI24" s="5">
        <f t="shared" si="13"/>
        <v>3.927</v>
      </c>
      <c r="AJ24" s="5">
        <f t="shared" si="14"/>
        <v>12.8537</v>
      </c>
      <c r="AK24" s="5">
        <f t="shared" si="15"/>
        <v>0.32400000000000001</v>
      </c>
      <c r="AL24" s="5">
        <f t="shared" si="16"/>
        <v>4.2085999999999997</v>
      </c>
      <c r="AM24" s="5">
        <f t="shared" si="17"/>
        <v>2.3193000000000001</v>
      </c>
      <c r="AN24" s="5">
        <f t="shared" si="18"/>
        <v>1.161</v>
      </c>
      <c r="AO24" s="5">
        <f t="shared" si="19"/>
        <v>62.320700000000002</v>
      </c>
      <c r="AP24" s="5">
        <f t="shared" si="20"/>
        <v>1.3960999999999999</v>
      </c>
      <c r="AQ24" s="5">
        <f t="shared" si="21"/>
        <v>8.1919000000000004</v>
      </c>
      <c r="AR24" s="5">
        <f t="shared" si="22"/>
        <v>0.1845</v>
      </c>
      <c r="AS24" s="5">
        <f t="shared" si="23"/>
        <v>1</v>
      </c>
      <c r="AU24" s="70" t="str">
        <f t="shared" si="1"/>
        <v>LL2_451_b</v>
      </c>
      <c r="AV24" s="70">
        <f t="shared" si="2"/>
        <v>62.320700000000002</v>
      </c>
      <c r="AW24" s="70">
        <f t="shared" si="3"/>
        <v>1.161</v>
      </c>
      <c r="AX24" s="70">
        <f t="shared" si="4"/>
        <v>12.8537</v>
      </c>
      <c r="AY24" s="70">
        <f t="shared" si="5"/>
        <v>6.9631150000000002</v>
      </c>
      <c r="AZ24" s="70">
        <f t="shared" si="6"/>
        <v>1.3653030134999999</v>
      </c>
      <c r="BA24" s="70">
        <f t="shared" si="7"/>
        <v>0.1845</v>
      </c>
      <c r="BB24" s="70">
        <f t="shared" si="8"/>
        <v>1.3960999999999999</v>
      </c>
      <c r="BC24" s="70">
        <f t="shared" si="9"/>
        <v>4.2085999999999997</v>
      </c>
      <c r="BD24" s="70">
        <f t="shared" si="10"/>
        <v>3.927</v>
      </c>
      <c r="BE24" s="70">
        <f t="shared" si="11"/>
        <v>2.3193000000000001</v>
      </c>
      <c r="BF24" s="70">
        <f t="shared" si="12"/>
        <v>0.32400000000000001</v>
      </c>
      <c r="BG24" s="70">
        <f t="shared" si="24"/>
        <v>0.84280597631089205</v>
      </c>
      <c r="BH24" s="70">
        <f t="shared" si="25"/>
        <v>6.8112115788859897E-3</v>
      </c>
      <c r="BI24" s="70">
        <f t="shared" si="26"/>
        <v>1042.06161</v>
      </c>
      <c r="BJ24" s="70">
        <v>180</v>
      </c>
      <c r="BK24" s="70">
        <v>0.46573866802128772</v>
      </c>
      <c r="BM24" s="12" t="s">
        <v>397</v>
      </c>
      <c r="BN24" s="12">
        <v>20</v>
      </c>
      <c r="BO24" s="12" t="s">
        <v>32</v>
      </c>
      <c r="BP24" s="12" t="s">
        <v>483</v>
      </c>
      <c r="BQ24" s="12" t="s">
        <v>507</v>
      </c>
      <c r="BR24" s="12" t="s">
        <v>480</v>
      </c>
      <c r="BS24" s="12">
        <v>8.2627314814814803E-3</v>
      </c>
      <c r="BT24" s="12">
        <v>25.274000000000001</v>
      </c>
      <c r="BU24" s="12">
        <v>88</v>
      </c>
      <c r="BV24" s="12" t="s">
        <v>462</v>
      </c>
      <c r="BW24" s="12">
        <v>1</v>
      </c>
      <c r="BX24" s="12">
        <v>15600</v>
      </c>
      <c r="BY24" s="12">
        <v>1000</v>
      </c>
      <c r="BZ24" s="12">
        <v>4.2</v>
      </c>
      <c r="CA24" s="12">
        <v>1</v>
      </c>
      <c r="CX24" s="12" t="s">
        <v>135</v>
      </c>
      <c r="CY24" s="12" t="s">
        <v>135</v>
      </c>
      <c r="CZ24" s="12">
        <v>34.513274336283203</v>
      </c>
      <c r="DA24" s="12">
        <v>2.74336283185841</v>
      </c>
      <c r="DH24" s="12">
        <v>43.2</v>
      </c>
      <c r="DI24" s="12">
        <v>2.2999999999999998</v>
      </c>
      <c r="DJ24" s="12">
        <v>306</v>
      </c>
      <c r="DK24" s="12">
        <v>15</v>
      </c>
      <c r="DL24" s="12">
        <v>62.4</v>
      </c>
      <c r="DM24" s="12">
        <v>3.6</v>
      </c>
      <c r="DN24" s="12">
        <v>548</v>
      </c>
      <c r="DO24" s="12">
        <v>28</v>
      </c>
      <c r="DP24" s="12">
        <v>43.2</v>
      </c>
      <c r="DQ24" s="12">
        <v>2.1</v>
      </c>
      <c r="ED24" s="12">
        <v>432</v>
      </c>
      <c r="EE24" s="12">
        <v>22</v>
      </c>
      <c r="EF24" s="12">
        <v>44.3</v>
      </c>
      <c r="EG24" s="12">
        <v>2.2000000000000002</v>
      </c>
      <c r="EH24" s="12">
        <v>108.1</v>
      </c>
      <c r="EI24" s="12">
        <v>4.9000000000000004</v>
      </c>
      <c r="EJ24" s="12">
        <v>14.45</v>
      </c>
      <c r="EK24" s="12">
        <v>0.76</v>
      </c>
      <c r="EL24" s="12">
        <v>63.5</v>
      </c>
      <c r="EM24" s="12">
        <v>3.7</v>
      </c>
      <c r="EN24" s="12">
        <v>14.5</v>
      </c>
      <c r="EO24" s="12">
        <v>1.2</v>
      </c>
      <c r="EP24" s="12">
        <v>4.34</v>
      </c>
      <c r="EQ24" s="12">
        <v>0.28999999999999998</v>
      </c>
      <c r="ER24" s="12">
        <v>14.7</v>
      </c>
      <c r="ES24" s="12">
        <v>1.2</v>
      </c>
      <c r="ET24" s="12">
        <v>2.16</v>
      </c>
      <c r="EU24" s="12">
        <v>0.18</v>
      </c>
      <c r="EV24" s="12">
        <v>12.85</v>
      </c>
      <c r="EW24" s="12">
        <v>0.95</v>
      </c>
      <c r="EX24" s="12">
        <v>2.41</v>
      </c>
      <c r="EY24" s="12">
        <v>0.18</v>
      </c>
      <c r="EZ24" s="12">
        <v>6.57</v>
      </c>
      <c r="FA24" s="12">
        <v>0.5</v>
      </c>
      <c r="FB24" s="12">
        <v>0.9</v>
      </c>
      <c r="FC24" s="12">
        <v>0.12</v>
      </c>
      <c r="FD24" s="12">
        <v>5.19</v>
      </c>
      <c r="FE24" s="12">
        <v>0.56000000000000005</v>
      </c>
      <c r="FF24" s="12">
        <v>0.85299999999999998</v>
      </c>
      <c r="FG24" s="12">
        <v>9.4E-2</v>
      </c>
    </row>
    <row r="25" spans="1:179" x14ac:dyDescent="0.3">
      <c r="A25" s="31" t="s">
        <v>239</v>
      </c>
      <c r="B25" s="31" t="s">
        <v>16</v>
      </c>
      <c r="C25" s="46" t="s">
        <v>834</v>
      </c>
      <c r="D25" s="46" t="s">
        <v>834</v>
      </c>
      <c r="F25" s="62">
        <v>4.9062000000000001</v>
      </c>
      <c r="G25" s="62">
        <v>13.631</v>
      </c>
      <c r="H25" s="62">
        <v>0.33489999999999998</v>
      </c>
      <c r="I25" s="62">
        <v>4.2671000000000001</v>
      </c>
      <c r="J25" s="62">
        <v>2.2667000000000002</v>
      </c>
      <c r="K25" s="62">
        <v>1.1171</v>
      </c>
      <c r="L25" s="62">
        <v>62.072000000000003</v>
      </c>
      <c r="M25" s="62">
        <v>1.3358000000000001</v>
      </c>
      <c r="N25" s="62">
        <v>7.1116999999999999</v>
      </c>
      <c r="O25" s="62">
        <v>9.9199999999999997E-2</v>
      </c>
      <c r="P25" s="62">
        <v>332.81121999999999</v>
      </c>
      <c r="Q25" s="62">
        <v>1029</v>
      </c>
      <c r="R25" s="62">
        <v>1.15559301311203</v>
      </c>
      <c r="S25" s="62">
        <v>120.213651403992</v>
      </c>
      <c r="T25" s="62">
        <v>841.66310180601999</v>
      </c>
      <c r="W25" s="25">
        <v>6.5931499999999996</v>
      </c>
      <c r="X25" s="25">
        <v>25.943249999999999</v>
      </c>
      <c r="Z25" s="25">
        <v>8.7049500000000002</v>
      </c>
      <c r="AA25" s="25">
        <v>0.2913</v>
      </c>
      <c r="AB25" s="25">
        <v>3.245E-2</v>
      </c>
      <c r="AC25" s="25">
        <v>57.85295</v>
      </c>
      <c r="AD25" s="25">
        <v>2.545E-2</v>
      </c>
      <c r="AE25" s="25">
        <v>0.40165000000000001</v>
      </c>
      <c r="AF25" s="25">
        <v>2.12E-2</v>
      </c>
      <c r="AG25" s="25">
        <v>0.41486713141529602</v>
      </c>
      <c r="AI25" s="5">
        <f t="shared" si="13"/>
        <v>4.9062000000000001</v>
      </c>
      <c r="AJ25" s="5">
        <f t="shared" si="14"/>
        <v>13.631</v>
      </c>
      <c r="AK25" s="5">
        <f t="shared" si="15"/>
        <v>0.33489999999999998</v>
      </c>
      <c r="AL25" s="5">
        <f t="shared" si="16"/>
        <v>4.2671000000000001</v>
      </c>
      <c r="AM25" s="5">
        <f t="shared" si="17"/>
        <v>2.2667000000000002</v>
      </c>
      <c r="AN25" s="5">
        <f t="shared" si="18"/>
        <v>1.1171</v>
      </c>
      <c r="AO25" s="5">
        <f t="shared" si="19"/>
        <v>62.072000000000003</v>
      </c>
      <c r="AP25" s="5">
        <f t="shared" si="20"/>
        <v>1.3358000000000001</v>
      </c>
      <c r="AQ25" s="5">
        <f t="shared" si="21"/>
        <v>7.1116999999999999</v>
      </c>
      <c r="AR25" s="5">
        <f t="shared" si="22"/>
        <v>9.9199999999999997E-2</v>
      </c>
      <c r="AS25" s="5">
        <f t="shared" si="23"/>
        <v>1</v>
      </c>
      <c r="AU25" s="70" t="str">
        <f t="shared" si="1"/>
        <v>LL2_451_a</v>
      </c>
      <c r="AV25" s="70">
        <f t="shared" si="2"/>
        <v>62.072000000000003</v>
      </c>
      <c r="AW25" s="70">
        <f t="shared" si="3"/>
        <v>1.1171</v>
      </c>
      <c r="AX25" s="70">
        <f t="shared" si="4"/>
        <v>13.631</v>
      </c>
      <c r="AY25" s="70">
        <f t="shared" si="5"/>
        <v>6.0449449999999993</v>
      </c>
      <c r="AZ25" s="70">
        <f t="shared" si="6"/>
        <v>1.1852714804999998</v>
      </c>
      <c r="BA25" s="70">
        <f t="shared" si="7"/>
        <v>9.9199999999999997E-2</v>
      </c>
      <c r="BB25" s="70">
        <f t="shared" si="8"/>
        <v>1.3358000000000001</v>
      </c>
      <c r="BC25" s="70">
        <f t="shared" si="9"/>
        <v>4.2671000000000001</v>
      </c>
      <c r="BD25" s="70">
        <f t="shared" si="10"/>
        <v>4.9062000000000001</v>
      </c>
      <c r="BE25" s="70">
        <f t="shared" si="11"/>
        <v>2.2667000000000002</v>
      </c>
      <c r="BF25" s="70">
        <f t="shared" si="12"/>
        <v>0.33489999999999998</v>
      </c>
      <c r="BG25" s="70">
        <f t="shared" si="24"/>
        <v>1.15559301311203</v>
      </c>
      <c r="BH25" s="70">
        <f t="shared" si="25"/>
        <v>1.20213651403992E-2</v>
      </c>
      <c r="BI25" s="70">
        <f t="shared" si="26"/>
        <v>1040.8495800000001</v>
      </c>
      <c r="BJ25" s="70">
        <v>350</v>
      </c>
      <c r="BK25" s="70">
        <v>0.42639457332917768</v>
      </c>
      <c r="BM25" s="12" t="s">
        <v>397</v>
      </c>
      <c r="BN25" s="12">
        <v>20</v>
      </c>
      <c r="BO25" s="12" t="s">
        <v>32</v>
      </c>
      <c r="BP25" s="12" t="s">
        <v>483</v>
      </c>
      <c r="BQ25" s="12" t="s">
        <v>508</v>
      </c>
      <c r="BR25" s="12" t="s">
        <v>480</v>
      </c>
      <c r="BS25" s="12">
        <v>6.9166666666666699E-3</v>
      </c>
      <c r="BT25" s="12">
        <v>25.530999999999999</v>
      </c>
      <c r="BU25" s="12">
        <v>88</v>
      </c>
      <c r="BV25" s="12" t="s">
        <v>462</v>
      </c>
      <c r="BW25" s="12">
        <v>1</v>
      </c>
      <c r="BX25" s="12">
        <v>15540</v>
      </c>
      <c r="BY25" s="12">
        <v>890</v>
      </c>
      <c r="BZ25" s="12">
        <v>4.3</v>
      </c>
      <c r="CA25" s="12">
        <v>1</v>
      </c>
      <c r="CX25" s="12" t="s">
        <v>135</v>
      </c>
      <c r="CY25" s="12" t="s">
        <v>135</v>
      </c>
      <c r="CZ25" s="12">
        <v>31.592920353982301</v>
      </c>
      <c r="DA25" s="12">
        <v>2.0353982300885001</v>
      </c>
      <c r="DH25" s="12">
        <v>42.4</v>
      </c>
      <c r="DI25" s="12">
        <v>2.2000000000000002</v>
      </c>
      <c r="DJ25" s="12">
        <v>330</v>
      </c>
      <c r="DK25" s="12">
        <v>17</v>
      </c>
      <c r="DL25" s="12">
        <v>62.2</v>
      </c>
      <c r="DM25" s="12">
        <v>2.9</v>
      </c>
      <c r="DN25" s="12">
        <v>532</v>
      </c>
      <c r="DO25" s="12">
        <v>21</v>
      </c>
      <c r="DP25" s="12">
        <v>43</v>
      </c>
      <c r="DQ25" s="12">
        <v>2.1</v>
      </c>
      <c r="ED25" s="12">
        <v>439</v>
      </c>
      <c r="EE25" s="12">
        <v>21</v>
      </c>
      <c r="EF25" s="12">
        <v>44.1</v>
      </c>
      <c r="EG25" s="12">
        <v>2</v>
      </c>
      <c r="EH25" s="12">
        <v>109.1</v>
      </c>
      <c r="EI25" s="12">
        <v>4.3</v>
      </c>
      <c r="EJ25" s="12">
        <v>14.04</v>
      </c>
      <c r="EK25" s="12">
        <v>0.62</v>
      </c>
      <c r="EL25" s="12">
        <v>63.7</v>
      </c>
      <c r="EM25" s="12">
        <v>3.3</v>
      </c>
      <c r="EN25" s="12">
        <v>15.2</v>
      </c>
      <c r="EO25" s="12">
        <v>1.2</v>
      </c>
      <c r="EP25" s="12">
        <v>4.66</v>
      </c>
      <c r="EQ25" s="12">
        <v>0.31</v>
      </c>
      <c r="ER25" s="12">
        <v>14.1</v>
      </c>
      <c r="ES25" s="12">
        <v>1.2</v>
      </c>
      <c r="ET25" s="12">
        <v>2.21</v>
      </c>
      <c r="EU25" s="12">
        <v>0.18</v>
      </c>
      <c r="EV25" s="12">
        <v>13.06</v>
      </c>
      <c r="EW25" s="12">
        <v>0.77</v>
      </c>
      <c r="EX25" s="12">
        <v>2.56</v>
      </c>
      <c r="EY25" s="12">
        <v>0.19</v>
      </c>
      <c r="EZ25" s="12">
        <v>6.3</v>
      </c>
      <c r="FA25" s="12">
        <v>0.53</v>
      </c>
      <c r="FB25" s="12">
        <v>0.83</v>
      </c>
      <c r="FC25" s="12">
        <v>0.11</v>
      </c>
      <c r="FD25" s="12">
        <v>5.53</v>
      </c>
      <c r="FE25" s="12">
        <v>0.5</v>
      </c>
      <c r="FF25" s="12">
        <v>0.70799999999999996</v>
      </c>
      <c r="FG25" s="12">
        <v>9.5000000000000001E-2</v>
      </c>
    </row>
    <row r="26" spans="1:179" x14ac:dyDescent="0.3">
      <c r="A26" s="31" t="s">
        <v>240</v>
      </c>
      <c r="B26" s="31" t="s">
        <v>16</v>
      </c>
      <c r="C26" s="46" t="s">
        <v>834</v>
      </c>
      <c r="D26" s="46" t="s">
        <v>835</v>
      </c>
      <c r="F26" s="62">
        <v>2.3761000000000001</v>
      </c>
      <c r="G26" s="62">
        <v>11.7019</v>
      </c>
      <c r="H26" s="62">
        <v>0.43669999999999998</v>
      </c>
      <c r="I26" s="62">
        <v>8.2416</v>
      </c>
      <c r="J26" s="62">
        <v>0.89370000000000005</v>
      </c>
      <c r="K26" s="62">
        <v>3.8955000000000002</v>
      </c>
      <c r="L26" s="62">
        <v>49.411099999999998</v>
      </c>
      <c r="M26" s="62">
        <v>5.2713999999999999</v>
      </c>
      <c r="N26" s="62">
        <v>12.139799999999999</v>
      </c>
      <c r="O26" s="62">
        <v>0.20369999999999999</v>
      </c>
      <c r="P26" s="62">
        <v>1085.0146239999999</v>
      </c>
      <c r="Q26" s="62">
        <v>235</v>
      </c>
      <c r="R26" s="62">
        <v>1.61332954696806</v>
      </c>
      <c r="S26" s="62">
        <v>356.758096520435</v>
      </c>
      <c r="T26" s="62">
        <v>597.720876940209</v>
      </c>
      <c r="W26" s="25">
        <v>2.9722499999999998</v>
      </c>
      <c r="X26" s="25">
        <v>30.997499999999999</v>
      </c>
      <c r="Z26" s="25">
        <v>15.353249999999999</v>
      </c>
      <c r="AA26" s="25">
        <v>0.104</v>
      </c>
      <c r="AB26" s="25">
        <v>7.2150000000000006E-2</v>
      </c>
      <c r="AC26" s="25">
        <v>47.849350000000001</v>
      </c>
      <c r="AD26" s="25">
        <v>0.1182</v>
      </c>
      <c r="AE26" s="25">
        <v>0.67305000000000004</v>
      </c>
      <c r="AF26" s="25">
        <v>1.635E-2</v>
      </c>
      <c r="AG26" s="25">
        <v>0.73617094836289898</v>
      </c>
      <c r="AI26" s="5">
        <f t="shared" si="13"/>
        <v>2.3761000000000001</v>
      </c>
      <c r="AJ26" s="5">
        <f t="shared" si="14"/>
        <v>11.7019</v>
      </c>
      <c r="AK26" s="5">
        <f t="shared" si="15"/>
        <v>0.43669999999999998</v>
      </c>
      <c r="AL26" s="5">
        <f t="shared" si="16"/>
        <v>8.2416</v>
      </c>
      <c r="AM26" s="5">
        <f t="shared" si="17"/>
        <v>0.89370000000000005</v>
      </c>
      <c r="AN26" s="5">
        <f t="shared" si="18"/>
        <v>3.8955000000000002</v>
      </c>
      <c r="AO26" s="5">
        <f t="shared" si="19"/>
        <v>49.411099999999998</v>
      </c>
      <c r="AP26" s="5">
        <f t="shared" si="20"/>
        <v>5.2713999999999999</v>
      </c>
      <c r="AQ26" s="5">
        <f t="shared" si="21"/>
        <v>12.139799999999999</v>
      </c>
      <c r="AR26" s="5">
        <f t="shared" si="22"/>
        <v>0.20369999999999999</v>
      </c>
      <c r="AS26" s="5">
        <f t="shared" si="23"/>
        <v>1</v>
      </c>
      <c r="AU26" s="70" t="str">
        <f t="shared" si="1"/>
        <v>LL2_452</v>
      </c>
      <c r="AV26" s="70">
        <f t="shared" si="2"/>
        <v>49.411099999999998</v>
      </c>
      <c r="AW26" s="70">
        <f t="shared" si="3"/>
        <v>3.8955000000000002</v>
      </c>
      <c r="AX26" s="70">
        <f t="shared" si="4"/>
        <v>11.7019</v>
      </c>
      <c r="AY26" s="70">
        <f t="shared" si="5"/>
        <v>10.318829999999998</v>
      </c>
      <c r="AZ26" s="70">
        <f t="shared" si="6"/>
        <v>2.0232797669999996</v>
      </c>
      <c r="BA26" s="70">
        <f t="shared" si="7"/>
        <v>0.20369999999999999</v>
      </c>
      <c r="BB26" s="70">
        <f t="shared" si="8"/>
        <v>5.2713999999999999</v>
      </c>
      <c r="BC26" s="70">
        <f t="shared" si="9"/>
        <v>8.2416</v>
      </c>
      <c r="BD26" s="70">
        <f t="shared" si="10"/>
        <v>2.3761000000000001</v>
      </c>
      <c r="BE26" s="70">
        <f t="shared" si="11"/>
        <v>0.89370000000000005</v>
      </c>
      <c r="BF26" s="70">
        <f t="shared" si="12"/>
        <v>0.43669999999999998</v>
      </c>
      <c r="BG26" s="70">
        <f t="shared" si="24"/>
        <v>1.61332954696806</v>
      </c>
      <c r="BH26" s="70">
        <f t="shared" si="25"/>
        <v>3.5675809652043498E-2</v>
      </c>
      <c r="BI26" s="70">
        <f t="shared" si="26"/>
        <v>1119.95514</v>
      </c>
      <c r="BJ26" s="70">
        <v>810</v>
      </c>
      <c r="BK26" s="70">
        <v>0.50448428893289843</v>
      </c>
      <c r="BM26" s="12" t="s">
        <v>399</v>
      </c>
      <c r="BN26" s="12">
        <v>25</v>
      </c>
      <c r="BO26" s="12" t="s">
        <v>32</v>
      </c>
      <c r="BP26" s="12" t="s">
        <v>482</v>
      </c>
      <c r="BQ26" s="12" t="s">
        <v>509</v>
      </c>
      <c r="BR26" s="12" t="s">
        <v>480</v>
      </c>
      <c r="BS26" s="12">
        <v>3.9784722222222201E-2</v>
      </c>
      <c r="BT26" s="12">
        <v>7.5777999999999999</v>
      </c>
      <c r="BU26" s="12">
        <v>14</v>
      </c>
      <c r="BV26" s="12" t="s">
        <v>462</v>
      </c>
      <c r="BW26" s="12">
        <v>1</v>
      </c>
      <c r="BX26" s="12">
        <v>69200</v>
      </c>
      <c r="BY26" s="12">
        <v>6500</v>
      </c>
      <c r="BZ26" s="12">
        <v>8.1999999999999993</v>
      </c>
      <c r="CA26" s="12">
        <v>1</v>
      </c>
      <c r="CF26" s="12">
        <v>2.19</v>
      </c>
      <c r="CG26" s="12">
        <v>0.25</v>
      </c>
      <c r="CH26" s="12">
        <v>6320</v>
      </c>
      <c r="CI26" s="12">
        <v>700</v>
      </c>
      <c r="CJ26" s="12">
        <v>25.4</v>
      </c>
      <c r="CK26" s="12">
        <v>2.2000000000000002</v>
      </c>
      <c r="CL26" s="12">
        <v>21400</v>
      </c>
      <c r="CM26" s="12">
        <v>1700</v>
      </c>
      <c r="CN26" s="12">
        <v>371</v>
      </c>
      <c r="CO26" s="12">
        <v>46</v>
      </c>
      <c r="CP26" s="12">
        <v>101</v>
      </c>
      <c r="CQ26" s="12">
        <v>16</v>
      </c>
      <c r="CR26" s="12">
        <v>1310</v>
      </c>
      <c r="CS26" s="12">
        <v>170</v>
      </c>
      <c r="CT26" s="12">
        <v>103000</v>
      </c>
      <c r="CU26" s="12">
        <v>12000</v>
      </c>
      <c r="CX26" s="12">
        <v>36.1</v>
      </c>
      <c r="CY26" s="12">
        <v>4.8</v>
      </c>
      <c r="CZ26" s="12">
        <v>41.3</v>
      </c>
      <c r="DA26" s="12">
        <v>6</v>
      </c>
      <c r="DD26" s="12">
        <v>23.1</v>
      </c>
      <c r="DE26" s="12">
        <v>3.7</v>
      </c>
      <c r="DF26" s="12">
        <v>2.4</v>
      </c>
      <c r="DG26" s="12">
        <v>1.1000000000000001</v>
      </c>
      <c r="DH26" s="12">
        <v>14.5</v>
      </c>
      <c r="DI26" s="12">
        <v>2.2000000000000002</v>
      </c>
      <c r="DJ26" s="12">
        <v>344</v>
      </c>
      <c r="DK26" s="12">
        <v>27</v>
      </c>
      <c r="DL26" s="12">
        <v>26.4</v>
      </c>
      <c r="DM26" s="12">
        <v>2.5</v>
      </c>
      <c r="DN26" s="12">
        <v>189</v>
      </c>
      <c r="DO26" s="12">
        <v>17</v>
      </c>
      <c r="DP26" s="12">
        <v>20</v>
      </c>
      <c r="DQ26" s="12">
        <v>1.8</v>
      </c>
      <c r="DR26" s="12">
        <v>1.38</v>
      </c>
      <c r="DS26" s="12">
        <v>0.62</v>
      </c>
      <c r="DX26" s="12">
        <v>2.65</v>
      </c>
      <c r="DY26" s="12">
        <v>0.65</v>
      </c>
      <c r="ED26" s="12">
        <v>173</v>
      </c>
      <c r="EE26" s="12">
        <v>22</v>
      </c>
      <c r="EF26" s="12">
        <v>17.399999999999999</v>
      </c>
      <c r="EG26" s="12">
        <v>2</v>
      </c>
      <c r="EH26" s="12">
        <v>44.6</v>
      </c>
      <c r="EI26" s="12">
        <v>5.6</v>
      </c>
      <c r="EJ26" s="12">
        <v>6.12</v>
      </c>
      <c r="EK26" s="12">
        <v>0.64</v>
      </c>
      <c r="EL26" s="12">
        <v>28.3</v>
      </c>
      <c r="EM26" s="12">
        <v>3.1</v>
      </c>
      <c r="EN26" s="12">
        <v>7.1</v>
      </c>
      <c r="EO26" s="12">
        <v>1.3</v>
      </c>
      <c r="EP26" s="12">
        <v>2.2799999999999998</v>
      </c>
      <c r="EQ26" s="12">
        <v>0.44</v>
      </c>
      <c r="ER26" s="12">
        <v>7.2</v>
      </c>
      <c r="ES26" s="12">
        <v>1</v>
      </c>
      <c r="ET26" s="12">
        <v>1.03</v>
      </c>
      <c r="EU26" s="12">
        <v>0.23</v>
      </c>
      <c r="EV26" s="12">
        <v>5.7</v>
      </c>
      <c r="EW26" s="12">
        <v>1.4</v>
      </c>
      <c r="EX26" s="12">
        <v>1.08</v>
      </c>
      <c r="EY26" s="12">
        <v>0.24</v>
      </c>
      <c r="EZ26" s="12">
        <v>2.5099999999999998</v>
      </c>
      <c r="FA26" s="12">
        <v>0.34</v>
      </c>
      <c r="FB26" s="12">
        <v>0.28399999999999997</v>
      </c>
      <c r="FC26" s="12">
        <v>6.8000000000000005E-2</v>
      </c>
      <c r="FD26" s="12">
        <v>2.3199999999999998</v>
      </c>
      <c r="FE26" s="12">
        <v>0.53</v>
      </c>
      <c r="FF26" s="12">
        <v>0.27</v>
      </c>
      <c r="FG26" s="12">
        <v>0.13</v>
      </c>
      <c r="FH26" s="12">
        <v>4.83</v>
      </c>
      <c r="FI26" s="12">
        <v>0.93</v>
      </c>
      <c r="FJ26" s="12">
        <v>1.1200000000000001</v>
      </c>
      <c r="FK26" s="12">
        <v>0.16</v>
      </c>
      <c r="FL26" s="12">
        <v>0.33</v>
      </c>
      <c r="FM26" s="12">
        <v>0.15</v>
      </c>
      <c r="FN26" s="12">
        <v>4.1000000000000002E-2</v>
      </c>
      <c r="FO26" s="12">
        <v>3.9E-2</v>
      </c>
      <c r="FP26" s="12">
        <v>1.23</v>
      </c>
      <c r="FQ26" s="12">
        <v>0.31</v>
      </c>
      <c r="FT26" s="12">
        <v>1.27</v>
      </c>
      <c r="FU26" s="12">
        <v>0.28999999999999998</v>
      </c>
      <c r="FV26" s="12">
        <v>0.47</v>
      </c>
      <c r="FW26" s="12">
        <v>0.13</v>
      </c>
    </row>
    <row r="27" spans="1:179" x14ac:dyDescent="0.3">
      <c r="A27" s="31" t="s">
        <v>241</v>
      </c>
      <c r="B27" s="31" t="s">
        <v>16</v>
      </c>
      <c r="C27" s="46" t="s">
        <v>834</v>
      </c>
      <c r="D27" s="46" t="s">
        <v>835</v>
      </c>
      <c r="F27" s="62">
        <v>4.2130999999999998</v>
      </c>
      <c r="G27" s="62">
        <v>12.995900000000001</v>
      </c>
      <c r="H27" s="62">
        <v>0.41220000000000001</v>
      </c>
      <c r="I27" s="62">
        <v>4.1904000000000003</v>
      </c>
      <c r="J27" s="62">
        <v>2.2538</v>
      </c>
      <c r="K27" s="62">
        <v>1.2278</v>
      </c>
      <c r="L27" s="62">
        <v>61.871000000000002</v>
      </c>
      <c r="M27" s="62">
        <v>1.5224</v>
      </c>
      <c r="N27" s="62">
        <v>8.7346000000000004</v>
      </c>
      <c r="O27" s="62">
        <v>0.19259999999999999</v>
      </c>
      <c r="P27" s="62">
        <v>390.86550799999998</v>
      </c>
      <c r="Q27" s="62">
        <v>787</v>
      </c>
      <c r="R27" s="62">
        <v>0.55447133549822303</v>
      </c>
      <c r="S27" s="62">
        <v>33.858507004834202</v>
      </c>
      <c r="T27" s="62">
        <v>886.21201311482196</v>
      </c>
      <c r="W27" s="25">
        <v>5.8152999999999997</v>
      </c>
      <c r="X27" s="25">
        <v>27.07095</v>
      </c>
      <c r="Z27" s="25">
        <v>9.8177000000000003</v>
      </c>
      <c r="AA27" s="25">
        <v>0.24395</v>
      </c>
      <c r="AB27" s="25">
        <v>5.7500000000000002E-2</v>
      </c>
      <c r="AC27" s="25">
        <v>55.363500000000002</v>
      </c>
      <c r="AD27" s="25">
        <v>5.4199999999999998E-2</v>
      </c>
      <c r="AE27" s="25">
        <v>0.53910000000000002</v>
      </c>
      <c r="AF27" s="25">
        <v>6.1999999999999998E-3</v>
      </c>
      <c r="AG27" s="25">
        <v>0.47586419398427199</v>
      </c>
      <c r="AI27" s="5">
        <f t="shared" si="13"/>
        <v>4.2130999999999998</v>
      </c>
      <c r="AJ27" s="5">
        <f t="shared" si="14"/>
        <v>12.995900000000001</v>
      </c>
      <c r="AK27" s="5">
        <f t="shared" si="15"/>
        <v>0.41220000000000001</v>
      </c>
      <c r="AL27" s="5">
        <f t="shared" si="16"/>
        <v>4.1904000000000003</v>
      </c>
      <c r="AM27" s="5">
        <f t="shared" si="17"/>
        <v>2.2538</v>
      </c>
      <c r="AN27" s="5">
        <f t="shared" si="18"/>
        <v>1.2278</v>
      </c>
      <c r="AO27" s="5">
        <f t="shared" si="19"/>
        <v>61.871000000000002</v>
      </c>
      <c r="AP27" s="5">
        <f t="shared" si="20"/>
        <v>1.5224</v>
      </c>
      <c r="AQ27" s="5">
        <f t="shared" si="21"/>
        <v>8.7346000000000004</v>
      </c>
      <c r="AR27" s="5">
        <f t="shared" si="22"/>
        <v>0.19259999999999999</v>
      </c>
      <c r="AS27" s="5">
        <f t="shared" si="23"/>
        <v>1</v>
      </c>
      <c r="AU27" s="70" t="str">
        <f t="shared" si="1"/>
        <v>LL2_453_c</v>
      </c>
      <c r="AV27" s="70">
        <f t="shared" si="2"/>
        <v>61.871000000000002</v>
      </c>
      <c r="AW27" s="70">
        <f t="shared" si="3"/>
        <v>1.2278</v>
      </c>
      <c r="AX27" s="70">
        <f t="shared" si="4"/>
        <v>12.995900000000001</v>
      </c>
      <c r="AY27" s="70">
        <f t="shared" si="5"/>
        <v>7.42441</v>
      </c>
      <c r="AZ27" s="70">
        <f t="shared" si="6"/>
        <v>1.4557521089999998</v>
      </c>
      <c r="BA27" s="70">
        <f t="shared" si="7"/>
        <v>0.19259999999999999</v>
      </c>
      <c r="BB27" s="70">
        <f t="shared" si="8"/>
        <v>1.5224</v>
      </c>
      <c r="BC27" s="70">
        <f t="shared" si="9"/>
        <v>4.1904000000000003</v>
      </c>
      <c r="BD27" s="70">
        <f t="shared" si="10"/>
        <v>4.2130999999999998</v>
      </c>
      <c r="BE27" s="70">
        <f t="shared" si="11"/>
        <v>2.2538</v>
      </c>
      <c r="BF27" s="70">
        <f t="shared" si="12"/>
        <v>0.41220000000000001</v>
      </c>
      <c r="BG27" s="70">
        <f t="shared" si="24"/>
        <v>0.55447133549822303</v>
      </c>
      <c r="BH27" s="70">
        <f t="shared" si="25"/>
        <v>3.3858507004834201E-3</v>
      </c>
      <c r="BI27" s="70">
        <f t="shared" si="26"/>
        <v>1044.60024</v>
      </c>
      <c r="BJ27" s="70">
        <v>90</v>
      </c>
      <c r="BK27" s="70">
        <v>0.42979666197142752</v>
      </c>
      <c r="BM27" s="12" t="s">
        <v>399</v>
      </c>
      <c r="BN27" s="12">
        <v>25</v>
      </c>
      <c r="BO27" s="12" t="s">
        <v>32</v>
      </c>
      <c r="BP27" s="12" t="s">
        <v>482</v>
      </c>
      <c r="BQ27" s="12" t="s">
        <v>510</v>
      </c>
      <c r="BR27" s="12" t="s">
        <v>480</v>
      </c>
      <c r="BS27" s="12">
        <v>4.1171296296296303E-2</v>
      </c>
      <c r="BT27" s="12">
        <v>23.443000000000001</v>
      </c>
      <c r="BU27" s="12">
        <v>45</v>
      </c>
      <c r="BV27" s="12" t="s">
        <v>462</v>
      </c>
      <c r="BW27" s="12">
        <v>1</v>
      </c>
      <c r="BX27" s="12">
        <v>29300</v>
      </c>
      <c r="BY27" s="12">
        <v>2100</v>
      </c>
      <c r="BZ27" s="12">
        <v>4.2</v>
      </c>
      <c r="CA27" s="12">
        <v>1</v>
      </c>
      <c r="CF27" s="12">
        <v>4.42</v>
      </c>
      <c r="CG27" s="12">
        <v>0.28999999999999998</v>
      </c>
      <c r="CH27" s="12">
        <v>17890</v>
      </c>
      <c r="CI27" s="12">
        <v>700</v>
      </c>
      <c r="CJ27" s="12">
        <v>14.34</v>
      </c>
      <c r="CK27" s="12">
        <v>0.95</v>
      </c>
      <c r="CL27" s="12">
        <v>7800</v>
      </c>
      <c r="CM27" s="12">
        <v>480</v>
      </c>
      <c r="CN27" s="12">
        <v>16.7</v>
      </c>
      <c r="CO27" s="12">
        <v>1.2</v>
      </c>
      <c r="CP27" s="12" t="s">
        <v>135</v>
      </c>
      <c r="CQ27" s="12" t="s">
        <v>135</v>
      </c>
      <c r="CR27" s="12">
        <v>1430</v>
      </c>
      <c r="CS27" s="12">
        <v>98</v>
      </c>
      <c r="CT27" s="12">
        <v>83000</v>
      </c>
      <c r="CU27" s="12">
        <v>5800</v>
      </c>
      <c r="CX27" s="12" t="s">
        <v>135</v>
      </c>
      <c r="CY27" s="12" t="s">
        <v>135</v>
      </c>
      <c r="CZ27" s="12">
        <v>33</v>
      </c>
      <c r="DA27" s="12">
        <v>2.6</v>
      </c>
      <c r="DD27" s="12">
        <v>28.6</v>
      </c>
      <c r="DE27" s="12">
        <v>2</v>
      </c>
      <c r="DF27" s="12">
        <v>2.65</v>
      </c>
      <c r="DG27" s="12">
        <v>0.79</v>
      </c>
      <c r="DH27" s="12">
        <v>42.6</v>
      </c>
      <c r="DI27" s="12">
        <v>2.5</v>
      </c>
      <c r="DJ27" s="12">
        <v>296</v>
      </c>
      <c r="DK27" s="12">
        <v>11</v>
      </c>
      <c r="DL27" s="12">
        <v>67.5</v>
      </c>
      <c r="DM27" s="12">
        <v>3.6</v>
      </c>
      <c r="DN27" s="12">
        <v>581</v>
      </c>
      <c r="DO27" s="12">
        <v>31</v>
      </c>
      <c r="DP27" s="12">
        <v>48.5</v>
      </c>
      <c r="DQ27" s="12">
        <v>2.9</v>
      </c>
      <c r="DR27" s="12">
        <v>3.77</v>
      </c>
      <c r="DS27" s="12">
        <v>0.52</v>
      </c>
      <c r="DX27" s="12">
        <v>5.75</v>
      </c>
      <c r="DY27" s="12">
        <v>0.56999999999999995</v>
      </c>
      <c r="ED27" s="12">
        <v>470</v>
      </c>
      <c r="EE27" s="12">
        <v>32</v>
      </c>
      <c r="EF27" s="12">
        <v>49.5</v>
      </c>
      <c r="EG27" s="12">
        <v>3</v>
      </c>
      <c r="EH27" s="12">
        <v>117.3</v>
      </c>
      <c r="EI27" s="12">
        <v>5.7</v>
      </c>
      <c r="EJ27" s="12">
        <v>15.21</v>
      </c>
      <c r="EK27" s="12">
        <v>0.72</v>
      </c>
      <c r="EL27" s="12">
        <v>69.3</v>
      </c>
      <c r="EM27" s="12">
        <v>4.0999999999999996</v>
      </c>
      <c r="EN27" s="12">
        <v>17.899999999999999</v>
      </c>
      <c r="EO27" s="12">
        <v>1.8</v>
      </c>
      <c r="EP27" s="12">
        <v>4.6500000000000004</v>
      </c>
      <c r="EQ27" s="12">
        <v>0.41</v>
      </c>
      <c r="ER27" s="12">
        <v>14.4</v>
      </c>
      <c r="ES27" s="12">
        <v>1.6</v>
      </c>
      <c r="ET27" s="12">
        <v>2.2599999999999998</v>
      </c>
      <c r="EU27" s="12">
        <v>0.2</v>
      </c>
      <c r="EV27" s="12">
        <v>13.8</v>
      </c>
      <c r="EW27" s="12">
        <v>0.83</v>
      </c>
      <c r="EX27" s="12">
        <v>2.64</v>
      </c>
      <c r="EY27" s="12">
        <v>0.2</v>
      </c>
      <c r="EZ27" s="12">
        <v>7.47</v>
      </c>
      <c r="FA27" s="12">
        <v>0.62</v>
      </c>
      <c r="FB27" s="12">
        <v>0.92</v>
      </c>
      <c r="FC27" s="12">
        <v>0.11</v>
      </c>
      <c r="FD27" s="12">
        <v>6.37</v>
      </c>
      <c r="FE27" s="12">
        <v>0.71</v>
      </c>
      <c r="FF27" s="12">
        <v>0.8</v>
      </c>
      <c r="FG27" s="12">
        <v>0.11</v>
      </c>
      <c r="FH27" s="12">
        <v>14</v>
      </c>
      <c r="FI27" s="12">
        <v>1.2</v>
      </c>
      <c r="FJ27" s="12">
        <v>2.69</v>
      </c>
      <c r="FK27" s="12">
        <v>0.25</v>
      </c>
      <c r="FL27" s="12">
        <v>0.78</v>
      </c>
      <c r="FM27" s="12">
        <v>0.13</v>
      </c>
      <c r="FN27" s="12">
        <v>7.0000000000000007E-2</v>
      </c>
      <c r="FO27" s="12">
        <v>2.9000000000000001E-2</v>
      </c>
      <c r="FP27" s="12">
        <v>4.1399999999999997</v>
      </c>
      <c r="FQ27" s="12">
        <v>0.4</v>
      </c>
      <c r="FT27" s="12">
        <v>4.12</v>
      </c>
      <c r="FU27" s="12">
        <v>0.34</v>
      </c>
      <c r="FV27" s="12">
        <v>1.51</v>
      </c>
      <c r="FW27" s="12">
        <v>0.18</v>
      </c>
    </row>
    <row r="28" spans="1:179" x14ac:dyDescent="0.3">
      <c r="A28" s="31" t="s">
        <v>242</v>
      </c>
      <c r="B28" s="31" t="s">
        <v>16</v>
      </c>
      <c r="C28" s="46" t="s">
        <v>834</v>
      </c>
      <c r="D28" s="46" t="s">
        <v>835</v>
      </c>
      <c r="F28" s="62">
        <v>4.2774000000000001</v>
      </c>
      <c r="G28" s="62">
        <v>12.477600000000001</v>
      </c>
      <c r="H28" s="62">
        <v>0.36080000000000001</v>
      </c>
      <c r="I28" s="62">
        <v>4.2952000000000004</v>
      </c>
      <c r="J28" s="62">
        <v>2.2248000000000001</v>
      </c>
      <c r="K28" s="62">
        <v>1.2359</v>
      </c>
      <c r="L28" s="62">
        <v>63.667700000000004</v>
      </c>
      <c r="M28" s="62">
        <v>1.5224</v>
      </c>
      <c r="N28" s="62">
        <v>8.1155000000000008</v>
      </c>
      <c r="O28" s="62">
        <v>0.2152</v>
      </c>
      <c r="P28" s="62">
        <v>403.377208</v>
      </c>
      <c r="Q28" s="62">
        <v>793</v>
      </c>
      <c r="W28" s="25">
        <v>5.8983499999999998</v>
      </c>
      <c r="X28" s="25">
        <v>26.83935</v>
      </c>
      <c r="Z28" s="25">
        <v>9.8465500000000006</v>
      </c>
      <c r="AA28" s="25">
        <v>0.23974999999999999</v>
      </c>
      <c r="AB28" s="25">
        <v>4.9599999999999998E-2</v>
      </c>
      <c r="AC28" s="25">
        <v>56.984549999999999</v>
      </c>
      <c r="AD28" s="25">
        <v>7.2999999999999995E-2</v>
      </c>
      <c r="AE28" s="25">
        <v>0.55840000000000001</v>
      </c>
      <c r="AF28" s="25">
        <v>-5.9500000000000004E-3</v>
      </c>
      <c r="AG28" s="25">
        <v>0.47326804468132699</v>
      </c>
      <c r="AI28" s="5">
        <f t="shared" si="13"/>
        <v>4.2774000000000001</v>
      </c>
      <c r="AJ28" s="5">
        <f t="shared" si="14"/>
        <v>12.477600000000001</v>
      </c>
      <c r="AK28" s="5">
        <f t="shared" si="15"/>
        <v>0.36080000000000001</v>
      </c>
      <c r="AL28" s="5">
        <f t="shared" si="16"/>
        <v>4.2952000000000004</v>
      </c>
      <c r="AM28" s="5">
        <f t="shared" si="17"/>
        <v>2.2248000000000001</v>
      </c>
      <c r="AN28" s="5">
        <f t="shared" si="18"/>
        <v>1.2359</v>
      </c>
      <c r="AO28" s="5">
        <f t="shared" si="19"/>
        <v>63.667700000000004</v>
      </c>
      <c r="AP28" s="5">
        <f t="shared" si="20"/>
        <v>1.5224</v>
      </c>
      <c r="AQ28" s="5">
        <f t="shared" si="21"/>
        <v>8.1155000000000008</v>
      </c>
      <c r="AR28" s="5">
        <f t="shared" si="22"/>
        <v>0.2152</v>
      </c>
      <c r="AS28" s="5">
        <f t="shared" si="23"/>
        <v>1</v>
      </c>
      <c r="AU28" s="70" t="str">
        <f t="shared" si="1"/>
        <v>LL2_453_a</v>
      </c>
      <c r="AV28" s="70">
        <f t="shared" si="2"/>
        <v>63.667700000000004</v>
      </c>
      <c r="AW28" s="70">
        <f t="shared" si="3"/>
        <v>1.2359</v>
      </c>
      <c r="AX28" s="70">
        <f t="shared" si="4"/>
        <v>12.477600000000001</v>
      </c>
      <c r="AY28" s="70">
        <f t="shared" si="5"/>
        <v>6.8981750000000002</v>
      </c>
      <c r="AZ28" s="70">
        <f t="shared" si="6"/>
        <v>1.3525698074999999</v>
      </c>
      <c r="BA28" s="70">
        <f t="shared" si="7"/>
        <v>0.2152</v>
      </c>
      <c r="BB28" s="70">
        <f t="shared" si="8"/>
        <v>1.5224</v>
      </c>
      <c r="BC28" s="70">
        <f t="shared" si="9"/>
        <v>4.2952000000000004</v>
      </c>
      <c r="BD28" s="70">
        <f t="shared" si="10"/>
        <v>4.2774000000000001</v>
      </c>
      <c r="BE28" s="70">
        <f t="shared" si="11"/>
        <v>2.2248000000000001</v>
      </c>
      <c r="BF28" s="70">
        <f t="shared" si="12"/>
        <v>0.36080000000000001</v>
      </c>
      <c r="BI28" s="70">
        <f t="shared" si="26"/>
        <v>1044.60024</v>
      </c>
    </row>
    <row r="29" spans="1:179" x14ac:dyDescent="0.3">
      <c r="A29" s="31" t="s">
        <v>855</v>
      </c>
      <c r="B29" s="31" t="s">
        <v>16</v>
      </c>
      <c r="C29" s="46" t="s">
        <v>834</v>
      </c>
      <c r="D29" s="46" t="s">
        <v>834</v>
      </c>
      <c r="F29" s="62">
        <v>4.1772</v>
      </c>
      <c r="G29" s="62">
        <v>12.943899999999999</v>
      </c>
      <c r="H29" s="62">
        <v>0.69750000000000001</v>
      </c>
      <c r="I29" s="62">
        <v>5.2233000000000001</v>
      </c>
      <c r="J29" s="62">
        <v>1.8609</v>
      </c>
      <c r="K29" s="62">
        <v>1.8524</v>
      </c>
      <c r="L29" s="62">
        <v>58.007599999999996</v>
      </c>
      <c r="M29" s="62">
        <v>2.0701000000000001</v>
      </c>
      <c r="N29" s="62">
        <v>9.5949000000000009</v>
      </c>
      <c r="O29" s="62">
        <v>0.13289999999999999</v>
      </c>
      <c r="P29" s="62">
        <v>634.59342400000003</v>
      </c>
      <c r="Q29" s="62">
        <v>672</v>
      </c>
      <c r="R29" s="62">
        <v>0.93678099825871497</v>
      </c>
      <c r="S29" s="62">
        <v>266.52766145169397</v>
      </c>
      <c r="T29" s="62">
        <v>788.83047093228004</v>
      </c>
      <c r="W29" s="25">
        <v>5.5066499999999996</v>
      </c>
      <c r="X29" s="25">
        <v>27.468699999999998</v>
      </c>
      <c r="Z29" s="25">
        <v>10.582050000000001</v>
      </c>
      <c r="AA29" s="25">
        <v>0.21490000000000001</v>
      </c>
      <c r="AB29" s="25">
        <v>6.5299999999999997E-2</v>
      </c>
      <c r="AC29" s="25">
        <v>54.087400000000002</v>
      </c>
      <c r="AD29" s="25">
        <v>7.2749999999999995E-2</v>
      </c>
      <c r="AE29" s="25">
        <v>0.55935000000000001</v>
      </c>
      <c r="AF29" s="25">
        <v>-1.315E-2</v>
      </c>
      <c r="AG29" s="25">
        <v>0.508690103847796</v>
      </c>
      <c r="AI29" s="5">
        <f t="shared" si="13"/>
        <v>4.1772</v>
      </c>
      <c r="AJ29" s="5">
        <f t="shared" si="14"/>
        <v>12.943899999999999</v>
      </c>
      <c r="AK29" s="5">
        <f t="shared" si="15"/>
        <v>0.69750000000000001</v>
      </c>
      <c r="AL29" s="5">
        <f t="shared" si="16"/>
        <v>5.2233000000000001</v>
      </c>
      <c r="AM29" s="5">
        <f t="shared" si="17"/>
        <v>1.8609</v>
      </c>
      <c r="AN29" s="5">
        <f t="shared" si="18"/>
        <v>1.8524</v>
      </c>
      <c r="AO29" s="5">
        <f t="shared" si="19"/>
        <v>58.007599999999996</v>
      </c>
      <c r="AP29" s="5">
        <f t="shared" si="20"/>
        <v>2.0701000000000001</v>
      </c>
      <c r="AQ29" s="5">
        <f t="shared" si="21"/>
        <v>9.5949000000000009</v>
      </c>
      <c r="AR29" s="5">
        <f t="shared" si="22"/>
        <v>0.13289999999999999</v>
      </c>
      <c r="AS29" s="5">
        <f t="shared" si="23"/>
        <v>1</v>
      </c>
      <c r="AU29" s="70" t="str">
        <f t="shared" si="1"/>
        <v>LL2_460</v>
      </c>
      <c r="AV29" s="70">
        <f t="shared" si="2"/>
        <v>58.007599999999996</v>
      </c>
      <c r="AW29" s="70">
        <f t="shared" si="3"/>
        <v>1.8524</v>
      </c>
      <c r="AX29" s="70">
        <f t="shared" si="4"/>
        <v>12.943899999999999</v>
      </c>
      <c r="AY29" s="70">
        <f t="shared" si="5"/>
        <v>8.1556650000000008</v>
      </c>
      <c r="AZ29" s="70">
        <f t="shared" si="6"/>
        <v>1.5991340085000001</v>
      </c>
      <c r="BA29" s="70">
        <f t="shared" si="7"/>
        <v>0.13289999999999999</v>
      </c>
      <c r="BB29" s="70">
        <f t="shared" si="8"/>
        <v>2.0701000000000001</v>
      </c>
      <c r="BC29" s="70">
        <f t="shared" si="9"/>
        <v>5.2233000000000001</v>
      </c>
      <c r="BD29" s="70">
        <f t="shared" si="10"/>
        <v>4.1772</v>
      </c>
      <c r="BE29" s="70">
        <f t="shared" si="11"/>
        <v>1.8609</v>
      </c>
      <c r="BF29" s="70">
        <f t="shared" si="12"/>
        <v>0.69750000000000001</v>
      </c>
      <c r="BG29" s="70">
        <f t="shared" si="24"/>
        <v>0.93678099825871497</v>
      </c>
      <c r="BH29" s="70">
        <f t="shared" si="25"/>
        <v>2.6652766145169399E-2</v>
      </c>
      <c r="BI29" s="70">
        <f t="shared" si="26"/>
        <v>1055.6090099999999</v>
      </c>
      <c r="BJ29" s="70">
        <v>520</v>
      </c>
      <c r="BK29" s="70">
        <v>0.23251140898949491</v>
      </c>
      <c r="BM29" s="12" t="s">
        <v>397</v>
      </c>
      <c r="BN29" s="12">
        <v>20</v>
      </c>
      <c r="BO29" s="12" t="s">
        <v>32</v>
      </c>
      <c r="BP29" s="12" t="s">
        <v>483</v>
      </c>
      <c r="BQ29" s="12" t="s">
        <v>511</v>
      </c>
      <c r="BR29" s="12" t="s">
        <v>480</v>
      </c>
      <c r="BS29" s="12">
        <v>9.5381944444444498E-3</v>
      </c>
      <c r="BT29" s="12">
        <v>11.853</v>
      </c>
      <c r="BU29" s="12">
        <v>41</v>
      </c>
      <c r="BV29" s="12" t="s">
        <v>462</v>
      </c>
      <c r="BW29" s="12">
        <v>1</v>
      </c>
      <c r="BX29" s="12">
        <v>25500</v>
      </c>
      <c r="BY29" s="12">
        <v>2000</v>
      </c>
      <c r="BZ29" s="12">
        <v>5.2</v>
      </c>
      <c r="CA29" s="12">
        <v>1</v>
      </c>
      <c r="CX29" s="12" t="s">
        <v>135</v>
      </c>
      <c r="CY29" s="12" t="s">
        <v>135</v>
      </c>
      <c r="CZ29" s="12">
        <v>66.017699115044294</v>
      </c>
      <c r="DA29" s="12">
        <v>7.25663716814159</v>
      </c>
      <c r="DH29" s="12">
        <v>36.9</v>
      </c>
      <c r="DI29" s="12">
        <v>4.7</v>
      </c>
      <c r="DJ29" s="12">
        <v>371</v>
      </c>
      <c r="DK29" s="12">
        <v>32</v>
      </c>
      <c r="DL29" s="12">
        <v>60.7</v>
      </c>
      <c r="DM29" s="12">
        <v>4</v>
      </c>
      <c r="DN29" s="12">
        <v>478</v>
      </c>
      <c r="DO29" s="12">
        <v>29</v>
      </c>
      <c r="DP29" s="12">
        <v>44.2</v>
      </c>
      <c r="DQ29" s="12">
        <v>2.9</v>
      </c>
      <c r="ED29" s="12">
        <v>404</v>
      </c>
      <c r="EE29" s="12">
        <v>36</v>
      </c>
      <c r="EF29" s="12">
        <v>41.9</v>
      </c>
      <c r="EG29" s="12">
        <v>3.4</v>
      </c>
      <c r="EH29" s="12">
        <v>108.1</v>
      </c>
      <c r="EI29" s="12">
        <v>6</v>
      </c>
      <c r="EJ29" s="12">
        <v>14.29</v>
      </c>
      <c r="EK29" s="12">
        <v>0.79</v>
      </c>
      <c r="EL29" s="12">
        <v>68</v>
      </c>
      <c r="EM29" s="12">
        <v>6.1</v>
      </c>
      <c r="EN29" s="12">
        <v>15.3</v>
      </c>
      <c r="EO29" s="12">
        <v>1.9</v>
      </c>
      <c r="EP29" s="12">
        <v>5.32</v>
      </c>
      <c r="EQ29" s="12">
        <v>0.47</v>
      </c>
      <c r="ER29" s="12">
        <v>15.4</v>
      </c>
      <c r="ES29" s="12">
        <v>2</v>
      </c>
      <c r="ET29" s="12">
        <v>2.5099999999999998</v>
      </c>
      <c r="EU29" s="12">
        <v>0.28999999999999998</v>
      </c>
      <c r="EV29" s="12">
        <v>13.7</v>
      </c>
      <c r="EW29" s="12">
        <v>1.1000000000000001</v>
      </c>
      <c r="EX29" s="12">
        <v>2.4300000000000002</v>
      </c>
      <c r="EY29" s="12">
        <v>0.24</v>
      </c>
      <c r="EZ29" s="12">
        <v>6.4</v>
      </c>
      <c r="FA29" s="12">
        <v>0.69</v>
      </c>
      <c r="FB29" s="12">
        <v>0.72</v>
      </c>
      <c r="FC29" s="12">
        <v>0.13</v>
      </c>
      <c r="FD29" s="12">
        <v>4.84</v>
      </c>
      <c r="FE29" s="12">
        <v>0.72</v>
      </c>
      <c r="FF29" s="12">
        <v>0.7</v>
      </c>
      <c r="FG29" s="12">
        <v>0.14000000000000001</v>
      </c>
    </row>
    <row r="30" spans="1:179" x14ac:dyDescent="0.3">
      <c r="A30" s="31" t="s">
        <v>246</v>
      </c>
      <c r="B30" s="31" t="s">
        <v>22</v>
      </c>
      <c r="C30" s="46" t="s">
        <v>834</v>
      </c>
      <c r="D30" s="46" t="s">
        <v>834</v>
      </c>
      <c r="F30" s="62">
        <v>2.6684000000000001</v>
      </c>
      <c r="G30" s="62">
        <v>11.186500000000001</v>
      </c>
      <c r="H30" s="62">
        <v>0.59650000000000003</v>
      </c>
      <c r="I30" s="62">
        <v>8.3743999999999996</v>
      </c>
      <c r="J30" s="62">
        <v>0.94269999999999998</v>
      </c>
      <c r="K30" s="62">
        <v>4.3490000000000002</v>
      </c>
      <c r="L30" s="62">
        <v>49.740400000000001</v>
      </c>
      <c r="M30" s="62">
        <v>5.0335000000000001</v>
      </c>
      <c r="N30" s="62">
        <v>13.926</v>
      </c>
      <c r="O30" s="62">
        <v>0.15909999999999999</v>
      </c>
      <c r="P30" s="62">
        <v>864.80870400000003</v>
      </c>
      <c r="Q30" s="62">
        <v>396</v>
      </c>
      <c r="R30" s="62">
        <v>0.13040248701658499</v>
      </c>
      <c r="S30" s="62">
        <v>96.267613052148704</v>
      </c>
      <c r="T30" s="62">
        <v>569.42862299278499</v>
      </c>
      <c r="W30" s="25">
        <v>4.4394499999999999</v>
      </c>
      <c r="X30" s="25">
        <v>29.084150000000001</v>
      </c>
      <c r="Z30" s="25">
        <v>12.1182</v>
      </c>
      <c r="AA30" s="25">
        <v>0.19145000000000001</v>
      </c>
      <c r="AB30" s="25">
        <v>0.11705</v>
      </c>
      <c r="AC30" s="25">
        <v>52.6965</v>
      </c>
      <c r="AD30" s="25">
        <v>0.1174</v>
      </c>
      <c r="AE30" s="25">
        <v>0.81830000000000003</v>
      </c>
      <c r="AF30" s="25">
        <v>1.4500000000000001E-2</v>
      </c>
      <c r="AG30" s="25">
        <v>0.59462371988611396</v>
      </c>
      <c r="AI30" s="5">
        <f t="shared" si="13"/>
        <v>2.6684000000000001</v>
      </c>
      <c r="AJ30" s="5">
        <f t="shared" si="14"/>
        <v>11.186500000000001</v>
      </c>
      <c r="AK30" s="5">
        <f t="shared" si="15"/>
        <v>0.59650000000000003</v>
      </c>
      <c r="AL30" s="5">
        <f t="shared" si="16"/>
        <v>8.3743999999999996</v>
      </c>
      <c r="AM30" s="5">
        <f t="shared" si="17"/>
        <v>0.94269999999999998</v>
      </c>
      <c r="AN30" s="5">
        <f t="shared" si="18"/>
        <v>4.3490000000000002</v>
      </c>
      <c r="AO30" s="5">
        <f t="shared" si="19"/>
        <v>49.740400000000001</v>
      </c>
      <c r="AP30" s="5">
        <f t="shared" si="20"/>
        <v>5.0335000000000001</v>
      </c>
      <c r="AQ30" s="5">
        <f t="shared" si="21"/>
        <v>13.926</v>
      </c>
      <c r="AR30" s="5">
        <f t="shared" si="22"/>
        <v>0.15909999999999999</v>
      </c>
      <c r="AS30" s="5">
        <f t="shared" si="23"/>
        <v>1</v>
      </c>
      <c r="AU30" s="70" t="str">
        <f t="shared" si="1"/>
        <v>LL9_478</v>
      </c>
      <c r="AV30" s="70">
        <f t="shared" si="2"/>
        <v>49.740400000000001</v>
      </c>
      <c r="AW30" s="70">
        <f t="shared" si="3"/>
        <v>4.3490000000000002</v>
      </c>
      <c r="AX30" s="70">
        <f t="shared" si="4"/>
        <v>11.186500000000001</v>
      </c>
      <c r="AY30" s="70">
        <f t="shared" si="5"/>
        <v>11.8371</v>
      </c>
      <c r="AZ30" s="70">
        <f t="shared" si="6"/>
        <v>2.3209767899999996</v>
      </c>
      <c r="BA30" s="70">
        <f t="shared" si="7"/>
        <v>0.15909999999999999</v>
      </c>
      <c r="BB30" s="70">
        <f t="shared" si="8"/>
        <v>5.0335000000000001</v>
      </c>
      <c r="BC30" s="70">
        <f t="shared" si="9"/>
        <v>8.3743999999999996</v>
      </c>
      <c r="BD30" s="70">
        <f t="shared" si="10"/>
        <v>2.6684000000000001</v>
      </c>
      <c r="BE30" s="70">
        <f t="shared" si="11"/>
        <v>0.94269999999999998</v>
      </c>
      <c r="BF30" s="70">
        <f t="shared" si="12"/>
        <v>0.59650000000000003</v>
      </c>
      <c r="BG30" s="70">
        <f t="shared" si="24"/>
        <v>0.13040248701658499</v>
      </c>
      <c r="BH30" s="70">
        <f t="shared" si="25"/>
        <v>9.62676130521487E-3</v>
      </c>
      <c r="BI30" s="70">
        <f t="shared" si="26"/>
        <v>1115.17335</v>
      </c>
      <c r="BJ30" s="70">
        <v>120</v>
      </c>
      <c r="BK30" s="70">
        <v>3.1178737068650899E-2</v>
      </c>
      <c r="BM30" s="12" t="s">
        <v>400</v>
      </c>
      <c r="BN30" s="12">
        <v>30</v>
      </c>
      <c r="BO30" s="12" t="s">
        <v>32</v>
      </c>
      <c r="BP30" s="12" t="s">
        <v>481</v>
      </c>
      <c r="BQ30" s="12" t="s">
        <v>512</v>
      </c>
      <c r="BR30" s="12" t="s">
        <v>478</v>
      </c>
      <c r="BS30" s="12">
        <v>0.61323356481481495</v>
      </c>
      <c r="BT30" s="12">
        <v>23.058</v>
      </c>
      <c r="BU30" s="12">
        <v>36</v>
      </c>
      <c r="BV30" s="12" t="s">
        <v>462</v>
      </c>
      <c r="BW30" s="12">
        <v>1</v>
      </c>
      <c r="BX30" s="12">
        <v>109400</v>
      </c>
      <c r="BY30" s="12">
        <v>6500</v>
      </c>
      <c r="BZ30" s="12">
        <v>8.4</v>
      </c>
      <c r="CA30" s="12">
        <v>1</v>
      </c>
      <c r="CB30" s="12">
        <v>4.87</v>
      </c>
      <c r="CC30" s="12">
        <v>0.56999999999999995</v>
      </c>
      <c r="CD30" s="12">
        <v>1.45</v>
      </c>
      <c r="CE30" s="12">
        <v>0.72</v>
      </c>
      <c r="CF30" s="12">
        <v>3</v>
      </c>
      <c r="CG30" s="12">
        <v>0.15</v>
      </c>
      <c r="CH30" s="12">
        <v>7700</v>
      </c>
      <c r="CI30" s="12">
        <v>270</v>
      </c>
      <c r="CJ30" s="12">
        <v>28.2</v>
      </c>
      <c r="CK30" s="12">
        <v>1.6</v>
      </c>
      <c r="CL30" s="12">
        <v>23800</v>
      </c>
      <c r="CM30" s="12">
        <v>25600</v>
      </c>
      <c r="CN30" s="12">
        <v>1400</v>
      </c>
      <c r="CO30" s="12">
        <v>24</v>
      </c>
      <c r="CP30" s="12">
        <v>19.399999999999999</v>
      </c>
      <c r="CQ30" s="12">
        <v>2.7</v>
      </c>
      <c r="CR30" s="12">
        <v>1480</v>
      </c>
      <c r="CS30" s="12">
        <v>59</v>
      </c>
      <c r="CT30" s="12">
        <v>129200</v>
      </c>
      <c r="CU30" s="12">
        <v>5700</v>
      </c>
      <c r="CV30" s="12">
        <v>47.4</v>
      </c>
      <c r="CW30" s="12">
        <v>2.2000000000000002</v>
      </c>
      <c r="CX30" s="12">
        <v>70.099999999999994</v>
      </c>
      <c r="CY30" s="12">
        <v>3.8</v>
      </c>
      <c r="CZ30" s="12">
        <v>143</v>
      </c>
      <c r="DA30" s="12">
        <v>9.6999999999999993</v>
      </c>
      <c r="DB30" s="12">
        <v>186</v>
      </c>
      <c r="DC30" s="12">
        <v>15</v>
      </c>
      <c r="DD30" s="12">
        <v>27.2</v>
      </c>
      <c r="DE30" s="12">
        <v>1.5</v>
      </c>
      <c r="DF30" s="12">
        <v>1.59</v>
      </c>
      <c r="DG30" s="12">
        <v>0.52</v>
      </c>
      <c r="DH30" s="12">
        <v>18.25</v>
      </c>
      <c r="DI30" s="12">
        <v>0.9</v>
      </c>
      <c r="DJ30" s="12">
        <v>386</v>
      </c>
      <c r="DK30" s="12">
        <v>18</v>
      </c>
      <c r="DL30" s="12">
        <v>41.6</v>
      </c>
      <c r="DM30" s="12">
        <v>1.7</v>
      </c>
      <c r="DN30" s="12">
        <v>293</v>
      </c>
      <c r="DO30" s="12">
        <v>15</v>
      </c>
      <c r="DP30" s="12">
        <v>28</v>
      </c>
      <c r="DQ30" s="12">
        <v>1.4</v>
      </c>
      <c r="DR30" s="12">
        <v>1.92</v>
      </c>
      <c r="DS30" s="12">
        <v>0.44</v>
      </c>
      <c r="DT30" s="12" t="s">
        <v>135</v>
      </c>
      <c r="DU30" s="12" t="s">
        <v>135</v>
      </c>
      <c r="DV30" s="12">
        <v>0.13200000000000001</v>
      </c>
      <c r="DW30" s="12">
        <v>0.04</v>
      </c>
      <c r="DX30" s="12">
        <v>3.2</v>
      </c>
      <c r="DY30" s="12">
        <v>0.46</v>
      </c>
      <c r="DZ30" s="12" t="s">
        <v>135</v>
      </c>
      <c r="EA30" s="12" t="s">
        <v>135</v>
      </c>
      <c r="EB30" s="12">
        <v>0.214</v>
      </c>
      <c r="EC30" s="12">
        <v>3.5999999999999997E-2</v>
      </c>
      <c r="ED30" s="12">
        <v>207.6</v>
      </c>
      <c r="EE30" s="12">
        <v>8.9</v>
      </c>
      <c r="EF30" s="12">
        <v>25.6</v>
      </c>
      <c r="EG30" s="12">
        <v>1.3</v>
      </c>
      <c r="EH30" s="12">
        <v>62.1</v>
      </c>
      <c r="EI30" s="12">
        <v>3.2</v>
      </c>
      <c r="EJ30" s="12">
        <v>8.4600000000000009</v>
      </c>
      <c r="EK30" s="12">
        <v>0.47</v>
      </c>
      <c r="EL30" s="12">
        <v>37.200000000000003</v>
      </c>
      <c r="EM30" s="12">
        <v>1.9</v>
      </c>
      <c r="EN30" s="12">
        <v>10.5</v>
      </c>
      <c r="EO30" s="12">
        <v>1.1000000000000001</v>
      </c>
      <c r="EP30" s="12">
        <v>3.21</v>
      </c>
      <c r="EQ30" s="12">
        <v>0.28000000000000003</v>
      </c>
      <c r="ER30" s="12">
        <v>9.6</v>
      </c>
      <c r="ES30" s="12">
        <v>1.1000000000000001</v>
      </c>
      <c r="ET30" s="12">
        <v>1.53</v>
      </c>
      <c r="EU30" s="12">
        <v>0.17</v>
      </c>
      <c r="EV30" s="12">
        <v>8.75</v>
      </c>
      <c r="EW30" s="12">
        <v>0.85</v>
      </c>
      <c r="EX30" s="12">
        <v>1.68</v>
      </c>
      <c r="EY30" s="12">
        <v>0.18</v>
      </c>
      <c r="EZ30" s="12">
        <v>4.4400000000000004</v>
      </c>
      <c r="FA30" s="12">
        <v>0.42</v>
      </c>
      <c r="FB30" s="12">
        <v>0.61799999999999999</v>
      </c>
      <c r="FC30" s="12">
        <v>8.2000000000000003E-2</v>
      </c>
      <c r="FD30" s="12">
        <v>3.67</v>
      </c>
      <c r="FE30" s="12">
        <v>0.45</v>
      </c>
      <c r="FF30" s="12">
        <v>0.45300000000000001</v>
      </c>
      <c r="FG30" s="12">
        <v>8.2000000000000003E-2</v>
      </c>
      <c r="FH30" s="12">
        <v>7.73</v>
      </c>
      <c r="FI30" s="12">
        <v>0.99</v>
      </c>
      <c r="FJ30" s="12">
        <v>1.73</v>
      </c>
      <c r="FK30" s="12">
        <v>0.16</v>
      </c>
      <c r="FL30" s="12">
        <v>0.29399999999999998</v>
      </c>
      <c r="FM30" s="12">
        <v>9.1999999999999998E-2</v>
      </c>
      <c r="FN30" s="12">
        <v>7.0999999999999994E-2</v>
      </c>
      <c r="FO30" s="12">
        <v>2.7E-2</v>
      </c>
      <c r="FP30" s="12">
        <v>2.3199999999999998</v>
      </c>
      <c r="FQ30" s="12">
        <v>0.16</v>
      </c>
      <c r="FR30" s="12">
        <v>2.5999999999999999E-2</v>
      </c>
      <c r="FS30" s="12">
        <v>0.02</v>
      </c>
      <c r="FT30" s="12">
        <v>2</v>
      </c>
      <c r="FU30" s="12">
        <v>0.19</v>
      </c>
      <c r="FV30" s="12">
        <v>0.59</v>
      </c>
      <c r="FW30" s="12">
        <v>0.11</v>
      </c>
    </row>
    <row r="31" spans="1:179" x14ac:dyDescent="0.3">
      <c r="A31" s="31" t="s">
        <v>248</v>
      </c>
      <c r="B31" s="31" t="s">
        <v>25</v>
      </c>
      <c r="C31" s="46" t="s">
        <v>834</v>
      </c>
      <c r="D31" s="46" t="s">
        <v>835</v>
      </c>
      <c r="F31" s="62">
        <v>2.4885000000000002</v>
      </c>
      <c r="G31" s="62">
        <v>12.4499</v>
      </c>
      <c r="H31" s="62">
        <v>0.36599999999999999</v>
      </c>
      <c r="I31" s="62">
        <v>8.5789000000000009</v>
      </c>
      <c r="J31" s="62">
        <v>0.9798</v>
      </c>
      <c r="K31" s="62">
        <v>3.5049000000000001</v>
      </c>
      <c r="L31" s="62">
        <v>50.998899999999999</v>
      </c>
      <c r="M31" s="62">
        <v>5.3026999999999997</v>
      </c>
      <c r="N31" s="62">
        <v>12.4702</v>
      </c>
      <c r="O31" s="62">
        <v>0.15939999999999999</v>
      </c>
      <c r="P31" s="62">
        <v>1685.5762239999999</v>
      </c>
      <c r="Q31" s="62">
        <v>231</v>
      </c>
      <c r="R31" s="62">
        <v>1.02987521977623</v>
      </c>
      <c r="S31" s="62">
        <v>326.10005880369698</v>
      </c>
      <c r="T31" s="62">
        <v>606.177270312975</v>
      </c>
      <c r="W31" s="25">
        <v>3.48</v>
      </c>
      <c r="X31" s="25">
        <v>30.45795</v>
      </c>
      <c r="Z31" s="25">
        <v>13.83085</v>
      </c>
      <c r="AA31" s="25">
        <v>0.1229</v>
      </c>
      <c r="AB31" s="25">
        <v>0.09</v>
      </c>
      <c r="AC31" s="25">
        <v>50.323250000000002</v>
      </c>
      <c r="AD31" s="25">
        <v>0.13100000000000001</v>
      </c>
      <c r="AE31" s="25">
        <v>0.72550000000000003</v>
      </c>
      <c r="AF31" s="25">
        <v>1.43E-2</v>
      </c>
      <c r="AG31" s="25">
        <v>0.68218097818310397</v>
      </c>
      <c r="AI31" s="5">
        <f t="shared" si="13"/>
        <v>2.4885000000000002</v>
      </c>
      <c r="AJ31" s="5">
        <f t="shared" si="14"/>
        <v>12.4499</v>
      </c>
      <c r="AK31" s="5">
        <f t="shared" si="15"/>
        <v>0.36599999999999999</v>
      </c>
      <c r="AL31" s="5">
        <f t="shared" si="16"/>
        <v>8.5789000000000009</v>
      </c>
      <c r="AM31" s="5">
        <f t="shared" si="17"/>
        <v>0.9798</v>
      </c>
      <c r="AN31" s="5">
        <f t="shared" si="18"/>
        <v>3.5049000000000001</v>
      </c>
      <c r="AO31" s="5">
        <f t="shared" si="19"/>
        <v>50.998899999999999</v>
      </c>
      <c r="AP31" s="5">
        <f t="shared" si="20"/>
        <v>5.3026999999999997</v>
      </c>
      <c r="AQ31" s="5">
        <f t="shared" si="21"/>
        <v>12.4702</v>
      </c>
      <c r="AR31" s="5">
        <f t="shared" si="22"/>
        <v>0.15939999999999999</v>
      </c>
      <c r="AS31" s="5">
        <f t="shared" si="23"/>
        <v>1</v>
      </c>
      <c r="AU31" s="70" t="str">
        <f t="shared" si="1"/>
        <v>LL11_493_c</v>
      </c>
      <c r="AV31" s="70">
        <f t="shared" si="2"/>
        <v>50.998899999999999</v>
      </c>
      <c r="AW31" s="70">
        <f t="shared" si="3"/>
        <v>3.5049000000000001</v>
      </c>
      <c r="AX31" s="70">
        <f t="shared" si="4"/>
        <v>12.4499</v>
      </c>
      <c r="AY31" s="70">
        <f t="shared" si="5"/>
        <v>10.59967</v>
      </c>
      <c r="AZ31" s="70">
        <f t="shared" si="6"/>
        <v>2.0783458829999999</v>
      </c>
      <c r="BA31" s="70">
        <f t="shared" si="7"/>
        <v>0.15939999999999999</v>
      </c>
      <c r="BB31" s="70">
        <f t="shared" si="8"/>
        <v>5.3026999999999997</v>
      </c>
      <c r="BC31" s="70">
        <f t="shared" si="9"/>
        <v>8.5789000000000009</v>
      </c>
      <c r="BD31" s="70">
        <f t="shared" si="10"/>
        <v>2.4885000000000002</v>
      </c>
      <c r="BE31" s="70">
        <f t="shared" si="11"/>
        <v>0.9798</v>
      </c>
      <c r="BF31" s="70">
        <f t="shared" si="12"/>
        <v>0.36599999999999999</v>
      </c>
      <c r="BG31" s="70">
        <f t="shared" si="24"/>
        <v>1.02987521977623</v>
      </c>
      <c r="BH31" s="70">
        <f t="shared" si="25"/>
        <v>3.2610005880369698E-2</v>
      </c>
      <c r="BI31" s="70">
        <f t="shared" si="26"/>
        <v>1120.5842700000001</v>
      </c>
      <c r="BJ31" s="70">
        <v>600</v>
      </c>
      <c r="BK31" s="70">
        <v>0.31060134291250291</v>
      </c>
      <c r="BM31" s="12" t="s">
        <v>399</v>
      </c>
      <c r="BN31" s="12">
        <v>25</v>
      </c>
      <c r="BO31" s="12" t="s">
        <v>32</v>
      </c>
      <c r="BP31" s="12" t="s">
        <v>482</v>
      </c>
      <c r="BQ31" s="12" t="s">
        <v>513</v>
      </c>
      <c r="BR31" s="12" t="s">
        <v>480</v>
      </c>
      <c r="BS31" s="12">
        <v>2.38657407407407E-3</v>
      </c>
      <c r="BT31" s="12">
        <v>21.741</v>
      </c>
      <c r="BU31" s="12">
        <v>41</v>
      </c>
      <c r="BV31" s="12" t="s">
        <v>462</v>
      </c>
      <c r="BW31" s="12">
        <v>1</v>
      </c>
      <c r="BX31" s="12">
        <v>48300</v>
      </c>
      <c r="BY31" s="12">
        <v>2800</v>
      </c>
      <c r="BZ31" s="12">
        <v>8.6</v>
      </c>
      <c r="CA31" s="12">
        <v>1</v>
      </c>
      <c r="CF31" s="12">
        <v>2.89</v>
      </c>
      <c r="CG31" s="12">
        <v>0.23</v>
      </c>
      <c r="CH31" s="12">
        <v>5610</v>
      </c>
      <c r="CI31" s="12">
        <v>780</v>
      </c>
      <c r="CJ31" s="12">
        <v>17.3</v>
      </c>
      <c r="CK31" s="12">
        <v>2.4</v>
      </c>
      <c r="CL31" s="12">
        <v>14400</v>
      </c>
      <c r="CM31" s="12">
        <v>1900</v>
      </c>
      <c r="CN31" s="12">
        <v>257</v>
      </c>
      <c r="CO31" s="12">
        <v>34</v>
      </c>
      <c r="CP31" s="12">
        <v>38.799999999999997</v>
      </c>
      <c r="CQ31" s="12">
        <v>7.8</v>
      </c>
      <c r="CR31" s="12">
        <v>970</v>
      </c>
      <c r="CS31" s="12">
        <v>130</v>
      </c>
      <c r="CT31" s="12">
        <v>82300</v>
      </c>
      <c r="CU31" s="12">
        <v>9400</v>
      </c>
      <c r="CX31" s="12">
        <v>45.5</v>
      </c>
      <c r="CY31" s="12">
        <v>6.2</v>
      </c>
      <c r="CZ31" s="12">
        <v>102</v>
      </c>
      <c r="DA31" s="12">
        <v>20</v>
      </c>
      <c r="DD31" s="12">
        <v>24.1</v>
      </c>
      <c r="DE31" s="12">
        <v>2</v>
      </c>
      <c r="DF31" s="12">
        <v>2.0699999999999998</v>
      </c>
      <c r="DG31" s="12">
        <v>0.99</v>
      </c>
      <c r="DH31" s="12">
        <v>11.4</v>
      </c>
      <c r="DI31" s="12">
        <v>1.6</v>
      </c>
      <c r="DJ31" s="12">
        <v>384</v>
      </c>
      <c r="DK31" s="12">
        <v>18</v>
      </c>
      <c r="DL31" s="12">
        <v>20.6</v>
      </c>
      <c r="DM31" s="12">
        <v>2.6</v>
      </c>
      <c r="DN31" s="12">
        <v>134</v>
      </c>
      <c r="DO31" s="12">
        <v>17</v>
      </c>
      <c r="DP31" s="12">
        <v>14.4</v>
      </c>
      <c r="DQ31" s="12">
        <v>2.1</v>
      </c>
      <c r="DR31" s="12">
        <v>0.88</v>
      </c>
      <c r="DS31" s="12">
        <v>0.31</v>
      </c>
      <c r="DX31" s="12">
        <v>1.71</v>
      </c>
      <c r="DY31" s="12">
        <v>0.35</v>
      </c>
      <c r="ED31" s="12">
        <v>132</v>
      </c>
      <c r="EE31" s="12">
        <v>19</v>
      </c>
      <c r="EF31" s="12">
        <v>11.8</v>
      </c>
      <c r="EG31" s="12">
        <v>1.6</v>
      </c>
      <c r="EH31" s="12">
        <v>30.6</v>
      </c>
      <c r="EI31" s="12">
        <v>4</v>
      </c>
      <c r="EJ31" s="12">
        <v>4.1500000000000004</v>
      </c>
      <c r="EK31" s="12">
        <v>0.57999999999999996</v>
      </c>
      <c r="EL31" s="12">
        <v>19</v>
      </c>
      <c r="EM31" s="12">
        <v>3</v>
      </c>
      <c r="EN31" s="12">
        <v>4.51</v>
      </c>
      <c r="EO31" s="12">
        <v>0.84</v>
      </c>
      <c r="EP31" s="12">
        <v>1.52</v>
      </c>
      <c r="EQ31" s="12">
        <v>0.26</v>
      </c>
      <c r="ER31" s="12">
        <v>4.2300000000000004</v>
      </c>
      <c r="ES31" s="12">
        <v>0.87</v>
      </c>
      <c r="ET31" s="12">
        <v>0.64</v>
      </c>
      <c r="EU31" s="12">
        <v>0.13</v>
      </c>
      <c r="EV31" s="12">
        <v>3.4</v>
      </c>
      <c r="EW31" s="12">
        <v>0.64</v>
      </c>
      <c r="EX31" s="12">
        <v>0.68</v>
      </c>
      <c r="EY31" s="12">
        <v>0.14000000000000001</v>
      </c>
      <c r="EZ31" s="12">
        <v>2.06</v>
      </c>
      <c r="FA31" s="12">
        <v>0.47</v>
      </c>
      <c r="FB31" s="12">
        <v>0.23799999999999999</v>
      </c>
      <c r="FC31" s="12">
        <v>7.1999999999999995E-2</v>
      </c>
      <c r="FD31" s="12">
        <v>1.56</v>
      </c>
      <c r="FE31" s="12">
        <v>0.41</v>
      </c>
      <c r="FF31" s="12">
        <v>0.223</v>
      </c>
      <c r="FG31" s="12">
        <v>6.5000000000000002E-2</v>
      </c>
      <c r="FH31" s="12">
        <v>2.78</v>
      </c>
      <c r="FI31" s="12">
        <v>0.55000000000000004</v>
      </c>
      <c r="FJ31" s="12">
        <v>0.72</v>
      </c>
      <c r="FK31" s="12">
        <v>0.13</v>
      </c>
      <c r="FL31" s="12">
        <v>0.184</v>
      </c>
      <c r="FM31" s="12">
        <v>6.8000000000000005E-2</v>
      </c>
      <c r="FN31" s="12" t="s">
        <v>135</v>
      </c>
      <c r="FO31" s="12" t="s">
        <v>135</v>
      </c>
      <c r="FP31" s="12">
        <v>1.1299999999999999</v>
      </c>
      <c r="FQ31" s="12">
        <v>0.17</v>
      </c>
      <c r="FT31" s="12">
        <v>0.79</v>
      </c>
      <c r="FU31" s="12">
        <v>0.15</v>
      </c>
      <c r="FV31" s="12">
        <v>0.33100000000000002</v>
      </c>
      <c r="FW31" s="12">
        <v>9.4E-2</v>
      </c>
    </row>
    <row r="32" spans="1:179" x14ac:dyDescent="0.3">
      <c r="A32" s="31" t="s">
        <v>856</v>
      </c>
      <c r="B32" s="31" t="s">
        <v>25</v>
      </c>
      <c r="C32" s="46" t="s">
        <v>835</v>
      </c>
      <c r="D32" s="46" t="s">
        <v>834</v>
      </c>
      <c r="F32" s="62">
        <v>2.2776999999999998</v>
      </c>
      <c r="G32" s="62">
        <v>12.1319</v>
      </c>
      <c r="H32" s="62">
        <v>0.38129999999999997</v>
      </c>
      <c r="I32" s="62">
        <v>7.9778000000000002</v>
      </c>
      <c r="J32" s="62">
        <v>1.3263</v>
      </c>
      <c r="K32" s="62">
        <v>3.5028000000000001</v>
      </c>
      <c r="L32" s="62">
        <v>51.642600000000002</v>
      </c>
      <c r="M32" s="62">
        <v>5.5046999999999997</v>
      </c>
      <c r="N32" s="62">
        <v>11.8657</v>
      </c>
      <c r="O32" s="62">
        <v>0.23180000000000001</v>
      </c>
      <c r="P32" s="62">
        <v>1539.439568</v>
      </c>
      <c r="Q32" s="62">
        <v>231</v>
      </c>
      <c r="R32" s="62">
        <v>1.1291059336629199</v>
      </c>
      <c r="S32" s="62">
        <v>281.19795068030601</v>
      </c>
      <c r="T32" s="62">
        <v>581.11065506839304</v>
      </c>
      <c r="W32" s="25">
        <v>3.9377499999999999</v>
      </c>
      <c r="X32" s="25">
        <v>29.24915</v>
      </c>
      <c r="Z32" s="25">
        <v>13.067399999999999</v>
      </c>
      <c r="AA32" s="25">
        <v>0.14824999999999999</v>
      </c>
      <c r="AB32" s="25">
        <v>0.10630000000000001</v>
      </c>
      <c r="AC32" s="25">
        <v>52.277299999999997</v>
      </c>
      <c r="AD32" s="25">
        <v>0.15379999999999999</v>
      </c>
      <c r="AE32" s="25">
        <v>0.75029999999999997</v>
      </c>
      <c r="AF32" s="25">
        <v>3.2349999999999997E-2</v>
      </c>
      <c r="AG32" s="25">
        <v>0.64151737601120096</v>
      </c>
      <c r="AI32" s="5">
        <f t="shared" si="13"/>
        <v>2.2776999999999998</v>
      </c>
      <c r="AJ32" s="5">
        <f t="shared" si="14"/>
        <v>12.1319</v>
      </c>
      <c r="AK32" s="5">
        <f t="shared" si="15"/>
        <v>0.38129999999999997</v>
      </c>
      <c r="AL32" s="5">
        <f t="shared" si="16"/>
        <v>7.9778000000000002</v>
      </c>
      <c r="AM32" s="5">
        <f t="shared" si="17"/>
        <v>1.3263</v>
      </c>
      <c r="AN32" s="5">
        <f t="shared" si="18"/>
        <v>3.5028000000000001</v>
      </c>
      <c r="AO32" s="5">
        <f t="shared" si="19"/>
        <v>51.642600000000002</v>
      </c>
      <c r="AP32" s="5">
        <f t="shared" si="20"/>
        <v>5.5046999999999997</v>
      </c>
      <c r="AQ32" s="5">
        <f t="shared" si="21"/>
        <v>11.8657</v>
      </c>
      <c r="AR32" s="5">
        <f t="shared" si="22"/>
        <v>0.23180000000000001</v>
      </c>
      <c r="AS32" s="5">
        <f t="shared" si="23"/>
        <v>1</v>
      </c>
      <c r="AU32" s="70" t="str">
        <f t="shared" si="1"/>
        <v>LL11_493_d</v>
      </c>
      <c r="AV32" s="70">
        <f t="shared" si="2"/>
        <v>51.642600000000002</v>
      </c>
      <c r="AW32" s="70">
        <f t="shared" si="3"/>
        <v>3.5028000000000001</v>
      </c>
      <c r="AX32" s="70">
        <f t="shared" si="4"/>
        <v>12.1319</v>
      </c>
      <c r="AY32" s="70">
        <f t="shared" si="5"/>
        <v>10.085845000000001</v>
      </c>
      <c r="AZ32" s="70">
        <f t="shared" si="6"/>
        <v>1.9775968904999999</v>
      </c>
      <c r="BA32" s="70">
        <f t="shared" si="7"/>
        <v>0.23180000000000001</v>
      </c>
      <c r="BB32" s="70">
        <f t="shared" si="8"/>
        <v>5.5046999999999997</v>
      </c>
      <c r="BC32" s="70">
        <f t="shared" si="9"/>
        <v>7.9778000000000002</v>
      </c>
      <c r="BD32" s="70">
        <f t="shared" si="10"/>
        <v>2.2776999999999998</v>
      </c>
      <c r="BE32" s="70">
        <f t="shared" si="11"/>
        <v>1.3263</v>
      </c>
      <c r="BF32" s="70">
        <f t="shared" si="12"/>
        <v>0.38129999999999997</v>
      </c>
      <c r="BG32" s="70">
        <f t="shared" si="24"/>
        <v>1.1291059336629199</v>
      </c>
      <c r="BH32" s="70">
        <f t="shared" si="25"/>
        <v>2.8119795068030601E-2</v>
      </c>
      <c r="BI32" s="70">
        <f t="shared" si="26"/>
        <v>1124.64447</v>
      </c>
      <c r="BJ32" s="70">
        <v>540</v>
      </c>
      <c r="BK32" s="70">
        <v>0.38868647087177549</v>
      </c>
    </row>
    <row r="33" spans="1:179" x14ac:dyDescent="0.3">
      <c r="A33" s="31" t="s">
        <v>870</v>
      </c>
      <c r="B33" s="31" t="s">
        <v>21</v>
      </c>
      <c r="C33" s="46" t="s">
        <v>834</v>
      </c>
      <c r="D33" s="46" t="s">
        <v>834</v>
      </c>
      <c r="F33" s="62">
        <v>3.1248</v>
      </c>
      <c r="G33" s="62">
        <v>13.0608</v>
      </c>
      <c r="H33" s="62">
        <v>0.31740000000000002</v>
      </c>
      <c r="I33" s="62">
        <v>8.3048999999999999</v>
      </c>
      <c r="J33" s="62">
        <v>0.87919999999999998</v>
      </c>
      <c r="K33" s="62">
        <v>3.4550999999999998</v>
      </c>
      <c r="L33" s="62">
        <v>50.547400000000003</v>
      </c>
      <c r="M33" s="62">
        <v>4.9984999999999999</v>
      </c>
      <c r="N33" s="62">
        <v>11.393800000000001</v>
      </c>
      <c r="O33" s="62">
        <v>0.16689999999999999</v>
      </c>
      <c r="P33" s="62">
        <v>1676.0673320000001</v>
      </c>
      <c r="Q33" s="62">
        <v>243</v>
      </c>
      <c r="R33" s="62">
        <v>0.77229143181225801</v>
      </c>
      <c r="S33" s="62">
        <v>322.62118704357499</v>
      </c>
      <c r="T33" s="62">
        <v>444.96168008416799</v>
      </c>
      <c r="W33" s="25">
        <v>3.7087500000000002</v>
      </c>
      <c r="X33" s="25">
        <v>30.614799999999999</v>
      </c>
      <c r="Z33" s="25">
        <v>13.77745</v>
      </c>
      <c r="AA33" s="25">
        <v>0.1235</v>
      </c>
      <c r="AB33" s="25">
        <v>9.9849999999999994E-2</v>
      </c>
      <c r="AC33" s="25">
        <v>50.730849999999997</v>
      </c>
      <c r="AD33" s="25">
        <v>0.13100000000000001</v>
      </c>
      <c r="AE33" s="25">
        <v>0.84730000000000005</v>
      </c>
      <c r="AF33" s="25">
        <v>-2.3199999999999998E-2</v>
      </c>
      <c r="AG33" s="25">
        <v>0.66765085769472399</v>
      </c>
      <c r="AI33" s="5">
        <f t="shared" si="13"/>
        <v>3.1248</v>
      </c>
      <c r="AJ33" s="5">
        <f t="shared" si="14"/>
        <v>13.0608</v>
      </c>
      <c r="AK33" s="5">
        <f t="shared" si="15"/>
        <v>0.31740000000000002</v>
      </c>
      <c r="AL33" s="5">
        <f t="shared" si="16"/>
        <v>8.3048999999999999</v>
      </c>
      <c r="AM33" s="5">
        <f t="shared" si="17"/>
        <v>0.87919999999999998</v>
      </c>
      <c r="AN33" s="5">
        <f t="shared" si="18"/>
        <v>3.4550999999999998</v>
      </c>
      <c r="AO33" s="5">
        <f t="shared" si="19"/>
        <v>50.547400000000003</v>
      </c>
      <c r="AP33" s="5">
        <f t="shared" si="20"/>
        <v>4.9984999999999999</v>
      </c>
      <c r="AQ33" s="5">
        <f t="shared" si="21"/>
        <v>11.393800000000001</v>
      </c>
      <c r="AR33" s="5">
        <f t="shared" si="22"/>
        <v>0.16689999999999999</v>
      </c>
      <c r="AS33" s="5">
        <f t="shared" si="23"/>
        <v>1</v>
      </c>
      <c r="AU33" s="70" t="str">
        <f t="shared" si="1"/>
        <v>LL3_134_c</v>
      </c>
      <c r="AV33" s="70">
        <f t="shared" si="2"/>
        <v>50.547400000000003</v>
      </c>
      <c r="AW33" s="70">
        <f t="shared" si="3"/>
        <v>3.4550999999999998</v>
      </c>
      <c r="AX33" s="70">
        <f t="shared" si="4"/>
        <v>13.0608</v>
      </c>
      <c r="AY33" s="70">
        <f t="shared" si="5"/>
        <v>9.6847300000000001</v>
      </c>
      <c r="AZ33" s="70">
        <f t="shared" si="6"/>
        <v>1.898947677</v>
      </c>
      <c r="BA33" s="70">
        <f t="shared" si="7"/>
        <v>0.16689999999999999</v>
      </c>
      <c r="BB33" s="70">
        <f t="shared" si="8"/>
        <v>4.9984999999999999</v>
      </c>
      <c r="BC33" s="70">
        <f t="shared" si="9"/>
        <v>8.3048999999999999</v>
      </c>
      <c r="BD33" s="70">
        <f t="shared" si="10"/>
        <v>3.1248</v>
      </c>
      <c r="BE33" s="70">
        <f t="shared" si="11"/>
        <v>0.87919999999999998</v>
      </c>
      <c r="BF33" s="70">
        <f t="shared" si="12"/>
        <v>0.31740000000000002</v>
      </c>
      <c r="BG33" s="70">
        <f t="shared" si="24"/>
        <v>0.77229143181225801</v>
      </c>
      <c r="BH33" s="70">
        <f t="shared" si="25"/>
        <v>3.2262118704357502E-2</v>
      </c>
      <c r="BI33" s="70">
        <f t="shared" si="26"/>
        <v>1114.46985</v>
      </c>
      <c r="BJ33" s="70">
        <v>550</v>
      </c>
      <c r="BK33" s="70">
        <v>0.19796009732095771</v>
      </c>
      <c r="BM33" s="12" t="s">
        <v>401</v>
      </c>
      <c r="BN33" s="12">
        <v>25</v>
      </c>
      <c r="BO33" s="12" t="s">
        <v>32</v>
      </c>
      <c r="BP33" s="12" t="s">
        <v>459</v>
      </c>
      <c r="BQ33" s="12" t="s">
        <v>514</v>
      </c>
      <c r="BR33" s="12" t="s">
        <v>480</v>
      </c>
      <c r="BS33" s="12">
        <v>9.5636574074074096E-3</v>
      </c>
      <c r="BT33" s="12">
        <v>24.55</v>
      </c>
      <c r="BU33" s="12">
        <v>47</v>
      </c>
      <c r="BV33" s="12" t="s">
        <v>462</v>
      </c>
      <c r="BW33" s="12">
        <v>1</v>
      </c>
      <c r="BX33" s="12">
        <v>64300</v>
      </c>
      <c r="BY33" s="12">
        <v>4600</v>
      </c>
      <c r="BZ33" s="12">
        <v>8.3000000000000007</v>
      </c>
      <c r="CA33" s="12">
        <v>1</v>
      </c>
      <c r="CF33" s="12">
        <v>3.26</v>
      </c>
      <c r="CG33" s="12">
        <v>0.14000000000000001</v>
      </c>
      <c r="CH33" s="12">
        <v>8080</v>
      </c>
      <c r="CI33" s="12">
        <v>300</v>
      </c>
      <c r="CJ33" s="12">
        <v>30.9</v>
      </c>
      <c r="CK33" s="12">
        <v>1.2</v>
      </c>
      <c r="CL33" s="12">
        <v>21420</v>
      </c>
      <c r="CM33" s="12">
        <v>750</v>
      </c>
      <c r="CN33" s="12">
        <v>378</v>
      </c>
      <c r="CO33" s="12">
        <v>14</v>
      </c>
      <c r="CP33" s="12">
        <v>51.2</v>
      </c>
      <c r="CQ33" s="12">
        <v>6.6</v>
      </c>
      <c r="CR33" s="12">
        <v>1357</v>
      </c>
      <c r="CS33" s="12">
        <v>54</v>
      </c>
      <c r="CT33" s="12">
        <v>118900</v>
      </c>
      <c r="CU33" s="12">
        <v>5000</v>
      </c>
      <c r="CX33" s="12">
        <v>67.3</v>
      </c>
      <c r="CY33" s="12">
        <v>3.7</v>
      </c>
      <c r="CZ33" s="12">
        <v>202.4</v>
      </c>
      <c r="DA33" s="12">
        <v>9.6</v>
      </c>
      <c r="DD33" s="12">
        <v>24.3</v>
      </c>
      <c r="DE33" s="12">
        <v>1.7</v>
      </c>
      <c r="DF33" s="12">
        <v>2.66</v>
      </c>
      <c r="DG33" s="12">
        <v>0.63</v>
      </c>
      <c r="DH33" s="12">
        <v>12.3</v>
      </c>
      <c r="DI33" s="12">
        <v>0.62</v>
      </c>
      <c r="DJ33" s="12">
        <v>331</v>
      </c>
      <c r="DK33" s="12">
        <v>13</v>
      </c>
      <c r="DL33" s="12">
        <v>31.7</v>
      </c>
      <c r="DM33" s="12">
        <v>1.6</v>
      </c>
      <c r="DN33" s="12">
        <v>192.1</v>
      </c>
      <c r="DO33" s="12">
        <v>9.1999999999999993</v>
      </c>
      <c r="DP33" s="12">
        <v>18.57</v>
      </c>
      <c r="DQ33" s="12">
        <v>0.79</v>
      </c>
      <c r="DR33" s="12">
        <v>1.06</v>
      </c>
      <c r="DS33" s="12">
        <v>0.28000000000000003</v>
      </c>
      <c r="DX33" s="12">
        <v>2.2200000000000002</v>
      </c>
      <c r="DY33" s="12">
        <v>0.32</v>
      </c>
      <c r="ED33" s="12">
        <v>128.69999999999999</v>
      </c>
      <c r="EE33" s="12">
        <v>6.7</v>
      </c>
      <c r="EF33" s="12">
        <v>15.51</v>
      </c>
      <c r="EG33" s="12">
        <v>0.74</v>
      </c>
      <c r="EH33" s="12">
        <v>37.9</v>
      </c>
      <c r="EI33" s="12">
        <v>1.7</v>
      </c>
      <c r="EJ33" s="12">
        <v>5.14</v>
      </c>
      <c r="EK33" s="12">
        <v>0.31</v>
      </c>
      <c r="EL33" s="12">
        <v>27.2</v>
      </c>
      <c r="EM33" s="12">
        <v>2.1</v>
      </c>
      <c r="EN33" s="12">
        <v>7.22</v>
      </c>
      <c r="EO33" s="12">
        <v>0.79</v>
      </c>
      <c r="EP33" s="12">
        <v>2.2799999999999998</v>
      </c>
      <c r="EQ33" s="12">
        <v>0.22</v>
      </c>
      <c r="ER33" s="12">
        <v>7.43</v>
      </c>
      <c r="ES33" s="12">
        <v>0.74</v>
      </c>
      <c r="ET33" s="12">
        <v>1.05</v>
      </c>
      <c r="EU33" s="12">
        <v>0.11</v>
      </c>
      <c r="EV33" s="12">
        <v>6.04</v>
      </c>
      <c r="EW33" s="12">
        <v>0.65</v>
      </c>
      <c r="EX33" s="12">
        <v>1.32</v>
      </c>
      <c r="EY33" s="12">
        <v>0.12</v>
      </c>
      <c r="EZ33" s="12">
        <v>3.37</v>
      </c>
      <c r="FA33" s="12">
        <v>0.32</v>
      </c>
      <c r="FB33" s="12">
        <v>0.40600000000000003</v>
      </c>
      <c r="FC33" s="12">
        <v>6.3E-2</v>
      </c>
      <c r="FD33" s="12">
        <v>2.83</v>
      </c>
      <c r="FE33" s="12">
        <v>0.42</v>
      </c>
      <c r="FF33" s="12">
        <v>0.4</v>
      </c>
      <c r="FG33" s="12">
        <v>7.3999999999999996E-2</v>
      </c>
      <c r="FH33" s="12">
        <v>4.8499999999999996</v>
      </c>
      <c r="FI33" s="12">
        <v>0.49</v>
      </c>
      <c r="FJ33" s="12">
        <v>1.18</v>
      </c>
      <c r="FK33" s="12">
        <v>0.13</v>
      </c>
      <c r="FL33" s="12">
        <v>0.189</v>
      </c>
      <c r="FM33" s="12">
        <v>5.0999999999999997E-2</v>
      </c>
      <c r="FN33" s="12">
        <v>2.1999999999999999E-2</v>
      </c>
      <c r="FO33" s="12">
        <v>1.7999999999999999E-2</v>
      </c>
      <c r="FP33" s="12">
        <v>1.68</v>
      </c>
      <c r="FQ33" s="12">
        <v>0.13</v>
      </c>
      <c r="FT33" s="12">
        <v>1.18</v>
      </c>
      <c r="FU33" s="12">
        <v>0.15</v>
      </c>
      <c r="FV33" s="12">
        <v>0.42</v>
      </c>
      <c r="FW33" s="12">
        <v>8.8999999999999996E-2</v>
      </c>
    </row>
    <row r="34" spans="1:179" x14ac:dyDescent="0.3">
      <c r="A34" s="31" t="s">
        <v>871</v>
      </c>
      <c r="B34" s="31" t="s">
        <v>21</v>
      </c>
      <c r="C34" s="46" t="s">
        <v>833</v>
      </c>
      <c r="D34" s="46" t="s">
        <v>834</v>
      </c>
      <c r="F34" s="62">
        <v>3.1206999999999998</v>
      </c>
      <c r="G34" s="62">
        <v>12.6669</v>
      </c>
      <c r="H34" s="62">
        <v>0.32340000000000002</v>
      </c>
      <c r="I34" s="62">
        <v>8.2157999999999998</v>
      </c>
      <c r="J34" s="62">
        <v>1.0699000000000001</v>
      </c>
      <c r="K34" s="62">
        <v>3.0849000000000002</v>
      </c>
      <c r="L34" s="62">
        <v>51.537300000000002</v>
      </c>
      <c r="M34" s="62">
        <v>4.8827999999999996</v>
      </c>
      <c r="N34" s="62">
        <v>11.1898</v>
      </c>
      <c r="O34" s="62">
        <v>0.1467</v>
      </c>
      <c r="P34" s="62">
        <v>1734.6220880000001</v>
      </c>
      <c r="Q34" s="62">
        <v>284</v>
      </c>
      <c r="R34" s="62">
        <v>0.86403995262043598</v>
      </c>
      <c r="S34" s="62">
        <v>337.37369371646298</v>
      </c>
      <c r="T34" s="62">
        <v>431.814568272077</v>
      </c>
      <c r="W34" s="25">
        <v>3.7087500000000002</v>
      </c>
      <c r="X34" s="25">
        <v>30.614799999999999</v>
      </c>
      <c r="Z34" s="25">
        <v>13.77745</v>
      </c>
      <c r="AA34" s="25">
        <v>0.1235</v>
      </c>
      <c r="AB34" s="25">
        <v>9.9849999999999994E-2</v>
      </c>
      <c r="AC34" s="25">
        <v>50.730849999999997</v>
      </c>
      <c r="AD34" s="25">
        <v>0.13100000000000001</v>
      </c>
      <c r="AE34" s="25">
        <v>0.84730000000000005</v>
      </c>
      <c r="AF34" s="25">
        <v>-2.3199999999999998E-2</v>
      </c>
      <c r="AG34" s="25">
        <v>0.66765085769472399</v>
      </c>
      <c r="AI34" s="5">
        <f t="shared" si="13"/>
        <v>3.1206999999999998</v>
      </c>
      <c r="AJ34" s="5">
        <f t="shared" si="14"/>
        <v>12.6669</v>
      </c>
      <c r="AK34" s="5">
        <f t="shared" si="15"/>
        <v>0.32340000000000002</v>
      </c>
      <c r="AL34" s="5">
        <f t="shared" si="16"/>
        <v>8.2157999999999998</v>
      </c>
      <c r="AM34" s="5">
        <f t="shared" si="17"/>
        <v>1.0699000000000001</v>
      </c>
      <c r="AN34" s="5">
        <f t="shared" si="18"/>
        <v>3.0849000000000002</v>
      </c>
      <c r="AO34" s="5">
        <f t="shared" si="19"/>
        <v>51.537300000000002</v>
      </c>
      <c r="AP34" s="5">
        <f t="shared" si="20"/>
        <v>4.8827999999999996</v>
      </c>
      <c r="AQ34" s="5">
        <f t="shared" si="21"/>
        <v>11.1898</v>
      </c>
      <c r="AR34" s="5">
        <f t="shared" si="22"/>
        <v>0.1467</v>
      </c>
      <c r="AS34" s="5">
        <f t="shared" si="23"/>
        <v>1</v>
      </c>
      <c r="AU34" s="70" t="str">
        <f t="shared" ref="AU34:AU65" si="27">A34</f>
        <v>LL3_134_a</v>
      </c>
      <c r="AV34" s="70">
        <f t="shared" si="2"/>
        <v>51.537300000000002</v>
      </c>
      <c r="AW34" s="70">
        <f t="shared" si="3"/>
        <v>3.0849000000000002</v>
      </c>
      <c r="AX34" s="70">
        <f t="shared" si="4"/>
        <v>12.6669</v>
      </c>
      <c r="AY34" s="70">
        <f t="shared" si="5"/>
        <v>9.5113299999999992</v>
      </c>
      <c r="AZ34" s="70">
        <f t="shared" si="6"/>
        <v>1.8649480169999999</v>
      </c>
      <c r="BA34" s="70">
        <f t="shared" si="7"/>
        <v>0.1467</v>
      </c>
      <c r="BB34" s="70">
        <f t="shared" si="8"/>
        <v>4.8827999999999996</v>
      </c>
      <c r="BC34" s="70">
        <f t="shared" si="9"/>
        <v>8.2157999999999998</v>
      </c>
      <c r="BD34" s="70">
        <f t="shared" si="10"/>
        <v>3.1206999999999998</v>
      </c>
      <c r="BE34" s="70">
        <f t="shared" si="11"/>
        <v>1.0699000000000001</v>
      </c>
      <c r="BF34" s="70">
        <f t="shared" si="12"/>
        <v>0.32340000000000002</v>
      </c>
      <c r="BG34" s="70">
        <f t="shared" si="24"/>
        <v>0.86403995262043598</v>
      </c>
      <c r="BH34" s="70">
        <f t="shared" si="25"/>
        <v>3.37373693716463E-2</v>
      </c>
      <c r="BI34" s="70">
        <f t="shared" si="26"/>
        <v>1112.14428</v>
      </c>
      <c r="BJ34" s="70">
        <v>590</v>
      </c>
      <c r="BK34" s="70">
        <v>0.21774790403318781</v>
      </c>
      <c r="BM34" s="12" t="s">
        <v>402</v>
      </c>
      <c r="BN34" s="12">
        <v>20</v>
      </c>
      <c r="BO34" s="12" t="s">
        <v>32</v>
      </c>
      <c r="BP34" s="12" t="s">
        <v>470</v>
      </c>
      <c r="BQ34" s="12" t="s">
        <v>479</v>
      </c>
      <c r="BR34" s="12" t="s">
        <v>480</v>
      </c>
      <c r="BS34" s="12">
        <v>0.67920821759259298</v>
      </c>
      <c r="BT34" s="12">
        <v>2.9220000000000002</v>
      </c>
      <c r="BU34" s="12">
        <v>10</v>
      </c>
      <c r="BV34" s="12" t="s">
        <v>462</v>
      </c>
      <c r="BW34" s="12">
        <v>1</v>
      </c>
      <c r="BX34" s="12">
        <v>40300</v>
      </c>
      <c r="BY34" s="12">
        <v>5700</v>
      </c>
      <c r="BZ34" s="12">
        <v>8.1999999999999993</v>
      </c>
      <c r="CA34" s="12">
        <v>1</v>
      </c>
      <c r="CX34" s="12">
        <v>55</v>
      </c>
      <c r="CY34" s="12">
        <v>10</v>
      </c>
      <c r="CZ34" s="12">
        <v>129.09090909090901</v>
      </c>
      <c r="DA34" s="12">
        <v>19.090909090909101</v>
      </c>
      <c r="DH34" s="12">
        <v>12.5</v>
      </c>
      <c r="DI34" s="12">
        <v>3.6</v>
      </c>
      <c r="DJ34" s="12">
        <v>336</v>
      </c>
      <c r="DK34" s="12">
        <v>65</v>
      </c>
      <c r="DL34" s="12">
        <v>19.7</v>
      </c>
      <c r="DM34" s="12">
        <v>4.8</v>
      </c>
      <c r="DN34" s="12">
        <v>116</v>
      </c>
      <c r="DO34" s="12">
        <v>21</v>
      </c>
      <c r="DP34" s="12">
        <v>12.5</v>
      </c>
      <c r="DQ34" s="12">
        <v>1.6</v>
      </c>
      <c r="ED34" s="12">
        <v>138</v>
      </c>
      <c r="EE34" s="12">
        <v>22</v>
      </c>
      <c r="EF34" s="12">
        <v>10.5</v>
      </c>
      <c r="EG34" s="12">
        <v>2.9</v>
      </c>
      <c r="EH34" s="12">
        <v>32</v>
      </c>
      <c r="EI34" s="12">
        <v>6.6</v>
      </c>
      <c r="EJ34" s="12">
        <v>3.9</v>
      </c>
      <c r="EK34" s="12">
        <v>1</v>
      </c>
      <c r="EL34" s="12">
        <v>19.100000000000001</v>
      </c>
      <c r="EM34" s="12">
        <v>5.0999999999999996</v>
      </c>
      <c r="EN34" s="12">
        <v>6.4</v>
      </c>
      <c r="EO34" s="12">
        <v>1.7</v>
      </c>
      <c r="EP34" s="12">
        <v>2.21</v>
      </c>
      <c r="EQ34" s="12">
        <v>0.6</v>
      </c>
      <c r="ER34" s="12">
        <v>5.0999999999999996</v>
      </c>
      <c r="ES34" s="12">
        <v>2.5</v>
      </c>
      <c r="ET34" s="12">
        <v>1.05</v>
      </c>
      <c r="EU34" s="12">
        <v>0.28999999999999998</v>
      </c>
      <c r="EV34" s="12">
        <v>4.8</v>
      </c>
      <c r="EW34" s="12">
        <v>1.3</v>
      </c>
      <c r="EX34" s="12">
        <v>0.7</v>
      </c>
      <c r="EY34" s="12">
        <v>0.48</v>
      </c>
      <c r="EZ34" s="12">
        <v>2.34</v>
      </c>
      <c r="FA34" s="12">
        <v>0.87</v>
      </c>
      <c r="FB34" s="12">
        <v>0.23499999999999999</v>
      </c>
      <c r="FC34" s="12">
        <v>9.1999999999999998E-2</v>
      </c>
      <c r="FD34" s="12">
        <v>1.7</v>
      </c>
      <c r="FE34" s="12">
        <v>1.2</v>
      </c>
      <c r="FF34" s="12">
        <v>9.7000000000000003E-2</v>
      </c>
      <c r="FG34" s="12">
        <v>9.1999999999999998E-2</v>
      </c>
    </row>
    <row r="35" spans="1:179" x14ac:dyDescent="0.3">
      <c r="A35" s="31" t="s">
        <v>857</v>
      </c>
      <c r="B35" s="31" t="s">
        <v>21</v>
      </c>
      <c r="C35" s="46" t="s">
        <v>833</v>
      </c>
      <c r="D35" s="46" t="s">
        <v>834</v>
      </c>
      <c r="F35" s="62">
        <v>2.8180999999999998</v>
      </c>
      <c r="G35" s="62">
        <v>11.605399999999999</v>
      </c>
      <c r="H35" s="62">
        <v>0.50119999999999998</v>
      </c>
      <c r="I35" s="62">
        <v>8.4380000000000006</v>
      </c>
      <c r="J35" s="62">
        <v>0.97240000000000004</v>
      </c>
      <c r="K35" s="62">
        <v>4.0968</v>
      </c>
      <c r="L35" s="62">
        <v>49.615099999999998</v>
      </c>
      <c r="M35" s="62">
        <v>4.7708000000000004</v>
      </c>
      <c r="N35" s="62">
        <v>13.8848</v>
      </c>
      <c r="O35" s="62">
        <v>0.18920000000000001</v>
      </c>
      <c r="P35" s="62">
        <v>1648.541592</v>
      </c>
      <c r="Q35" s="62">
        <v>272</v>
      </c>
      <c r="R35" s="62">
        <v>0.36704791350000399</v>
      </c>
      <c r="S35" s="62">
        <v>125.81668610051899</v>
      </c>
      <c r="T35" s="62">
        <v>525.57208290237395</v>
      </c>
      <c r="W35" s="25">
        <v>4.2669499999999996</v>
      </c>
      <c r="X35" s="25">
        <v>28.208600000000001</v>
      </c>
      <c r="Z35" s="25">
        <v>12.731</v>
      </c>
      <c r="AA35" s="25">
        <v>0.1832</v>
      </c>
      <c r="AB35" s="25">
        <v>0.10195</v>
      </c>
      <c r="AC35" s="25">
        <v>52.233699999999999</v>
      </c>
      <c r="AD35" s="25">
        <v>0.12864999999999999</v>
      </c>
      <c r="AE35" s="25">
        <v>0.71960000000000002</v>
      </c>
      <c r="AF35" s="25">
        <v>-3.4450000000000001E-2</v>
      </c>
      <c r="AG35" s="25">
        <v>0.61590372090802403</v>
      </c>
      <c r="AI35" s="5">
        <f t="shared" ref="AI35:AI66" si="28">W35*$U35/100 +F35*(1-$U35/100)</f>
        <v>2.8180999999999998</v>
      </c>
      <c r="AJ35" s="5">
        <f t="shared" si="14"/>
        <v>11.605399999999999</v>
      </c>
      <c r="AK35" s="5">
        <f t="shared" si="15"/>
        <v>0.50119999999999998</v>
      </c>
      <c r="AL35" s="5">
        <f t="shared" si="16"/>
        <v>8.4380000000000006</v>
      </c>
      <c r="AM35" s="5">
        <f t="shared" si="17"/>
        <v>0.97240000000000004</v>
      </c>
      <c r="AN35" s="5">
        <f t="shared" si="18"/>
        <v>4.0968</v>
      </c>
      <c r="AO35" s="5">
        <f t="shared" si="19"/>
        <v>49.615099999999998</v>
      </c>
      <c r="AP35" s="5">
        <f t="shared" si="20"/>
        <v>4.7708000000000004</v>
      </c>
      <c r="AQ35" s="5">
        <f t="shared" si="21"/>
        <v>13.8848</v>
      </c>
      <c r="AR35" s="5">
        <f t="shared" si="22"/>
        <v>0.18920000000000001</v>
      </c>
      <c r="AS35" s="5">
        <f t="shared" si="23"/>
        <v>1</v>
      </c>
      <c r="AU35" s="70" t="str">
        <f t="shared" si="27"/>
        <v>LL3_140_b</v>
      </c>
      <c r="AV35" s="70">
        <f t="shared" si="2"/>
        <v>49.615099999999998</v>
      </c>
      <c r="AW35" s="70">
        <f t="shared" si="3"/>
        <v>4.0968</v>
      </c>
      <c r="AX35" s="70">
        <f t="shared" si="4"/>
        <v>11.605399999999999</v>
      </c>
      <c r="AY35" s="70">
        <f t="shared" si="5"/>
        <v>11.80208</v>
      </c>
      <c r="AZ35" s="70">
        <f t="shared" si="6"/>
        <v>2.3141101920000002</v>
      </c>
      <c r="BA35" s="70">
        <f t="shared" si="7"/>
        <v>0.18920000000000001</v>
      </c>
      <c r="BB35" s="70">
        <f t="shared" si="8"/>
        <v>4.7708000000000004</v>
      </c>
      <c r="BC35" s="70">
        <f t="shared" si="9"/>
        <v>8.4380000000000006</v>
      </c>
      <c r="BD35" s="70">
        <f t="shared" si="10"/>
        <v>2.8180999999999998</v>
      </c>
      <c r="BE35" s="70">
        <f t="shared" si="11"/>
        <v>0.97240000000000004</v>
      </c>
      <c r="BF35" s="70">
        <f t="shared" si="12"/>
        <v>0.50119999999999998</v>
      </c>
      <c r="BG35" s="70">
        <f t="shared" si="24"/>
        <v>0.36704791350000399</v>
      </c>
      <c r="BH35" s="70">
        <f t="shared" si="25"/>
        <v>1.2581668610051899E-2</v>
      </c>
      <c r="BI35" s="70">
        <f t="shared" si="26"/>
        <v>1109.8930800000001</v>
      </c>
      <c r="BJ35" s="70">
        <v>180</v>
      </c>
      <c r="BK35" s="70">
        <v>0.15183926950948551</v>
      </c>
      <c r="BM35" s="12" t="s">
        <v>400</v>
      </c>
      <c r="BN35" s="12">
        <v>30</v>
      </c>
      <c r="BO35" s="12" t="s">
        <v>32</v>
      </c>
      <c r="BP35" s="12" t="s">
        <v>481</v>
      </c>
      <c r="BQ35" s="12" t="s">
        <v>515</v>
      </c>
      <c r="BR35" s="12" t="s">
        <v>478</v>
      </c>
      <c r="BS35" s="12">
        <v>0.60922453703703705</v>
      </c>
      <c r="BT35" s="12">
        <v>23.895</v>
      </c>
      <c r="BU35" s="12">
        <v>37</v>
      </c>
      <c r="BV35" s="12" t="s">
        <v>462</v>
      </c>
      <c r="BW35" s="12">
        <v>1</v>
      </c>
      <c r="BX35" s="12">
        <v>109400</v>
      </c>
      <c r="BY35" s="12">
        <v>6900</v>
      </c>
      <c r="BZ35" s="12">
        <v>8.4</v>
      </c>
      <c r="CA35" s="12">
        <v>1</v>
      </c>
      <c r="CB35" s="12">
        <v>6.69</v>
      </c>
      <c r="CC35" s="12">
        <v>0.59</v>
      </c>
      <c r="CD35" s="12">
        <v>1.1599999999999999</v>
      </c>
      <c r="CE35" s="12">
        <v>0.64</v>
      </c>
      <c r="CF35" s="12">
        <v>3.12</v>
      </c>
      <c r="CG35" s="12">
        <v>0.13</v>
      </c>
      <c r="CH35" s="12">
        <v>7410</v>
      </c>
      <c r="CI35" s="12">
        <v>290</v>
      </c>
      <c r="CJ35" s="12">
        <v>25.3</v>
      </c>
      <c r="CK35" s="12">
        <v>1.5</v>
      </c>
      <c r="CL35" s="12">
        <v>20900</v>
      </c>
      <c r="CM35" s="12">
        <v>22700</v>
      </c>
      <c r="CN35" s="12">
        <v>1100</v>
      </c>
      <c r="CO35" s="12">
        <v>19</v>
      </c>
      <c r="CP35" s="12">
        <v>25.3</v>
      </c>
      <c r="CQ35" s="12">
        <v>3</v>
      </c>
      <c r="CR35" s="12">
        <v>1424</v>
      </c>
      <c r="CS35" s="12">
        <v>52</v>
      </c>
      <c r="CT35" s="12">
        <v>127300</v>
      </c>
      <c r="CU35" s="12">
        <v>4900</v>
      </c>
      <c r="CV35" s="12">
        <v>43.5</v>
      </c>
      <c r="CW35" s="12">
        <v>1.9</v>
      </c>
      <c r="CX35" s="12">
        <v>60.9</v>
      </c>
      <c r="CY35" s="12">
        <v>4.5</v>
      </c>
      <c r="CZ35" s="12">
        <v>166</v>
      </c>
      <c r="DA35" s="12">
        <v>9.9</v>
      </c>
      <c r="DB35" s="12">
        <v>170</v>
      </c>
      <c r="DC35" s="12">
        <v>13</v>
      </c>
      <c r="DD35" s="12">
        <v>25.5</v>
      </c>
      <c r="DE35" s="12">
        <v>1.5</v>
      </c>
      <c r="DF35" s="12">
        <v>1.18</v>
      </c>
      <c r="DG35" s="12">
        <v>0.39</v>
      </c>
      <c r="DH35" s="12">
        <v>17.600000000000001</v>
      </c>
      <c r="DI35" s="12">
        <v>1</v>
      </c>
      <c r="DJ35" s="12">
        <v>386</v>
      </c>
      <c r="DK35" s="12">
        <v>15</v>
      </c>
      <c r="DL35" s="12">
        <v>38.4</v>
      </c>
      <c r="DM35" s="12">
        <v>2</v>
      </c>
      <c r="DN35" s="12">
        <v>254</v>
      </c>
      <c r="DO35" s="12">
        <v>12</v>
      </c>
      <c r="DP35" s="12">
        <v>25.4</v>
      </c>
      <c r="DQ35" s="12">
        <v>1.3</v>
      </c>
      <c r="DR35" s="12">
        <v>1.53</v>
      </c>
      <c r="DS35" s="12">
        <v>0.36</v>
      </c>
      <c r="DT35" s="12">
        <v>0.2</v>
      </c>
      <c r="DU35" s="12">
        <v>0.18</v>
      </c>
      <c r="DV35" s="12">
        <v>0.13500000000000001</v>
      </c>
      <c r="DW35" s="12">
        <v>0.05</v>
      </c>
      <c r="DX35" s="12">
        <v>2.82</v>
      </c>
      <c r="DY35" s="12">
        <v>0.39</v>
      </c>
      <c r="DZ35" s="12" t="s">
        <v>135</v>
      </c>
      <c r="EA35" s="12" t="s">
        <v>135</v>
      </c>
      <c r="EB35" s="12">
        <v>0.19</v>
      </c>
      <c r="EC35" s="12">
        <v>3.2000000000000001E-2</v>
      </c>
      <c r="ED35" s="12">
        <v>208</v>
      </c>
      <c r="EE35" s="12">
        <v>11</v>
      </c>
      <c r="EF35" s="12">
        <v>23.7</v>
      </c>
      <c r="EG35" s="12">
        <v>1.3</v>
      </c>
      <c r="EH35" s="12">
        <v>56</v>
      </c>
      <c r="EI35" s="12">
        <v>3</v>
      </c>
      <c r="EJ35" s="12">
        <v>7.84</v>
      </c>
      <c r="EK35" s="12">
        <v>0.37</v>
      </c>
      <c r="EL35" s="12">
        <v>36</v>
      </c>
      <c r="EM35" s="12">
        <v>2.2000000000000002</v>
      </c>
      <c r="EN35" s="12">
        <v>9.6999999999999993</v>
      </c>
      <c r="EO35" s="12">
        <v>1.1000000000000001</v>
      </c>
      <c r="EP35" s="12">
        <v>3.09</v>
      </c>
      <c r="EQ35" s="12">
        <v>0.27</v>
      </c>
      <c r="ER35" s="12">
        <v>9.67</v>
      </c>
      <c r="ES35" s="12">
        <v>0.95</v>
      </c>
      <c r="ET35" s="12">
        <v>1.44</v>
      </c>
      <c r="EU35" s="12">
        <v>0.13</v>
      </c>
      <c r="EV35" s="12">
        <v>8.0399999999999991</v>
      </c>
      <c r="EW35" s="12">
        <v>0.7</v>
      </c>
      <c r="EX35" s="12">
        <v>1.5</v>
      </c>
      <c r="EY35" s="12">
        <v>0.17</v>
      </c>
      <c r="EZ35" s="12">
        <v>3.92</v>
      </c>
      <c r="FA35" s="12">
        <v>0.37</v>
      </c>
      <c r="FB35" s="12">
        <v>0.48799999999999999</v>
      </c>
      <c r="FC35" s="12">
        <v>8.1000000000000003E-2</v>
      </c>
      <c r="FD35" s="12">
        <v>3.43</v>
      </c>
      <c r="FE35" s="12">
        <v>0.55000000000000004</v>
      </c>
      <c r="FF35" s="12">
        <v>0.41099999999999998</v>
      </c>
      <c r="FG35" s="12">
        <v>7.1999999999999995E-2</v>
      </c>
      <c r="FH35" s="12">
        <v>6.23</v>
      </c>
      <c r="FI35" s="12">
        <v>0.75</v>
      </c>
      <c r="FJ35" s="12">
        <v>1.58</v>
      </c>
      <c r="FK35" s="12">
        <v>0.21</v>
      </c>
      <c r="FL35" s="12">
        <v>0.29399999999999998</v>
      </c>
      <c r="FM35" s="12">
        <v>8.3000000000000004E-2</v>
      </c>
      <c r="FN35" s="12">
        <v>3.3000000000000002E-2</v>
      </c>
      <c r="FO35" s="12">
        <v>2.5999999999999999E-2</v>
      </c>
      <c r="FP35" s="12">
        <v>2.04</v>
      </c>
      <c r="FQ35" s="12">
        <v>0.19</v>
      </c>
      <c r="FR35" s="12" t="s">
        <v>135</v>
      </c>
      <c r="FS35" s="12" t="s">
        <v>135</v>
      </c>
      <c r="FT35" s="12">
        <v>1.89</v>
      </c>
      <c r="FU35" s="12">
        <v>0.28000000000000003</v>
      </c>
      <c r="FV35" s="12">
        <v>0.52400000000000002</v>
      </c>
      <c r="FW35" s="12">
        <v>8.8999999999999996E-2</v>
      </c>
    </row>
    <row r="36" spans="1:179" x14ac:dyDescent="0.3">
      <c r="A36" s="31" t="s">
        <v>264</v>
      </c>
      <c r="B36" s="31" t="s">
        <v>21</v>
      </c>
      <c r="C36" s="46" t="s">
        <v>833</v>
      </c>
      <c r="D36" s="46" t="s">
        <v>834</v>
      </c>
      <c r="F36" s="62">
        <v>3.0550999999999999</v>
      </c>
      <c r="G36" s="62">
        <v>12.3401</v>
      </c>
      <c r="H36" s="62">
        <v>0.53410000000000002</v>
      </c>
      <c r="I36" s="62">
        <v>8.2086000000000006</v>
      </c>
      <c r="J36" s="62">
        <v>0.97060000000000002</v>
      </c>
      <c r="K36" s="62">
        <v>3.7616999999999998</v>
      </c>
      <c r="L36" s="62">
        <v>50.893599999999999</v>
      </c>
      <c r="M36" s="62">
        <v>4.6957000000000004</v>
      </c>
      <c r="N36" s="62">
        <v>11.673999999999999</v>
      </c>
      <c r="O36" s="62">
        <v>0.22320000000000001</v>
      </c>
      <c r="P36" s="62">
        <v>1520.4217839999999</v>
      </c>
      <c r="Q36" s="62">
        <v>205</v>
      </c>
      <c r="R36" s="62">
        <v>0.86137921580492305</v>
      </c>
      <c r="S36" s="62">
        <v>315.978699200226</v>
      </c>
      <c r="T36" s="62">
        <v>506.30051595100298</v>
      </c>
      <c r="W36" s="25">
        <v>4.3008499999999996</v>
      </c>
      <c r="X36" s="25">
        <v>28.228000000000002</v>
      </c>
      <c r="Z36" s="25">
        <v>12.3995</v>
      </c>
      <c r="AA36" s="25">
        <v>0.16800000000000001</v>
      </c>
      <c r="AB36" s="25">
        <v>0.12114999999999999</v>
      </c>
      <c r="AC36" s="25">
        <v>52.110700000000001</v>
      </c>
      <c r="AD36" s="25">
        <v>0.13514999999999999</v>
      </c>
      <c r="AE36" s="25">
        <v>0.76229999999999998</v>
      </c>
      <c r="AF36" s="25">
        <v>9.7000000000000003E-3</v>
      </c>
      <c r="AG36" s="25">
        <v>0.60834987236461702</v>
      </c>
      <c r="AI36" s="5">
        <f t="shared" si="28"/>
        <v>3.0550999999999999</v>
      </c>
      <c r="AJ36" s="5">
        <f t="shared" si="14"/>
        <v>12.3401</v>
      </c>
      <c r="AK36" s="5">
        <f t="shared" si="15"/>
        <v>0.53410000000000002</v>
      </c>
      <c r="AL36" s="5">
        <f t="shared" si="16"/>
        <v>8.2086000000000006</v>
      </c>
      <c r="AM36" s="5">
        <f t="shared" si="17"/>
        <v>0.97060000000000002</v>
      </c>
      <c r="AN36" s="5">
        <f t="shared" si="18"/>
        <v>3.7616999999999998</v>
      </c>
      <c r="AO36" s="5">
        <f t="shared" si="19"/>
        <v>50.893599999999999</v>
      </c>
      <c r="AP36" s="5">
        <f t="shared" si="20"/>
        <v>4.6957000000000004</v>
      </c>
      <c r="AQ36" s="5">
        <f t="shared" si="21"/>
        <v>11.673999999999999</v>
      </c>
      <c r="AR36" s="5">
        <f t="shared" si="22"/>
        <v>0.22320000000000001</v>
      </c>
      <c r="AS36" s="5">
        <f t="shared" si="23"/>
        <v>1</v>
      </c>
      <c r="AU36" s="70" t="str">
        <f t="shared" si="27"/>
        <v>LL3_140_a</v>
      </c>
      <c r="AV36" s="70">
        <f t="shared" si="2"/>
        <v>50.893599999999999</v>
      </c>
      <c r="AW36" s="70">
        <f t="shared" si="3"/>
        <v>3.7616999999999998</v>
      </c>
      <c r="AX36" s="70">
        <f t="shared" si="4"/>
        <v>12.3401</v>
      </c>
      <c r="AY36" s="70">
        <f t="shared" si="5"/>
        <v>9.9228999999999985</v>
      </c>
      <c r="AZ36" s="70">
        <f t="shared" si="6"/>
        <v>1.9456472099999997</v>
      </c>
      <c r="BA36" s="70">
        <f t="shared" si="7"/>
        <v>0.22320000000000001</v>
      </c>
      <c r="BB36" s="70">
        <f t="shared" si="8"/>
        <v>4.6957000000000004</v>
      </c>
      <c r="BC36" s="70">
        <f t="shared" si="9"/>
        <v>8.2086000000000006</v>
      </c>
      <c r="BD36" s="70">
        <f t="shared" si="10"/>
        <v>3.0550999999999999</v>
      </c>
      <c r="BE36" s="70">
        <f t="shared" si="11"/>
        <v>0.97060000000000002</v>
      </c>
      <c r="BF36" s="70">
        <f t="shared" si="12"/>
        <v>0.53410000000000002</v>
      </c>
      <c r="BG36" s="70">
        <f t="shared" si="24"/>
        <v>0.86137921580492305</v>
      </c>
      <c r="BH36" s="70">
        <f t="shared" si="25"/>
        <v>3.15978699200226E-2</v>
      </c>
      <c r="BI36" s="70">
        <f t="shared" si="26"/>
        <v>1108.38357</v>
      </c>
      <c r="BJ36" s="70">
        <v>540</v>
      </c>
      <c r="BK36" s="70">
        <v>0.24332381429193839</v>
      </c>
      <c r="BM36" s="12" t="s">
        <v>396</v>
      </c>
      <c r="BN36" s="12">
        <v>40</v>
      </c>
      <c r="BO36" s="12" t="s">
        <v>32</v>
      </c>
      <c r="BP36" s="12">
        <v>13</v>
      </c>
      <c r="BQ36" s="12" t="s">
        <v>516</v>
      </c>
      <c r="BR36" s="12" t="s">
        <v>478</v>
      </c>
      <c r="BS36" s="12">
        <v>4.3842592592592596E-3</v>
      </c>
      <c r="BT36" s="12">
        <v>9.6635000000000009</v>
      </c>
      <c r="BU36" s="12">
        <v>15</v>
      </c>
      <c r="BV36" s="12" t="s">
        <v>462</v>
      </c>
      <c r="BW36" s="12">
        <v>1</v>
      </c>
      <c r="BX36" s="12">
        <v>216000</v>
      </c>
      <c r="BY36" s="12">
        <v>9400</v>
      </c>
      <c r="BZ36" s="12">
        <v>8.1999999999999993</v>
      </c>
      <c r="CA36" s="12">
        <v>1</v>
      </c>
      <c r="CB36" s="12">
        <v>8.74</v>
      </c>
      <c r="CC36" s="12">
        <v>0.81</v>
      </c>
      <c r="CD36" s="12">
        <v>1.3</v>
      </c>
      <c r="CE36" s="12">
        <v>0.56000000000000005</v>
      </c>
      <c r="CF36" s="12">
        <v>2.89</v>
      </c>
      <c r="CG36" s="12">
        <v>0.19</v>
      </c>
      <c r="CH36" s="12">
        <v>7390</v>
      </c>
      <c r="CI36" s="12">
        <v>410</v>
      </c>
      <c r="CJ36" s="12">
        <v>27.9</v>
      </c>
      <c r="CK36" s="12">
        <v>1.9</v>
      </c>
      <c r="CL36" s="12">
        <v>20720</v>
      </c>
      <c r="CM36" s="12">
        <v>780</v>
      </c>
      <c r="CN36" s="12">
        <v>380</v>
      </c>
      <c r="CO36" s="12">
        <v>19</v>
      </c>
      <c r="CP36" s="12">
        <v>43.4</v>
      </c>
      <c r="CQ36" s="12">
        <v>4.8</v>
      </c>
      <c r="CR36" s="12">
        <v>1349</v>
      </c>
      <c r="CS36" s="12">
        <v>50</v>
      </c>
      <c r="CT36" s="12">
        <v>113300</v>
      </c>
      <c r="CU36" s="12">
        <v>6400</v>
      </c>
      <c r="CV36" s="12">
        <v>39.9</v>
      </c>
      <c r="CW36" s="12">
        <v>1.9</v>
      </c>
      <c r="CX36" s="12">
        <v>48.8</v>
      </c>
      <c r="CY36" s="12">
        <v>4.5</v>
      </c>
      <c r="CZ36" s="12">
        <v>96.2</v>
      </c>
      <c r="DA36" s="12">
        <v>4.3</v>
      </c>
      <c r="DB36" s="12">
        <v>166</v>
      </c>
      <c r="DC36" s="12">
        <v>12</v>
      </c>
      <c r="DD36" s="12">
        <v>25.6</v>
      </c>
      <c r="DE36" s="12">
        <v>1.6</v>
      </c>
      <c r="DF36" s="12">
        <v>1.42</v>
      </c>
      <c r="DG36" s="12">
        <v>0.48</v>
      </c>
      <c r="DH36" s="12">
        <v>15.4</v>
      </c>
      <c r="DI36" s="12">
        <v>1.1000000000000001</v>
      </c>
      <c r="DJ36" s="12">
        <v>355.8</v>
      </c>
      <c r="DK36" s="12">
        <v>7.9</v>
      </c>
      <c r="DL36" s="12">
        <v>34.299999999999997</v>
      </c>
      <c r="DM36" s="12">
        <v>2</v>
      </c>
      <c r="DN36" s="12">
        <v>224</v>
      </c>
      <c r="DO36" s="12">
        <v>13</v>
      </c>
      <c r="DP36" s="12">
        <v>22.9</v>
      </c>
      <c r="DQ36" s="12">
        <v>1.3</v>
      </c>
      <c r="DR36" s="12">
        <v>1.48</v>
      </c>
      <c r="DS36" s="12">
        <v>0.38</v>
      </c>
      <c r="DT36" s="12" t="s">
        <v>135</v>
      </c>
      <c r="DU36" s="12" t="s">
        <v>135</v>
      </c>
      <c r="DV36" s="12">
        <v>0.114</v>
      </c>
      <c r="DW36" s="12">
        <v>4.5999999999999999E-2</v>
      </c>
      <c r="DX36" s="12">
        <v>2.4900000000000002</v>
      </c>
      <c r="DY36" s="12">
        <v>0.36</v>
      </c>
      <c r="DZ36" s="12">
        <v>4.5999999999999999E-2</v>
      </c>
      <c r="EA36" s="12">
        <v>4.5999999999999999E-2</v>
      </c>
      <c r="EB36" s="12">
        <v>0.15</v>
      </c>
      <c r="EC36" s="12">
        <v>3.5999999999999997E-2</v>
      </c>
      <c r="ED36" s="12">
        <v>186</v>
      </c>
      <c r="EE36" s="12">
        <v>13</v>
      </c>
      <c r="EF36" s="12">
        <v>20.100000000000001</v>
      </c>
      <c r="EG36" s="12">
        <v>1.1000000000000001</v>
      </c>
      <c r="EH36" s="12">
        <v>48.6</v>
      </c>
      <c r="EI36" s="12">
        <v>2.5</v>
      </c>
      <c r="EJ36" s="12">
        <v>6.78</v>
      </c>
      <c r="EK36" s="12">
        <v>0.43</v>
      </c>
      <c r="EL36" s="12">
        <v>30.2</v>
      </c>
      <c r="EM36" s="12">
        <v>1.7</v>
      </c>
      <c r="EN36" s="12">
        <v>8.3000000000000007</v>
      </c>
      <c r="EO36" s="12">
        <v>1.1000000000000001</v>
      </c>
      <c r="EP36" s="12">
        <v>2.85</v>
      </c>
      <c r="EQ36" s="12">
        <v>0.38</v>
      </c>
      <c r="ER36" s="12">
        <v>8.3000000000000007</v>
      </c>
      <c r="ES36" s="12">
        <v>1.1000000000000001</v>
      </c>
      <c r="ET36" s="12">
        <v>1.21</v>
      </c>
      <c r="EU36" s="12">
        <v>0.11</v>
      </c>
      <c r="EV36" s="12">
        <v>6.99</v>
      </c>
      <c r="EW36" s="12">
        <v>0.7</v>
      </c>
      <c r="EX36" s="12">
        <v>1.46</v>
      </c>
      <c r="EY36" s="12">
        <v>0.16</v>
      </c>
      <c r="EZ36" s="12">
        <v>3.33</v>
      </c>
      <c r="FA36" s="12">
        <v>0.38</v>
      </c>
      <c r="FB36" s="12">
        <v>0.47</v>
      </c>
      <c r="FC36" s="12">
        <v>0.11</v>
      </c>
      <c r="FD36" s="12">
        <v>2.7</v>
      </c>
      <c r="FE36" s="12">
        <v>0.45</v>
      </c>
      <c r="FF36" s="12">
        <v>0.39</v>
      </c>
      <c r="FG36" s="12">
        <v>0.1</v>
      </c>
      <c r="FH36" s="12">
        <v>6.14</v>
      </c>
      <c r="FI36" s="12">
        <v>0.53</v>
      </c>
      <c r="FJ36" s="12">
        <v>1.44</v>
      </c>
      <c r="FK36" s="12">
        <v>0.19</v>
      </c>
      <c r="FL36" s="12">
        <v>0.31</v>
      </c>
      <c r="FM36" s="12">
        <v>0.11</v>
      </c>
      <c r="FN36" s="12">
        <v>4.4999999999999998E-2</v>
      </c>
      <c r="FO36" s="12">
        <v>3.5999999999999997E-2</v>
      </c>
      <c r="FP36" s="12">
        <v>1.7</v>
      </c>
      <c r="FQ36" s="12">
        <v>0.2</v>
      </c>
      <c r="FR36" s="12">
        <v>2.1999999999999999E-2</v>
      </c>
      <c r="FS36" s="12">
        <v>1.4999999999999999E-2</v>
      </c>
      <c r="FT36" s="12">
        <v>1.6</v>
      </c>
      <c r="FU36" s="12">
        <v>0.23</v>
      </c>
      <c r="FV36" s="12">
        <v>0.55000000000000004</v>
      </c>
      <c r="FW36" s="12">
        <v>0.1</v>
      </c>
    </row>
    <row r="37" spans="1:179" x14ac:dyDescent="0.3">
      <c r="A37" s="31" t="s">
        <v>265</v>
      </c>
      <c r="B37" s="31" t="s">
        <v>21</v>
      </c>
      <c r="C37" s="46" t="s">
        <v>833</v>
      </c>
      <c r="D37" s="46" t="s">
        <v>834</v>
      </c>
      <c r="F37" s="62">
        <v>3.0804</v>
      </c>
      <c r="G37" s="62">
        <v>12.4397</v>
      </c>
      <c r="H37" s="62">
        <v>0.34229999999999999</v>
      </c>
      <c r="I37" s="62">
        <v>8.1870999999999992</v>
      </c>
      <c r="J37" s="62">
        <v>0.91449999999999998</v>
      </c>
      <c r="K37" s="62">
        <v>3.8252999999999999</v>
      </c>
      <c r="L37" s="62">
        <v>50.067100000000003</v>
      </c>
      <c r="M37" s="62">
        <v>4.9767000000000001</v>
      </c>
      <c r="N37" s="62">
        <v>11.9275</v>
      </c>
      <c r="O37" s="62">
        <v>0.17</v>
      </c>
      <c r="P37" s="62">
        <v>1697.587456</v>
      </c>
      <c r="Q37" s="62">
        <v>232</v>
      </c>
      <c r="R37" s="62">
        <v>0.77446976700671399</v>
      </c>
      <c r="S37" s="62">
        <v>344.77987042386201</v>
      </c>
      <c r="T37" s="62">
        <v>512.942461518252</v>
      </c>
      <c r="W37" s="25">
        <v>4.03735</v>
      </c>
      <c r="X37" s="25">
        <v>29.677250000000001</v>
      </c>
      <c r="Z37" s="25">
        <v>13.18355</v>
      </c>
      <c r="AA37" s="25">
        <v>0.12945000000000001</v>
      </c>
      <c r="AB37" s="25">
        <v>0.10545</v>
      </c>
      <c r="AC37" s="25">
        <v>51.640749999999997</v>
      </c>
      <c r="AD37" s="25">
        <v>0.1416</v>
      </c>
      <c r="AE37" s="25">
        <v>0.75055000000000005</v>
      </c>
      <c r="AF37" s="25">
        <v>-7.6499999999999997E-3</v>
      </c>
      <c r="AG37" s="25">
        <v>0.638629046235898</v>
      </c>
      <c r="AI37" s="5">
        <f t="shared" si="28"/>
        <v>3.0804</v>
      </c>
      <c r="AJ37" s="5">
        <f t="shared" si="14"/>
        <v>12.4397</v>
      </c>
      <c r="AK37" s="5">
        <f t="shared" si="15"/>
        <v>0.34229999999999999</v>
      </c>
      <c r="AL37" s="5">
        <f t="shared" si="16"/>
        <v>8.1870999999999992</v>
      </c>
      <c r="AM37" s="5">
        <f t="shared" si="17"/>
        <v>0.91449999999999998</v>
      </c>
      <c r="AN37" s="5">
        <f t="shared" si="18"/>
        <v>3.8252999999999999</v>
      </c>
      <c r="AO37" s="5">
        <f t="shared" si="19"/>
        <v>50.067100000000003</v>
      </c>
      <c r="AP37" s="5">
        <f t="shared" si="20"/>
        <v>4.9767000000000001</v>
      </c>
      <c r="AQ37" s="5">
        <f t="shared" si="21"/>
        <v>11.9275</v>
      </c>
      <c r="AR37" s="5">
        <f t="shared" si="22"/>
        <v>0.17</v>
      </c>
      <c r="AS37" s="5">
        <f t="shared" si="23"/>
        <v>1</v>
      </c>
      <c r="AU37" s="70" t="str">
        <f t="shared" si="27"/>
        <v>LL3_146</v>
      </c>
      <c r="AV37" s="70">
        <f t="shared" si="2"/>
        <v>50.067100000000003</v>
      </c>
      <c r="AW37" s="70">
        <f t="shared" si="3"/>
        <v>3.8252999999999999</v>
      </c>
      <c r="AX37" s="70">
        <f t="shared" si="4"/>
        <v>12.4397</v>
      </c>
      <c r="AY37" s="70">
        <f t="shared" si="5"/>
        <v>10.138375</v>
      </c>
      <c r="AZ37" s="70">
        <f t="shared" si="6"/>
        <v>1.9878967875</v>
      </c>
      <c r="BA37" s="70">
        <f t="shared" si="7"/>
        <v>0.17</v>
      </c>
      <c r="BB37" s="70">
        <f t="shared" si="8"/>
        <v>4.9767000000000001</v>
      </c>
      <c r="BC37" s="70">
        <f t="shared" si="9"/>
        <v>8.1870999999999992</v>
      </c>
      <c r="BD37" s="70">
        <f t="shared" si="10"/>
        <v>3.0804</v>
      </c>
      <c r="BE37" s="70">
        <f t="shared" si="11"/>
        <v>0.91449999999999998</v>
      </c>
      <c r="BF37" s="70">
        <f t="shared" si="12"/>
        <v>0.34229999999999999</v>
      </c>
      <c r="BG37" s="70">
        <f t="shared" si="24"/>
        <v>0.77446976700671399</v>
      </c>
      <c r="BH37" s="70">
        <f t="shared" si="25"/>
        <v>3.44779870423862E-2</v>
      </c>
      <c r="BI37" s="70">
        <f t="shared" si="26"/>
        <v>1114.0316700000001</v>
      </c>
      <c r="BJ37" s="70">
        <v>560</v>
      </c>
      <c r="BK37" s="70">
        <v>0.20075696320094549</v>
      </c>
      <c r="BM37" s="12" t="s">
        <v>398</v>
      </c>
      <c r="BN37" s="12">
        <v>40</v>
      </c>
      <c r="BO37" s="12" t="s">
        <v>32</v>
      </c>
      <c r="BP37" s="12">
        <v>12</v>
      </c>
      <c r="BQ37" s="12" t="s">
        <v>517</v>
      </c>
      <c r="BR37" s="12" t="s">
        <v>478</v>
      </c>
      <c r="BS37" s="12">
        <v>1.8377314814814801E-2</v>
      </c>
      <c r="BT37" s="12">
        <v>23.02</v>
      </c>
      <c r="BU37" s="12">
        <v>35</v>
      </c>
      <c r="BV37" s="12" t="s">
        <v>462</v>
      </c>
      <c r="BW37" s="12">
        <v>1</v>
      </c>
      <c r="BX37" s="12">
        <v>325000</v>
      </c>
      <c r="BY37" s="12">
        <v>12000</v>
      </c>
      <c r="BZ37" s="12">
        <v>8.1999999999999993</v>
      </c>
      <c r="CA37" s="12">
        <v>1</v>
      </c>
      <c r="CB37" s="12">
        <v>7.46</v>
      </c>
      <c r="CC37" s="12">
        <v>0.52</v>
      </c>
      <c r="CD37" s="12">
        <v>1.42</v>
      </c>
      <c r="CE37" s="12">
        <v>0.3</v>
      </c>
      <c r="CF37" s="12">
        <v>2.76</v>
      </c>
      <c r="CG37" s="12">
        <v>0.16</v>
      </c>
      <c r="CH37" s="12">
        <v>6670</v>
      </c>
      <c r="CI37" s="12">
        <v>180</v>
      </c>
      <c r="CJ37" s="12">
        <v>26.2</v>
      </c>
      <c r="CK37" s="12">
        <v>1.1000000000000001</v>
      </c>
      <c r="CL37" s="12">
        <v>21700</v>
      </c>
      <c r="CM37" s="12">
        <v>1200</v>
      </c>
      <c r="CN37" s="12">
        <v>370</v>
      </c>
      <c r="CO37" s="12">
        <v>22</v>
      </c>
      <c r="CP37" s="12">
        <v>35.799999999999997</v>
      </c>
      <c r="CQ37" s="12">
        <v>2.8</v>
      </c>
      <c r="CR37" s="12">
        <v>1308</v>
      </c>
      <c r="CS37" s="12">
        <v>71</v>
      </c>
      <c r="CT37" s="12">
        <v>108200</v>
      </c>
      <c r="CU37" s="12">
        <v>6000</v>
      </c>
      <c r="CV37" s="12">
        <v>38.700000000000003</v>
      </c>
      <c r="CW37" s="12">
        <v>2</v>
      </c>
      <c r="CX37" s="12">
        <v>51.1</v>
      </c>
      <c r="CY37" s="12">
        <v>2.7</v>
      </c>
      <c r="CZ37" s="12">
        <v>104.7</v>
      </c>
      <c r="DA37" s="12">
        <v>5.5</v>
      </c>
      <c r="DB37" s="12">
        <v>139.69999999999999</v>
      </c>
      <c r="DC37" s="12">
        <v>8.4</v>
      </c>
      <c r="DD37" s="12">
        <v>21.4</v>
      </c>
      <c r="DE37" s="12">
        <v>1.1000000000000001</v>
      </c>
      <c r="DF37" s="12">
        <v>1.5</v>
      </c>
      <c r="DG37" s="12">
        <v>0.23</v>
      </c>
      <c r="DH37" s="12">
        <v>14.64</v>
      </c>
      <c r="DI37" s="12">
        <v>0.81</v>
      </c>
      <c r="DJ37" s="12">
        <v>361</v>
      </c>
      <c r="DK37" s="12">
        <v>16</v>
      </c>
      <c r="DL37" s="12">
        <v>32.200000000000003</v>
      </c>
      <c r="DM37" s="12">
        <v>1.5</v>
      </c>
      <c r="DN37" s="12">
        <v>220.4</v>
      </c>
      <c r="DO37" s="12">
        <v>9.9</v>
      </c>
      <c r="DP37" s="12">
        <v>22.4</v>
      </c>
      <c r="DQ37" s="12">
        <v>1.3</v>
      </c>
      <c r="DR37" s="12">
        <v>1.39</v>
      </c>
      <c r="DS37" s="12">
        <v>0.21</v>
      </c>
      <c r="DT37" s="12">
        <v>0.121</v>
      </c>
      <c r="DU37" s="12">
        <v>7.5999999999999998E-2</v>
      </c>
      <c r="DV37" s="12">
        <v>0.112</v>
      </c>
      <c r="DW37" s="12">
        <v>2.1999999999999999E-2</v>
      </c>
      <c r="DX37" s="12">
        <v>2.1800000000000002</v>
      </c>
      <c r="DY37" s="12">
        <v>0.22</v>
      </c>
      <c r="DZ37" s="12">
        <v>5.0999999999999997E-2</v>
      </c>
      <c r="EA37" s="12">
        <v>2.3E-2</v>
      </c>
      <c r="EB37" s="12">
        <v>0.13500000000000001</v>
      </c>
      <c r="EC37" s="12">
        <v>0.02</v>
      </c>
      <c r="ED37" s="12">
        <v>182</v>
      </c>
      <c r="EE37" s="12">
        <v>10</v>
      </c>
      <c r="EF37" s="12">
        <v>20.420000000000002</v>
      </c>
      <c r="EG37" s="12">
        <v>0.91</v>
      </c>
      <c r="EH37" s="12">
        <v>48.8</v>
      </c>
      <c r="EI37" s="12">
        <v>1.9</v>
      </c>
      <c r="EJ37" s="12">
        <v>6.37</v>
      </c>
      <c r="EK37" s="12">
        <v>0.25</v>
      </c>
      <c r="EL37" s="12">
        <v>31.5</v>
      </c>
      <c r="EM37" s="12">
        <v>1.3</v>
      </c>
      <c r="EN37" s="12">
        <v>8.02</v>
      </c>
      <c r="EO37" s="12">
        <v>0.61</v>
      </c>
      <c r="EP37" s="12">
        <v>2.63</v>
      </c>
      <c r="EQ37" s="12">
        <v>0.19</v>
      </c>
      <c r="ER37" s="12">
        <v>7.31</v>
      </c>
      <c r="ES37" s="12">
        <v>0.55000000000000004</v>
      </c>
      <c r="ET37" s="12">
        <v>1.143</v>
      </c>
      <c r="EU37" s="12">
        <v>7.2999999999999995E-2</v>
      </c>
      <c r="EV37" s="12">
        <v>6.79</v>
      </c>
      <c r="EW37" s="12">
        <v>0.43</v>
      </c>
      <c r="EX37" s="12">
        <v>1.2769999999999999</v>
      </c>
      <c r="EY37" s="12">
        <v>9.7000000000000003E-2</v>
      </c>
      <c r="EZ37" s="12">
        <v>3.21</v>
      </c>
      <c r="FA37" s="12">
        <v>0.21</v>
      </c>
      <c r="FB37" s="12">
        <v>0.438</v>
      </c>
      <c r="FC37" s="12">
        <v>4.2999999999999997E-2</v>
      </c>
      <c r="FD37" s="12">
        <v>2.79</v>
      </c>
      <c r="FE37" s="12">
        <v>0.25</v>
      </c>
      <c r="FF37" s="12">
        <v>0.36199999999999999</v>
      </c>
      <c r="FG37" s="12">
        <v>4.1000000000000002E-2</v>
      </c>
      <c r="FH37" s="12">
        <v>5.76</v>
      </c>
      <c r="FI37" s="12">
        <v>0.41</v>
      </c>
      <c r="FJ37" s="12">
        <v>1.3</v>
      </c>
      <c r="FK37" s="12">
        <v>0.11</v>
      </c>
      <c r="FL37" s="12">
        <v>0.23</v>
      </c>
      <c r="FM37" s="12">
        <v>4.8000000000000001E-2</v>
      </c>
      <c r="FN37" s="12">
        <v>0.03</v>
      </c>
      <c r="FO37" s="12">
        <v>0.01</v>
      </c>
      <c r="FP37" s="12">
        <v>1.52</v>
      </c>
      <c r="FQ37" s="12">
        <v>0.11</v>
      </c>
      <c r="FR37" s="12">
        <v>1.5699999999999999E-2</v>
      </c>
      <c r="FS37" s="12">
        <v>6.3E-3</v>
      </c>
      <c r="FT37" s="12">
        <v>1.55</v>
      </c>
      <c r="FU37" s="12">
        <v>0.11</v>
      </c>
      <c r="FV37" s="12">
        <v>0.50600000000000001</v>
      </c>
      <c r="FW37" s="12">
        <v>6.0999999999999999E-2</v>
      </c>
    </row>
    <row r="38" spans="1:179" x14ac:dyDescent="0.3">
      <c r="A38" s="31" t="s">
        <v>858</v>
      </c>
      <c r="B38" s="31" t="s">
        <v>16</v>
      </c>
      <c r="C38" s="46" t="s">
        <v>834</v>
      </c>
      <c r="D38" s="46" t="s">
        <v>835</v>
      </c>
      <c r="F38" s="62">
        <v>3.5804</v>
      </c>
      <c r="G38" s="62">
        <v>13.2454</v>
      </c>
      <c r="H38" s="62">
        <v>0.95740000000000003</v>
      </c>
      <c r="I38" s="62">
        <v>5.9355000000000002</v>
      </c>
      <c r="J38" s="62">
        <v>1.6637999999999999</v>
      </c>
      <c r="K38" s="62">
        <v>2.2837999999999998</v>
      </c>
      <c r="L38" s="62">
        <v>55.778500000000001</v>
      </c>
      <c r="M38" s="62">
        <v>2.5419999999999998</v>
      </c>
      <c r="N38" s="62">
        <v>10.458</v>
      </c>
      <c r="O38" s="62">
        <v>0.1714</v>
      </c>
      <c r="P38" s="62">
        <v>872.31572400000005</v>
      </c>
      <c r="Q38" s="62">
        <v>518</v>
      </c>
      <c r="R38" s="62">
        <v>1.3072822513617901</v>
      </c>
      <c r="S38" s="62">
        <v>135.13198482021099</v>
      </c>
      <c r="T38" s="62">
        <v>568.03075162815503</v>
      </c>
      <c r="W38" s="25">
        <v>4.9722499999999998</v>
      </c>
      <c r="X38" s="25">
        <v>28.460850000000001</v>
      </c>
      <c r="Z38" s="25">
        <v>11.460050000000001</v>
      </c>
      <c r="AA38" s="25">
        <v>0.22764999999999999</v>
      </c>
      <c r="AB38" s="25">
        <v>8.1799999999999998E-2</v>
      </c>
      <c r="AC38" s="25">
        <v>53.434350000000002</v>
      </c>
      <c r="AD38" s="25">
        <v>8.2949999999999996E-2</v>
      </c>
      <c r="AE38" s="25">
        <v>0.69005000000000005</v>
      </c>
      <c r="AF38" s="25">
        <v>-8.6E-3</v>
      </c>
      <c r="AG38" s="25">
        <v>0.55285917351516001</v>
      </c>
      <c r="AI38" s="5">
        <f t="shared" si="28"/>
        <v>3.5804</v>
      </c>
      <c r="AJ38" s="5">
        <f t="shared" si="14"/>
        <v>13.2454</v>
      </c>
      <c r="AK38" s="5">
        <f t="shared" si="15"/>
        <v>0.95740000000000003</v>
      </c>
      <c r="AL38" s="5">
        <f t="shared" si="16"/>
        <v>5.9355000000000002</v>
      </c>
      <c r="AM38" s="5">
        <f t="shared" si="17"/>
        <v>1.6637999999999999</v>
      </c>
      <c r="AN38" s="5">
        <f t="shared" si="18"/>
        <v>2.2837999999999998</v>
      </c>
      <c r="AO38" s="5">
        <f t="shared" si="19"/>
        <v>55.778500000000001</v>
      </c>
      <c r="AP38" s="5">
        <f t="shared" si="20"/>
        <v>2.5419999999999998</v>
      </c>
      <c r="AQ38" s="5">
        <f t="shared" si="21"/>
        <v>10.458</v>
      </c>
      <c r="AR38" s="5">
        <f t="shared" si="22"/>
        <v>0.1714</v>
      </c>
      <c r="AS38" s="5">
        <f t="shared" si="23"/>
        <v>1</v>
      </c>
      <c r="AU38" s="70" t="str">
        <f t="shared" si="27"/>
        <v>LL2_416_c</v>
      </c>
      <c r="AV38" s="70">
        <f t="shared" si="2"/>
        <v>55.778500000000001</v>
      </c>
      <c r="AW38" s="70">
        <f t="shared" si="3"/>
        <v>2.2837999999999998</v>
      </c>
      <c r="AX38" s="70">
        <f t="shared" si="4"/>
        <v>13.2454</v>
      </c>
      <c r="AY38" s="70">
        <f t="shared" si="5"/>
        <v>8.8893000000000004</v>
      </c>
      <c r="AZ38" s="70">
        <f t="shared" si="6"/>
        <v>1.7429825699999999</v>
      </c>
      <c r="BA38" s="70">
        <f t="shared" si="7"/>
        <v>0.1714</v>
      </c>
      <c r="BB38" s="70">
        <f t="shared" si="8"/>
        <v>2.5419999999999998</v>
      </c>
      <c r="BC38" s="70">
        <f t="shared" si="9"/>
        <v>5.9355000000000002</v>
      </c>
      <c r="BD38" s="70">
        <f t="shared" si="10"/>
        <v>3.5804</v>
      </c>
      <c r="BE38" s="70">
        <f t="shared" si="11"/>
        <v>1.6637999999999999</v>
      </c>
      <c r="BF38" s="70">
        <f t="shared" si="12"/>
        <v>0.95740000000000003</v>
      </c>
      <c r="BG38" s="70">
        <f t="shared" si="24"/>
        <v>1.3072822513617901</v>
      </c>
      <c r="BH38" s="70">
        <f t="shared" si="25"/>
        <v>1.3513198482021099E-2</v>
      </c>
      <c r="BI38" s="70">
        <f t="shared" si="26"/>
        <v>1065.0942</v>
      </c>
      <c r="BJ38" s="70">
        <v>400</v>
      </c>
      <c r="BK38" s="70">
        <v>0.54272609017399276</v>
      </c>
      <c r="BM38" s="12" t="s">
        <v>402</v>
      </c>
      <c r="BN38" s="12">
        <v>20</v>
      </c>
      <c r="BO38" s="12" t="s">
        <v>32</v>
      </c>
      <c r="BP38" s="12" t="s">
        <v>470</v>
      </c>
      <c r="BQ38" s="12" t="s">
        <v>518</v>
      </c>
      <c r="BR38" s="12" t="s">
        <v>480</v>
      </c>
      <c r="BS38" s="12">
        <v>0.68051701388888897</v>
      </c>
      <c r="BT38" s="12">
        <v>13.01</v>
      </c>
      <c r="BU38" s="12">
        <v>45</v>
      </c>
      <c r="BV38" s="12" t="s">
        <v>462</v>
      </c>
      <c r="BW38" s="12">
        <v>1</v>
      </c>
      <c r="BX38" s="12">
        <v>22500</v>
      </c>
      <c r="BY38" s="12">
        <v>1100</v>
      </c>
      <c r="BZ38" s="12">
        <v>5.9</v>
      </c>
      <c r="CA38" s="12">
        <v>1</v>
      </c>
      <c r="CX38" s="12" t="s">
        <v>135</v>
      </c>
      <c r="CY38" s="12" t="s">
        <v>135</v>
      </c>
      <c r="CZ38" s="12">
        <v>65</v>
      </c>
      <c r="DA38" s="12">
        <v>5.9090909090909101</v>
      </c>
      <c r="DH38" s="12">
        <v>21.2</v>
      </c>
      <c r="DI38" s="12">
        <v>2.1</v>
      </c>
      <c r="DJ38" s="12">
        <v>457</v>
      </c>
      <c r="DK38" s="12">
        <v>25</v>
      </c>
      <c r="DL38" s="12">
        <v>42.4</v>
      </c>
      <c r="DM38" s="12">
        <v>3.8</v>
      </c>
      <c r="DN38" s="12">
        <v>297</v>
      </c>
      <c r="DO38" s="12">
        <v>22</v>
      </c>
      <c r="DP38" s="12">
        <v>31</v>
      </c>
      <c r="DQ38" s="12">
        <v>3</v>
      </c>
      <c r="ED38" s="12">
        <v>272</v>
      </c>
      <c r="EE38" s="12">
        <v>26</v>
      </c>
      <c r="EF38" s="12">
        <v>29.9</v>
      </c>
      <c r="EG38" s="12">
        <v>2.5</v>
      </c>
      <c r="EH38" s="12">
        <v>78</v>
      </c>
      <c r="EI38" s="12">
        <v>7.7</v>
      </c>
      <c r="EJ38" s="12">
        <v>10.039999999999999</v>
      </c>
      <c r="EK38" s="12">
        <v>0.76</v>
      </c>
      <c r="EL38" s="12">
        <v>47</v>
      </c>
      <c r="EM38" s="12">
        <v>5.0999999999999996</v>
      </c>
      <c r="EN38" s="12">
        <v>13</v>
      </c>
      <c r="EO38" s="12">
        <v>2.1</v>
      </c>
      <c r="EP38" s="12">
        <v>3.88</v>
      </c>
      <c r="EQ38" s="12">
        <v>0.35</v>
      </c>
      <c r="ER38" s="12">
        <v>11.8</v>
      </c>
      <c r="ES38" s="12">
        <v>1.7</v>
      </c>
      <c r="ET38" s="12">
        <v>1.81</v>
      </c>
      <c r="EU38" s="12">
        <v>0.25</v>
      </c>
      <c r="EV38" s="12">
        <v>8.9</v>
      </c>
      <c r="EW38" s="12">
        <v>1</v>
      </c>
      <c r="EX38" s="12">
        <v>1.72</v>
      </c>
      <c r="EY38" s="12">
        <v>0.22</v>
      </c>
      <c r="EZ38" s="12">
        <v>4.09</v>
      </c>
      <c r="FA38" s="12">
        <v>0.63</v>
      </c>
      <c r="FB38" s="12">
        <v>0.53</v>
      </c>
      <c r="FC38" s="12">
        <v>0.11</v>
      </c>
      <c r="FD38" s="12">
        <v>3.72</v>
      </c>
      <c r="FE38" s="12">
        <v>0.68</v>
      </c>
      <c r="FF38" s="12">
        <v>0.52600000000000002</v>
      </c>
      <c r="FG38" s="12">
        <v>8.7999999999999995E-2</v>
      </c>
    </row>
    <row r="39" spans="1:179" x14ac:dyDescent="0.3">
      <c r="A39" s="31" t="s">
        <v>859</v>
      </c>
      <c r="B39" s="31" t="s">
        <v>16</v>
      </c>
      <c r="C39" s="46" t="s">
        <v>834</v>
      </c>
      <c r="D39" s="46" t="s">
        <v>835</v>
      </c>
      <c r="F39" s="62">
        <v>4.0648999999999997</v>
      </c>
      <c r="G39" s="62">
        <v>13.162599999999999</v>
      </c>
      <c r="H39" s="62">
        <v>0.83689999999999998</v>
      </c>
      <c r="I39" s="62">
        <v>5.6746999999999996</v>
      </c>
      <c r="J39" s="62">
        <v>1.6311</v>
      </c>
      <c r="K39" s="62">
        <v>2.2408999999999999</v>
      </c>
      <c r="L39" s="62">
        <v>55.797400000000003</v>
      </c>
      <c r="M39" s="62">
        <v>2.4417</v>
      </c>
      <c r="N39" s="62">
        <v>9.9785000000000004</v>
      </c>
      <c r="O39" s="62">
        <v>0.1371</v>
      </c>
      <c r="P39" s="62">
        <v>873.31665999999996</v>
      </c>
      <c r="Q39" s="62">
        <v>508</v>
      </c>
      <c r="R39" s="62">
        <v>1.28546824807291</v>
      </c>
      <c r="S39" s="62">
        <v>774.41389138384102</v>
      </c>
      <c r="T39" s="62">
        <v>571.62226565483104</v>
      </c>
      <c r="W39" s="25">
        <v>5.3695000000000004</v>
      </c>
      <c r="X39" s="25">
        <v>27.148900000000001</v>
      </c>
      <c r="Z39" s="25">
        <v>10.618449999999999</v>
      </c>
      <c r="AA39" s="25">
        <v>0.21715000000000001</v>
      </c>
      <c r="AB39" s="25">
        <v>8.3549999999999999E-2</v>
      </c>
      <c r="AC39" s="25">
        <v>54.574750000000002</v>
      </c>
      <c r="AD39" s="25">
        <v>7.5499999999999998E-2</v>
      </c>
      <c r="AE39" s="25">
        <v>0.58474999999999999</v>
      </c>
      <c r="AF39" s="25">
        <v>1.5650000000000001E-2</v>
      </c>
      <c r="AG39" s="25">
        <v>0.51562282283684302</v>
      </c>
      <c r="AI39" s="5">
        <f t="shared" si="28"/>
        <v>4.0648999999999997</v>
      </c>
      <c r="AJ39" s="5">
        <f t="shared" si="14"/>
        <v>13.162599999999999</v>
      </c>
      <c r="AK39" s="5">
        <f t="shared" si="15"/>
        <v>0.83689999999999998</v>
      </c>
      <c r="AL39" s="5">
        <f t="shared" si="16"/>
        <v>5.6746999999999996</v>
      </c>
      <c r="AM39" s="5">
        <f t="shared" si="17"/>
        <v>1.6311</v>
      </c>
      <c r="AN39" s="5">
        <f t="shared" si="18"/>
        <v>2.2408999999999999</v>
      </c>
      <c r="AO39" s="5">
        <f t="shared" si="19"/>
        <v>55.797400000000003</v>
      </c>
      <c r="AP39" s="5">
        <f t="shared" si="20"/>
        <v>2.4417</v>
      </c>
      <c r="AQ39" s="5">
        <f t="shared" si="21"/>
        <v>9.9785000000000004</v>
      </c>
      <c r="AR39" s="5">
        <f t="shared" si="22"/>
        <v>0.1371</v>
      </c>
      <c r="AS39" s="5">
        <f t="shared" si="23"/>
        <v>1</v>
      </c>
      <c r="AU39" s="70" t="str">
        <f t="shared" si="27"/>
        <v>LL2_416_a</v>
      </c>
      <c r="AV39" s="70">
        <f t="shared" si="2"/>
        <v>55.797400000000003</v>
      </c>
      <c r="AW39" s="70">
        <f t="shared" si="3"/>
        <v>2.2408999999999999</v>
      </c>
      <c r="AX39" s="70">
        <f t="shared" si="4"/>
        <v>13.162599999999999</v>
      </c>
      <c r="AY39" s="70">
        <f t="shared" si="5"/>
        <v>8.4817250000000008</v>
      </c>
      <c r="AZ39" s="70">
        <f t="shared" si="6"/>
        <v>1.6630667024999999</v>
      </c>
      <c r="BA39" s="70">
        <f t="shared" si="7"/>
        <v>0.1371</v>
      </c>
      <c r="BB39" s="70">
        <f t="shared" si="8"/>
        <v>2.4417</v>
      </c>
      <c r="BC39" s="70">
        <f t="shared" si="9"/>
        <v>5.6746999999999996</v>
      </c>
      <c r="BD39" s="70">
        <f t="shared" si="10"/>
        <v>4.0648999999999997</v>
      </c>
      <c r="BE39" s="70">
        <f t="shared" si="11"/>
        <v>1.6311</v>
      </c>
      <c r="BF39" s="70">
        <f t="shared" si="12"/>
        <v>0.83689999999999998</v>
      </c>
      <c r="BG39" s="70">
        <f t="shared" si="24"/>
        <v>1.28546824807291</v>
      </c>
      <c r="BH39" s="70">
        <f t="shared" si="25"/>
        <v>7.7441389138384095E-2</v>
      </c>
      <c r="BI39" s="70">
        <f t="shared" si="26"/>
        <v>1063.07817</v>
      </c>
      <c r="BJ39" s="70">
        <v>1390</v>
      </c>
      <c r="BK39" s="70">
        <v>0.18165412162506431</v>
      </c>
      <c r="BM39" s="12" t="s">
        <v>401</v>
      </c>
      <c r="BN39" s="12">
        <v>25</v>
      </c>
      <c r="BO39" s="12" t="s">
        <v>32</v>
      </c>
      <c r="BP39" s="12" t="s">
        <v>459</v>
      </c>
      <c r="BQ39" s="12" t="s">
        <v>519</v>
      </c>
      <c r="BR39" s="12" t="s">
        <v>480</v>
      </c>
      <c r="BS39" s="12">
        <v>1.09618055555556E-2</v>
      </c>
      <c r="BT39" s="12">
        <v>3.7957999999999998</v>
      </c>
      <c r="BU39" s="12">
        <v>7</v>
      </c>
      <c r="BV39" s="12" t="s">
        <v>462</v>
      </c>
      <c r="BW39" s="12">
        <v>1</v>
      </c>
      <c r="BX39" s="12">
        <v>54200</v>
      </c>
      <c r="BY39" s="12">
        <v>7200</v>
      </c>
      <c r="BZ39" s="12">
        <v>5.7</v>
      </c>
      <c r="CA39" s="12">
        <v>1</v>
      </c>
      <c r="CF39" s="12">
        <v>4.2</v>
      </c>
      <c r="CG39" s="12">
        <v>1.1000000000000001</v>
      </c>
      <c r="CH39" s="12">
        <v>9960</v>
      </c>
      <c r="CI39" s="12">
        <v>1900</v>
      </c>
      <c r="CJ39" s="12">
        <v>12.6</v>
      </c>
      <c r="CK39" s="12">
        <v>1.9</v>
      </c>
      <c r="CL39" s="12">
        <v>10600</v>
      </c>
      <c r="CM39" s="12">
        <v>1500</v>
      </c>
      <c r="CN39" s="12">
        <v>106</v>
      </c>
      <c r="CO39" s="12">
        <v>14</v>
      </c>
      <c r="CP39" s="12" t="s">
        <v>135</v>
      </c>
      <c r="CQ39" s="12" t="s">
        <v>135</v>
      </c>
      <c r="CR39" s="12">
        <v>1070</v>
      </c>
      <c r="CS39" s="12">
        <v>180</v>
      </c>
      <c r="CT39" s="12">
        <v>76300</v>
      </c>
      <c r="CU39" s="12">
        <v>5300</v>
      </c>
      <c r="CX39" s="12" t="s">
        <v>135</v>
      </c>
      <c r="CY39" s="12" t="s">
        <v>135</v>
      </c>
      <c r="CZ39" s="12">
        <v>78</v>
      </c>
      <c r="DA39" s="12">
        <v>19</v>
      </c>
      <c r="DD39" s="12">
        <v>24.2</v>
      </c>
      <c r="DE39" s="12">
        <v>3.8</v>
      </c>
      <c r="DF39" s="12" t="s">
        <v>135</v>
      </c>
      <c r="DG39" s="12" t="s">
        <v>135</v>
      </c>
      <c r="DH39" s="12">
        <v>22.3</v>
      </c>
      <c r="DI39" s="12">
        <v>4.9000000000000004</v>
      </c>
      <c r="DJ39" s="12">
        <v>394</v>
      </c>
      <c r="DK39" s="12">
        <v>82</v>
      </c>
      <c r="DL39" s="12">
        <v>46.2</v>
      </c>
      <c r="DM39" s="12">
        <v>9.6999999999999993</v>
      </c>
      <c r="DN39" s="12">
        <v>286</v>
      </c>
      <c r="DO39" s="12">
        <v>47</v>
      </c>
      <c r="DP39" s="12">
        <v>29.5</v>
      </c>
      <c r="DQ39" s="12">
        <v>3.9</v>
      </c>
      <c r="DR39" s="12">
        <v>2.46</v>
      </c>
      <c r="DS39" s="12">
        <v>0.99</v>
      </c>
      <c r="DX39" s="12">
        <v>3.1</v>
      </c>
      <c r="DY39" s="12">
        <v>1.1000000000000001</v>
      </c>
      <c r="ED39" s="12">
        <v>291</v>
      </c>
      <c r="EE39" s="12">
        <v>45</v>
      </c>
      <c r="EF39" s="12">
        <v>30.5</v>
      </c>
      <c r="EG39" s="12">
        <v>5.4</v>
      </c>
      <c r="EH39" s="12">
        <v>79</v>
      </c>
      <c r="EI39" s="12">
        <v>13</v>
      </c>
      <c r="EJ39" s="12">
        <v>10.199999999999999</v>
      </c>
      <c r="EK39" s="12">
        <v>0.99</v>
      </c>
      <c r="EL39" s="12">
        <v>43</v>
      </c>
      <c r="EM39" s="12">
        <v>11</v>
      </c>
      <c r="EN39" s="12">
        <v>12.2</v>
      </c>
      <c r="EO39" s="12">
        <v>3.1</v>
      </c>
      <c r="EP39" s="12">
        <v>4.3</v>
      </c>
      <c r="EQ39" s="12">
        <v>1.3</v>
      </c>
      <c r="ER39" s="12">
        <v>8.9</v>
      </c>
      <c r="ES39" s="12">
        <v>2.2999999999999998</v>
      </c>
      <c r="ET39" s="12">
        <v>1.53</v>
      </c>
      <c r="EU39" s="12">
        <v>0.32</v>
      </c>
      <c r="EV39" s="12">
        <v>8.6999999999999993</v>
      </c>
      <c r="EW39" s="12">
        <v>2.7</v>
      </c>
      <c r="EX39" s="12">
        <v>2</v>
      </c>
      <c r="EY39" s="12">
        <v>0.77</v>
      </c>
      <c r="EZ39" s="12">
        <v>4.13</v>
      </c>
      <c r="FA39" s="12">
        <v>0.56000000000000005</v>
      </c>
      <c r="FB39" s="12">
        <v>0.52</v>
      </c>
      <c r="FC39" s="12">
        <v>0.18</v>
      </c>
      <c r="FD39" s="12">
        <v>4</v>
      </c>
      <c r="FE39" s="12">
        <v>1.2</v>
      </c>
      <c r="FF39" s="12">
        <v>0.45</v>
      </c>
      <c r="FG39" s="12">
        <v>0.19</v>
      </c>
      <c r="FH39" s="12">
        <v>7.4</v>
      </c>
      <c r="FI39" s="12">
        <v>1.5</v>
      </c>
      <c r="FJ39" s="12">
        <v>1.5</v>
      </c>
      <c r="FK39" s="12">
        <v>0.47</v>
      </c>
      <c r="FL39" s="12">
        <v>0.33</v>
      </c>
      <c r="FM39" s="12">
        <v>0.17</v>
      </c>
      <c r="FN39" s="12">
        <v>7.1999999999999995E-2</v>
      </c>
      <c r="FO39" s="12">
        <v>5.7000000000000002E-2</v>
      </c>
      <c r="FP39" s="12">
        <v>2.09</v>
      </c>
      <c r="FQ39" s="12">
        <v>0.73</v>
      </c>
      <c r="FT39" s="12">
        <v>1.99</v>
      </c>
      <c r="FU39" s="12">
        <v>0.48</v>
      </c>
      <c r="FV39" s="12">
        <v>0.95</v>
      </c>
      <c r="FW39" s="12">
        <v>0.2</v>
      </c>
    </row>
    <row r="40" spans="1:179" x14ac:dyDescent="0.3">
      <c r="A40" s="31" t="s">
        <v>266</v>
      </c>
      <c r="B40" s="31" t="s">
        <v>16</v>
      </c>
      <c r="C40" s="46" t="s">
        <v>834</v>
      </c>
      <c r="D40" s="46" t="s">
        <v>834</v>
      </c>
      <c r="F40" s="62">
        <v>4.6753999999999998</v>
      </c>
      <c r="G40" s="62">
        <v>13.493600000000001</v>
      </c>
      <c r="H40" s="62">
        <v>0.53969999999999996</v>
      </c>
      <c r="I40" s="62">
        <v>4.8299000000000003</v>
      </c>
      <c r="J40" s="62">
        <v>1.7767999999999999</v>
      </c>
      <c r="K40" s="62">
        <v>1.5612999999999999</v>
      </c>
      <c r="L40" s="62">
        <v>59.245800000000003</v>
      </c>
      <c r="M40" s="62">
        <v>1.6164000000000001</v>
      </c>
      <c r="N40" s="62">
        <v>8.3544999999999998</v>
      </c>
      <c r="O40" s="62">
        <v>0.18340000000000001</v>
      </c>
      <c r="P40" s="62">
        <v>573.03585999999996</v>
      </c>
      <c r="Q40" s="62">
        <v>626</v>
      </c>
      <c r="R40" s="62">
        <v>1.09865459699706</v>
      </c>
      <c r="S40" s="62">
        <v>248.11862252265999</v>
      </c>
      <c r="T40" s="62">
        <v>451.86868752123502</v>
      </c>
      <c r="W40" s="25">
        <v>5.6173500000000001</v>
      </c>
      <c r="X40" s="25">
        <v>27.67905</v>
      </c>
      <c r="Z40" s="25">
        <v>10.50005</v>
      </c>
      <c r="AA40" s="25">
        <v>0.21679999999999999</v>
      </c>
      <c r="AB40" s="25">
        <v>7.17E-2</v>
      </c>
      <c r="AC40" s="25">
        <v>54.568600000000004</v>
      </c>
      <c r="AD40" s="25">
        <v>7.0749999999999993E-2</v>
      </c>
      <c r="AE40" s="25">
        <v>0.61695</v>
      </c>
      <c r="AF40" s="25">
        <v>2.41E-2</v>
      </c>
      <c r="AG40" s="25">
        <v>0.50183939247195697</v>
      </c>
      <c r="AI40" s="5">
        <f t="shared" si="28"/>
        <v>4.6753999999999998</v>
      </c>
      <c r="AJ40" s="5">
        <f t="shared" si="14"/>
        <v>13.493600000000001</v>
      </c>
      <c r="AK40" s="5">
        <f t="shared" si="15"/>
        <v>0.53969999999999996</v>
      </c>
      <c r="AL40" s="5">
        <f t="shared" si="16"/>
        <v>4.8299000000000003</v>
      </c>
      <c r="AM40" s="5">
        <f t="shared" si="17"/>
        <v>1.7767999999999999</v>
      </c>
      <c r="AN40" s="5">
        <f t="shared" si="18"/>
        <v>1.5612999999999999</v>
      </c>
      <c r="AO40" s="5">
        <f t="shared" si="19"/>
        <v>59.245800000000003</v>
      </c>
      <c r="AP40" s="5">
        <f t="shared" si="20"/>
        <v>1.6164000000000001</v>
      </c>
      <c r="AQ40" s="5">
        <f t="shared" si="21"/>
        <v>8.3544999999999998</v>
      </c>
      <c r="AR40" s="5">
        <f t="shared" si="22"/>
        <v>0.18340000000000001</v>
      </c>
      <c r="AS40" s="5">
        <f t="shared" si="23"/>
        <v>1</v>
      </c>
      <c r="AU40" s="70" t="str">
        <f t="shared" si="27"/>
        <v>LL2_421a</v>
      </c>
      <c r="AV40" s="70">
        <f t="shared" si="2"/>
        <v>59.245800000000003</v>
      </c>
      <c r="AW40" s="70">
        <f t="shared" si="3"/>
        <v>1.5612999999999999</v>
      </c>
      <c r="AX40" s="70">
        <f t="shared" si="4"/>
        <v>13.493600000000001</v>
      </c>
      <c r="AY40" s="70">
        <f t="shared" si="5"/>
        <v>7.1013249999999992</v>
      </c>
      <c r="AZ40" s="70">
        <f t="shared" si="6"/>
        <v>1.3924027424999998</v>
      </c>
      <c r="BA40" s="70">
        <f t="shared" si="7"/>
        <v>0.18340000000000001</v>
      </c>
      <c r="BB40" s="70">
        <f t="shared" si="8"/>
        <v>1.6164000000000001</v>
      </c>
      <c r="BC40" s="70">
        <f t="shared" si="9"/>
        <v>4.8299000000000003</v>
      </c>
      <c r="BD40" s="70">
        <f t="shared" si="10"/>
        <v>4.6753999999999998</v>
      </c>
      <c r="BE40" s="70">
        <f t="shared" si="11"/>
        <v>1.7767999999999999</v>
      </c>
      <c r="BF40" s="70">
        <f t="shared" si="12"/>
        <v>0.53969999999999996</v>
      </c>
      <c r="BG40" s="70">
        <f t="shared" si="24"/>
        <v>1.09865459699706</v>
      </c>
      <c r="BH40" s="70">
        <f t="shared" si="25"/>
        <v>2.4811862252266E-2</v>
      </c>
      <c r="BI40" s="70">
        <f t="shared" si="26"/>
        <v>1046.48964</v>
      </c>
      <c r="BJ40" s="70">
        <v>550</v>
      </c>
      <c r="BK40" s="70">
        <v>0.27775691368003502</v>
      </c>
      <c r="BM40" s="12" t="s">
        <v>400</v>
      </c>
      <c r="BN40" s="12">
        <v>30</v>
      </c>
      <c r="BO40" s="12" t="s">
        <v>32</v>
      </c>
      <c r="BP40" s="12" t="s">
        <v>481</v>
      </c>
      <c r="BQ40" s="12" t="s">
        <v>520</v>
      </c>
      <c r="BR40" s="12" t="s">
        <v>478</v>
      </c>
      <c r="BS40" s="12">
        <v>0.61058993055555599</v>
      </c>
      <c r="BT40" s="12">
        <v>24.093</v>
      </c>
      <c r="BU40" s="12">
        <v>37</v>
      </c>
      <c r="BV40" s="12" t="s">
        <v>462</v>
      </c>
      <c r="BW40" s="12">
        <v>1</v>
      </c>
      <c r="BX40" s="12">
        <v>61100</v>
      </c>
      <c r="BY40" s="12">
        <v>3900</v>
      </c>
      <c r="BZ40" s="12">
        <v>4.8</v>
      </c>
      <c r="CA40" s="12">
        <v>1</v>
      </c>
      <c r="CB40" s="12">
        <v>61.4</v>
      </c>
      <c r="CC40" s="12">
        <v>2.2000000000000002</v>
      </c>
      <c r="CD40" s="12">
        <v>3.08</v>
      </c>
      <c r="CE40" s="12">
        <v>0.77</v>
      </c>
      <c r="CF40" s="12">
        <v>5.2</v>
      </c>
      <c r="CG40" s="12">
        <v>0.21</v>
      </c>
      <c r="CH40" s="12">
        <v>15950</v>
      </c>
      <c r="CI40" s="12">
        <v>530</v>
      </c>
      <c r="CJ40" s="12">
        <v>15.46</v>
      </c>
      <c r="CK40" s="12">
        <v>0.75</v>
      </c>
      <c r="CL40" s="12">
        <v>9570</v>
      </c>
      <c r="CM40" s="12">
        <v>10360</v>
      </c>
      <c r="CN40" s="12">
        <v>330</v>
      </c>
      <c r="CO40" s="12">
        <v>2.4</v>
      </c>
      <c r="CP40" s="12" t="s">
        <v>135</v>
      </c>
      <c r="CQ40" s="12" t="s">
        <v>135</v>
      </c>
      <c r="CR40" s="12">
        <v>1448</v>
      </c>
      <c r="CS40" s="12">
        <v>46</v>
      </c>
      <c r="CT40" s="12">
        <v>87400</v>
      </c>
      <c r="CU40" s="12">
        <v>3700</v>
      </c>
      <c r="CV40" s="12">
        <v>12.58</v>
      </c>
      <c r="CW40" s="12">
        <v>0.81</v>
      </c>
      <c r="CX40" s="12" t="s">
        <v>135</v>
      </c>
      <c r="CY40" s="12" t="s">
        <v>135</v>
      </c>
      <c r="CZ40" s="12">
        <v>89.5</v>
      </c>
      <c r="DA40" s="12">
        <v>4.3</v>
      </c>
      <c r="DB40" s="12">
        <v>208.1</v>
      </c>
      <c r="DC40" s="12">
        <v>9.3000000000000007</v>
      </c>
      <c r="DD40" s="12">
        <v>30.3</v>
      </c>
      <c r="DE40" s="12">
        <v>1.8</v>
      </c>
      <c r="DF40" s="12">
        <v>2.2000000000000002</v>
      </c>
      <c r="DG40" s="12">
        <v>0.5</v>
      </c>
      <c r="DH40" s="12">
        <v>36.299999999999997</v>
      </c>
      <c r="DI40" s="12">
        <v>1.7</v>
      </c>
      <c r="DJ40" s="12">
        <v>386</v>
      </c>
      <c r="DK40" s="12">
        <v>12</v>
      </c>
      <c r="DL40" s="12">
        <v>68.400000000000006</v>
      </c>
      <c r="DM40" s="12">
        <v>2.7</v>
      </c>
      <c r="DN40" s="12">
        <v>571</v>
      </c>
      <c r="DO40" s="12">
        <v>19</v>
      </c>
      <c r="DP40" s="12">
        <v>47.6</v>
      </c>
      <c r="DQ40" s="12">
        <v>1.9</v>
      </c>
      <c r="DR40" s="12">
        <v>3.28</v>
      </c>
      <c r="DS40" s="12">
        <v>0.46</v>
      </c>
      <c r="DT40" s="12">
        <v>2.4E-2</v>
      </c>
      <c r="DU40" s="12">
        <v>5.0999999999999997E-2</v>
      </c>
      <c r="DV40" s="12">
        <v>0.16800000000000001</v>
      </c>
      <c r="DW40" s="12">
        <v>4.9000000000000002E-2</v>
      </c>
      <c r="DX40" s="12">
        <v>4.92</v>
      </c>
      <c r="DY40" s="12">
        <v>0.42</v>
      </c>
      <c r="DZ40" s="12">
        <v>0.14499999999999999</v>
      </c>
      <c r="EA40" s="12">
        <v>6.2E-2</v>
      </c>
      <c r="EB40" s="12">
        <v>0.38600000000000001</v>
      </c>
      <c r="EC40" s="12">
        <v>5.3999999999999999E-2</v>
      </c>
      <c r="ED40" s="12">
        <v>396</v>
      </c>
      <c r="EE40" s="12">
        <v>17</v>
      </c>
      <c r="EF40" s="12">
        <v>46.2</v>
      </c>
      <c r="EG40" s="12">
        <v>2</v>
      </c>
      <c r="EH40" s="12">
        <v>113.9</v>
      </c>
      <c r="EI40" s="12">
        <v>4.9000000000000004</v>
      </c>
      <c r="EJ40" s="12">
        <v>15.11</v>
      </c>
      <c r="EK40" s="12">
        <v>0.63</v>
      </c>
      <c r="EL40" s="12">
        <v>65.8</v>
      </c>
      <c r="EM40" s="12">
        <v>3.1</v>
      </c>
      <c r="EN40" s="12">
        <v>17.100000000000001</v>
      </c>
      <c r="EO40" s="12">
        <v>1.4</v>
      </c>
      <c r="EP40" s="12">
        <v>5.52</v>
      </c>
      <c r="EQ40" s="12">
        <v>0.35</v>
      </c>
      <c r="ER40" s="12">
        <v>16.600000000000001</v>
      </c>
      <c r="ES40" s="12">
        <v>1.5</v>
      </c>
      <c r="ET40" s="12">
        <v>2.58</v>
      </c>
      <c r="EU40" s="12">
        <v>0.18</v>
      </c>
      <c r="EV40" s="12">
        <v>13.77</v>
      </c>
      <c r="EW40" s="12">
        <v>0.98</v>
      </c>
      <c r="EX40" s="12">
        <v>2.64</v>
      </c>
      <c r="EY40" s="12">
        <v>0.18</v>
      </c>
      <c r="EZ40" s="12">
        <v>6.78</v>
      </c>
      <c r="FA40" s="12">
        <v>0.62</v>
      </c>
      <c r="FB40" s="12">
        <v>0.83</v>
      </c>
      <c r="FC40" s="12">
        <v>0.13</v>
      </c>
      <c r="FD40" s="12">
        <v>5.57</v>
      </c>
      <c r="FE40" s="12">
        <v>0.52</v>
      </c>
      <c r="FF40" s="12">
        <v>0.7</v>
      </c>
      <c r="FG40" s="12">
        <v>0.1</v>
      </c>
      <c r="FH40" s="12">
        <v>13.9</v>
      </c>
      <c r="FI40" s="12">
        <v>1.3</v>
      </c>
      <c r="FJ40" s="12">
        <v>2.5299999999999998</v>
      </c>
      <c r="FK40" s="12">
        <v>0.2</v>
      </c>
      <c r="FL40" s="12">
        <v>0.8</v>
      </c>
      <c r="FM40" s="12">
        <v>0.12</v>
      </c>
      <c r="FN40" s="12">
        <v>0.10100000000000001</v>
      </c>
      <c r="FO40" s="12">
        <v>4.8000000000000001E-2</v>
      </c>
      <c r="FP40" s="12">
        <v>3.62</v>
      </c>
      <c r="FQ40" s="12">
        <v>0.23</v>
      </c>
      <c r="FR40" s="12">
        <v>2.3E-2</v>
      </c>
      <c r="FS40" s="12">
        <v>1.6E-2</v>
      </c>
      <c r="FT40" s="12">
        <v>4.08</v>
      </c>
      <c r="FU40" s="12">
        <v>0.28999999999999998</v>
      </c>
      <c r="FV40" s="12">
        <v>1.39</v>
      </c>
      <c r="FW40" s="12">
        <v>0.15</v>
      </c>
    </row>
    <row r="41" spans="1:179" x14ac:dyDescent="0.3">
      <c r="A41" s="31" t="s">
        <v>872</v>
      </c>
      <c r="B41" s="31" t="s">
        <v>16</v>
      </c>
      <c r="C41" s="46" t="s">
        <v>834</v>
      </c>
      <c r="D41" s="46" t="s">
        <v>836</v>
      </c>
      <c r="F41" s="62">
        <v>4.8288000000000002</v>
      </c>
      <c r="G41" s="62">
        <v>14.1275</v>
      </c>
      <c r="H41" s="62">
        <v>0.32329999999999998</v>
      </c>
      <c r="I41" s="62">
        <v>4.2119</v>
      </c>
      <c r="J41" s="62">
        <v>1.9837</v>
      </c>
      <c r="K41" s="62">
        <v>0.98650000000000004</v>
      </c>
      <c r="L41" s="62">
        <v>62.058300000000003</v>
      </c>
      <c r="M41" s="62">
        <v>0.9607</v>
      </c>
      <c r="N41" s="62">
        <v>6.8670999999999998</v>
      </c>
      <c r="O41" s="62">
        <v>0.1192</v>
      </c>
      <c r="P41" s="62">
        <v>344.822452</v>
      </c>
      <c r="Q41" s="62">
        <v>754</v>
      </c>
      <c r="R41" s="62">
        <v>1.61193878807862</v>
      </c>
      <c r="S41" s="62">
        <v>190.51297551147599</v>
      </c>
      <c r="T41" s="62">
        <v>555.35213601027203</v>
      </c>
      <c r="W41" s="25">
        <v>5.8012499999999996</v>
      </c>
      <c r="X41" s="25">
        <v>26.772549999999999</v>
      </c>
      <c r="Z41" s="25">
        <v>10.0299</v>
      </c>
      <c r="AA41" s="25">
        <v>0.23699999999999999</v>
      </c>
      <c r="AB41" s="25">
        <v>5.0650000000000001E-2</v>
      </c>
      <c r="AC41" s="25">
        <v>55.448650000000001</v>
      </c>
      <c r="AD41" s="25">
        <v>5.5050000000000002E-2</v>
      </c>
      <c r="AE41" s="25">
        <v>0.46015</v>
      </c>
      <c r="AF41" s="25">
        <v>6.0499999999999998E-3</v>
      </c>
      <c r="AG41" s="25">
        <v>0.48197947394407298</v>
      </c>
      <c r="AI41" s="5">
        <f t="shared" si="28"/>
        <v>4.8288000000000002</v>
      </c>
      <c r="AJ41" s="5">
        <f t="shared" si="14"/>
        <v>14.1275</v>
      </c>
      <c r="AK41" s="5">
        <f t="shared" si="15"/>
        <v>0.32329999999999998</v>
      </c>
      <c r="AL41" s="5">
        <f t="shared" si="16"/>
        <v>4.2119</v>
      </c>
      <c r="AM41" s="5">
        <f t="shared" si="17"/>
        <v>1.9837</v>
      </c>
      <c r="AN41" s="5">
        <f t="shared" si="18"/>
        <v>0.98650000000000004</v>
      </c>
      <c r="AO41" s="5">
        <f t="shared" si="19"/>
        <v>62.058300000000003</v>
      </c>
      <c r="AP41" s="5">
        <f t="shared" si="20"/>
        <v>0.9607</v>
      </c>
      <c r="AQ41" s="5">
        <f t="shared" si="21"/>
        <v>6.8670999999999998</v>
      </c>
      <c r="AR41" s="5">
        <f t="shared" si="22"/>
        <v>0.1192</v>
      </c>
      <c r="AS41" s="5">
        <f t="shared" si="23"/>
        <v>1</v>
      </c>
      <c r="AU41" s="70" t="str">
        <f t="shared" si="27"/>
        <v>LL2_422_a</v>
      </c>
      <c r="AV41" s="70">
        <f t="shared" si="2"/>
        <v>62.058300000000003</v>
      </c>
      <c r="AW41" s="70">
        <f t="shared" si="3"/>
        <v>0.98650000000000004</v>
      </c>
      <c r="AX41" s="70">
        <f t="shared" si="4"/>
        <v>14.1275</v>
      </c>
      <c r="AY41" s="70">
        <f t="shared" si="5"/>
        <v>5.8370349999999993</v>
      </c>
      <c r="AZ41" s="70">
        <f t="shared" si="6"/>
        <v>1.1445052215</v>
      </c>
      <c r="BA41" s="70">
        <f t="shared" si="7"/>
        <v>0.1192</v>
      </c>
      <c r="BB41" s="70">
        <f t="shared" si="8"/>
        <v>0.9607</v>
      </c>
      <c r="BC41" s="70">
        <f t="shared" si="9"/>
        <v>4.2119</v>
      </c>
      <c r="BD41" s="70">
        <f t="shared" si="10"/>
        <v>4.8288000000000002</v>
      </c>
      <c r="BE41" s="70">
        <f t="shared" si="11"/>
        <v>1.9837</v>
      </c>
      <c r="BF41" s="70">
        <f t="shared" si="12"/>
        <v>0.32329999999999998</v>
      </c>
      <c r="BG41" s="70">
        <f t="shared" si="24"/>
        <v>1.61193878807862</v>
      </c>
      <c r="BH41" s="70">
        <f t="shared" si="25"/>
        <v>1.9051297551147598E-2</v>
      </c>
      <c r="BI41" s="70">
        <f t="shared" si="26"/>
        <v>1033.31007</v>
      </c>
      <c r="BJ41" s="70">
        <v>590</v>
      </c>
      <c r="BK41" s="70">
        <v>0.46530350377706409</v>
      </c>
      <c r="BM41" s="12" t="s">
        <v>395</v>
      </c>
      <c r="BN41" s="12">
        <v>30</v>
      </c>
      <c r="BO41" s="12" t="s">
        <v>32</v>
      </c>
      <c r="BP41" s="12" t="s">
        <v>464</v>
      </c>
      <c r="BQ41" s="12" t="s">
        <v>521</v>
      </c>
      <c r="BR41" s="12" t="s">
        <v>478</v>
      </c>
      <c r="BS41" s="12">
        <v>0.51845833333333302</v>
      </c>
      <c r="BT41" s="12">
        <v>23.015000000000001</v>
      </c>
      <c r="BU41" s="12">
        <v>35</v>
      </c>
      <c r="BV41" s="12" t="s">
        <v>462</v>
      </c>
      <c r="BW41" s="12">
        <v>1</v>
      </c>
      <c r="BX41" s="12">
        <v>58300</v>
      </c>
      <c r="BY41" s="12">
        <v>4200</v>
      </c>
      <c r="BZ41" s="12">
        <v>4.2</v>
      </c>
      <c r="CA41" s="12">
        <v>1</v>
      </c>
      <c r="CB41" s="12">
        <v>43.8</v>
      </c>
      <c r="CC41" s="12">
        <v>2.2000000000000002</v>
      </c>
      <c r="CD41" s="12">
        <v>3.23</v>
      </c>
      <c r="CE41" s="12">
        <v>0.88</v>
      </c>
      <c r="CF41" s="12">
        <v>5.23</v>
      </c>
      <c r="CG41" s="12">
        <v>0.25</v>
      </c>
      <c r="CH41" s="12">
        <v>16270</v>
      </c>
      <c r="CI41" s="12">
        <v>610</v>
      </c>
      <c r="CJ41" s="12">
        <v>12.31</v>
      </c>
      <c r="CK41" s="12">
        <v>0.94</v>
      </c>
      <c r="CL41" s="12">
        <v>6240</v>
      </c>
      <c r="CM41" s="12">
        <v>230</v>
      </c>
      <c r="CN41" s="12">
        <v>5.93</v>
      </c>
      <c r="CO41" s="12">
        <v>0.6</v>
      </c>
      <c r="CP41" s="12" t="s">
        <v>135</v>
      </c>
      <c r="CQ41" s="12" t="s">
        <v>135</v>
      </c>
      <c r="CR41" s="12">
        <v>1116</v>
      </c>
      <c r="CS41" s="12">
        <v>47</v>
      </c>
      <c r="CT41" s="12">
        <v>65300</v>
      </c>
      <c r="CU41" s="12">
        <v>3000</v>
      </c>
      <c r="CV41" s="12">
        <v>6.22</v>
      </c>
      <c r="CW41" s="12">
        <v>0.53</v>
      </c>
      <c r="CX41" s="12" t="s">
        <v>135</v>
      </c>
      <c r="CY41" s="12" t="s">
        <v>135</v>
      </c>
      <c r="CZ41" s="12">
        <v>49.3</v>
      </c>
      <c r="DA41" s="12">
        <v>3.8</v>
      </c>
      <c r="DB41" s="12">
        <v>175</v>
      </c>
      <c r="DC41" s="12">
        <v>11</v>
      </c>
      <c r="DD41" s="12">
        <v>30.8</v>
      </c>
      <c r="DE41" s="12">
        <v>1.5</v>
      </c>
      <c r="DF41" s="12">
        <v>2.34</v>
      </c>
      <c r="DG41" s="12">
        <v>0.54</v>
      </c>
      <c r="DH41" s="12">
        <v>38.200000000000003</v>
      </c>
      <c r="DI41" s="12">
        <v>1.9</v>
      </c>
      <c r="DJ41" s="12">
        <v>385</v>
      </c>
      <c r="DK41" s="12">
        <v>15</v>
      </c>
      <c r="DL41" s="12">
        <v>67.400000000000006</v>
      </c>
      <c r="DM41" s="12">
        <v>2.9</v>
      </c>
      <c r="DN41" s="12">
        <v>594</v>
      </c>
      <c r="DO41" s="12">
        <v>25</v>
      </c>
      <c r="DP41" s="12">
        <v>45</v>
      </c>
      <c r="DQ41" s="12">
        <v>2.1</v>
      </c>
      <c r="DR41" s="12">
        <v>3.35</v>
      </c>
      <c r="DS41" s="12">
        <v>0.56000000000000005</v>
      </c>
      <c r="DT41" s="12">
        <v>0.21</v>
      </c>
      <c r="DU41" s="12">
        <v>0.17</v>
      </c>
      <c r="DV41" s="12">
        <v>0.154</v>
      </c>
      <c r="DW41" s="12">
        <v>4.7E-2</v>
      </c>
      <c r="DX41" s="12">
        <v>5.66</v>
      </c>
      <c r="DY41" s="12">
        <v>0.67</v>
      </c>
      <c r="DZ41" s="12">
        <v>0.122</v>
      </c>
      <c r="EA41" s="12">
        <v>6.2E-2</v>
      </c>
      <c r="EB41" s="12">
        <v>0.38200000000000001</v>
      </c>
      <c r="EC41" s="12">
        <v>5.0999999999999997E-2</v>
      </c>
      <c r="ED41" s="12">
        <v>420</v>
      </c>
      <c r="EE41" s="12">
        <v>20</v>
      </c>
      <c r="EF41" s="12">
        <v>45.5</v>
      </c>
      <c r="EG41" s="12">
        <v>2.5</v>
      </c>
      <c r="EH41" s="12">
        <v>113.4</v>
      </c>
      <c r="EI41" s="12">
        <v>5.4</v>
      </c>
      <c r="EJ41" s="12">
        <v>14.53</v>
      </c>
      <c r="EK41" s="12">
        <v>0.64</v>
      </c>
      <c r="EL41" s="12">
        <v>63.5</v>
      </c>
      <c r="EM41" s="12">
        <v>4.2</v>
      </c>
      <c r="EN41" s="12">
        <v>15.2</v>
      </c>
      <c r="EO41" s="12">
        <v>1.1000000000000001</v>
      </c>
      <c r="EP41" s="12">
        <v>4.41</v>
      </c>
      <c r="EQ41" s="12">
        <v>0.36</v>
      </c>
      <c r="ER41" s="12">
        <v>14.9</v>
      </c>
      <c r="ES41" s="12">
        <v>1.2</v>
      </c>
      <c r="ET41" s="12">
        <v>2.2599999999999998</v>
      </c>
      <c r="EU41" s="12">
        <v>0.16</v>
      </c>
      <c r="EV41" s="12">
        <v>13.6</v>
      </c>
      <c r="EW41" s="12">
        <v>1.1000000000000001</v>
      </c>
      <c r="EX41" s="12">
        <v>2.61</v>
      </c>
      <c r="EY41" s="12">
        <v>0.26</v>
      </c>
      <c r="EZ41" s="12">
        <v>6.54</v>
      </c>
      <c r="FA41" s="12">
        <v>0.6</v>
      </c>
      <c r="FB41" s="12">
        <v>0.86</v>
      </c>
      <c r="FC41" s="12">
        <v>0.13</v>
      </c>
      <c r="FD41" s="12">
        <v>5.57</v>
      </c>
      <c r="FE41" s="12">
        <v>0.68</v>
      </c>
      <c r="FF41" s="12">
        <v>0.82</v>
      </c>
      <c r="FG41" s="12">
        <v>0.12</v>
      </c>
      <c r="FH41" s="12">
        <v>14.9</v>
      </c>
      <c r="FI41" s="12">
        <v>1.3</v>
      </c>
      <c r="FJ41" s="12">
        <v>2.52</v>
      </c>
      <c r="FK41" s="12">
        <v>0.19</v>
      </c>
      <c r="FL41" s="12">
        <v>0.66</v>
      </c>
      <c r="FM41" s="12">
        <v>0.15</v>
      </c>
      <c r="FN41" s="12">
        <v>0.09</v>
      </c>
      <c r="FO41" s="12">
        <v>4.8000000000000001E-2</v>
      </c>
      <c r="FP41" s="12">
        <v>3.73</v>
      </c>
      <c r="FQ41" s="12">
        <v>0.3</v>
      </c>
      <c r="FR41" s="12">
        <v>4.8000000000000001E-2</v>
      </c>
      <c r="FS41" s="12">
        <v>2.8000000000000001E-2</v>
      </c>
      <c r="FT41" s="12">
        <v>4.09</v>
      </c>
      <c r="FU41" s="12">
        <v>0.26</v>
      </c>
      <c r="FV41" s="12">
        <v>1.48</v>
      </c>
      <c r="FW41" s="12">
        <v>0.13</v>
      </c>
    </row>
    <row r="42" spans="1:179" x14ac:dyDescent="0.3">
      <c r="A42" s="31" t="s">
        <v>873</v>
      </c>
      <c r="B42" s="31" t="s">
        <v>16</v>
      </c>
      <c r="C42" s="46" t="s">
        <v>834</v>
      </c>
      <c r="D42" s="46" t="s">
        <v>835</v>
      </c>
      <c r="F42" s="62">
        <v>4.7805999999999997</v>
      </c>
      <c r="G42" s="62">
        <v>14.166600000000001</v>
      </c>
      <c r="H42" s="62">
        <v>0.32279999999999998</v>
      </c>
      <c r="I42" s="62">
        <v>4.3220999999999998</v>
      </c>
      <c r="J42" s="62">
        <v>2.0146999999999999</v>
      </c>
      <c r="K42" s="62">
        <v>1.0199</v>
      </c>
      <c r="L42" s="62">
        <v>62.436900000000001</v>
      </c>
      <c r="M42" s="62">
        <v>0.98480000000000001</v>
      </c>
      <c r="N42" s="62">
        <v>6.9189999999999996</v>
      </c>
      <c r="O42" s="62">
        <v>0.19350000000000001</v>
      </c>
      <c r="P42" s="62">
        <v>333.81215600000002</v>
      </c>
      <c r="Q42" s="62">
        <v>798</v>
      </c>
      <c r="R42" s="62">
        <v>1.6838164288129001</v>
      </c>
      <c r="S42" s="62">
        <v>133.45865998673801</v>
      </c>
      <c r="T42" s="62">
        <v>607.958694380785</v>
      </c>
      <c r="W42" s="25">
        <v>5.8257500000000002</v>
      </c>
      <c r="X42" s="25">
        <v>26.838100000000001</v>
      </c>
      <c r="Z42" s="25">
        <v>9.9946000000000002</v>
      </c>
      <c r="AA42" s="25">
        <v>0.24245</v>
      </c>
      <c r="AB42" s="25">
        <v>5.0099999999999999E-2</v>
      </c>
      <c r="AC42" s="25">
        <v>55.429049999999997</v>
      </c>
      <c r="AD42" s="25">
        <v>4.3549999999999998E-2</v>
      </c>
      <c r="AE42" s="25">
        <v>0.5232</v>
      </c>
      <c r="AF42" s="25">
        <v>1.255E-2</v>
      </c>
      <c r="AG42" s="25">
        <v>0.479925157432464</v>
      </c>
      <c r="AI42" s="5">
        <f t="shared" si="28"/>
        <v>4.7805999999999997</v>
      </c>
      <c r="AJ42" s="5">
        <f t="shared" si="14"/>
        <v>14.166600000000001</v>
      </c>
      <c r="AK42" s="5">
        <f t="shared" si="15"/>
        <v>0.32279999999999998</v>
      </c>
      <c r="AL42" s="5">
        <f t="shared" si="16"/>
        <v>4.3220999999999998</v>
      </c>
      <c r="AM42" s="5">
        <f t="shared" si="17"/>
        <v>2.0146999999999999</v>
      </c>
      <c r="AN42" s="5">
        <f t="shared" si="18"/>
        <v>1.0199</v>
      </c>
      <c r="AO42" s="5">
        <f t="shared" si="19"/>
        <v>62.436900000000001</v>
      </c>
      <c r="AP42" s="5">
        <f t="shared" si="20"/>
        <v>0.98480000000000001</v>
      </c>
      <c r="AQ42" s="5">
        <f t="shared" si="21"/>
        <v>6.9189999999999996</v>
      </c>
      <c r="AR42" s="5">
        <f t="shared" si="22"/>
        <v>0.19350000000000001</v>
      </c>
      <c r="AS42" s="5">
        <f t="shared" si="23"/>
        <v>1</v>
      </c>
      <c r="AU42" s="70" t="str">
        <f t="shared" si="27"/>
        <v>LL2_422_b</v>
      </c>
      <c r="AV42" s="70">
        <f t="shared" si="2"/>
        <v>62.436900000000001</v>
      </c>
      <c r="AW42" s="70">
        <f t="shared" si="3"/>
        <v>1.0199</v>
      </c>
      <c r="AX42" s="70">
        <f t="shared" si="4"/>
        <v>14.166600000000001</v>
      </c>
      <c r="AY42" s="70">
        <f t="shared" si="5"/>
        <v>5.8811499999999999</v>
      </c>
      <c r="AZ42" s="70">
        <f t="shared" si="6"/>
        <v>1.153155135</v>
      </c>
      <c r="BA42" s="70">
        <f t="shared" si="7"/>
        <v>0.19350000000000001</v>
      </c>
      <c r="BB42" s="70">
        <f t="shared" si="8"/>
        <v>0.98480000000000001</v>
      </c>
      <c r="BC42" s="70">
        <f t="shared" si="9"/>
        <v>4.3220999999999998</v>
      </c>
      <c r="BD42" s="70">
        <f t="shared" si="10"/>
        <v>4.7805999999999997</v>
      </c>
      <c r="BE42" s="70">
        <f t="shared" si="11"/>
        <v>2.0146999999999999</v>
      </c>
      <c r="BF42" s="70">
        <f t="shared" si="12"/>
        <v>0.32279999999999998</v>
      </c>
      <c r="BG42" s="70">
        <f t="shared" si="24"/>
        <v>1.6838164288129001</v>
      </c>
      <c r="BH42" s="70">
        <f t="shared" si="25"/>
        <v>1.3345865998673802E-2</v>
      </c>
      <c r="BI42" s="70">
        <f t="shared" si="26"/>
        <v>1033.79448</v>
      </c>
      <c r="BJ42" s="70">
        <v>500</v>
      </c>
      <c r="BK42" s="70">
        <v>0.57149172745642973</v>
      </c>
      <c r="BM42" s="12" t="s">
        <v>398</v>
      </c>
      <c r="BN42" s="12">
        <v>40</v>
      </c>
      <c r="BO42" s="12" t="s">
        <v>32</v>
      </c>
      <c r="BP42" s="12">
        <v>13</v>
      </c>
      <c r="BQ42" s="12" t="s">
        <v>522</v>
      </c>
      <c r="BR42" s="12" t="s">
        <v>478</v>
      </c>
      <c r="BS42" s="12">
        <v>1.98020833333333E-2</v>
      </c>
      <c r="BT42" s="12">
        <v>22.846</v>
      </c>
      <c r="BU42" s="12">
        <v>35</v>
      </c>
      <c r="BV42" s="12" t="s">
        <v>462</v>
      </c>
      <c r="BW42" s="12">
        <v>1</v>
      </c>
      <c r="BX42" s="12">
        <v>176000</v>
      </c>
      <c r="BY42" s="12">
        <v>9200</v>
      </c>
      <c r="BZ42" s="12">
        <v>4.3</v>
      </c>
      <c r="CA42" s="12">
        <v>1</v>
      </c>
      <c r="CB42" s="12">
        <v>35.6</v>
      </c>
      <c r="CC42" s="12">
        <v>3.7</v>
      </c>
      <c r="CD42" s="12">
        <v>1.99</v>
      </c>
      <c r="CE42" s="12">
        <v>0.48</v>
      </c>
      <c r="CF42" s="12">
        <v>4.6500000000000004</v>
      </c>
      <c r="CG42" s="12">
        <v>0.42</v>
      </c>
      <c r="CH42" s="12">
        <v>12480</v>
      </c>
      <c r="CI42" s="12">
        <v>980</v>
      </c>
      <c r="CJ42" s="12">
        <v>8.48</v>
      </c>
      <c r="CK42" s="12">
        <v>0.56999999999999995</v>
      </c>
      <c r="CL42" s="12">
        <v>4320</v>
      </c>
      <c r="CM42" s="12">
        <v>280</v>
      </c>
      <c r="CN42" s="12">
        <v>5.47</v>
      </c>
      <c r="CO42" s="12">
        <v>0.47</v>
      </c>
      <c r="CP42" s="12" t="s">
        <v>135</v>
      </c>
      <c r="CQ42" s="12" t="s">
        <v>135</v>
      </c>
      <c r="CR42" s="12">
        <v>857</v>
      </c>
      <c r="CS42" s="12">
        <v>89</v>
      </c>
      <c r="CT42" s="12">
        <v>50200</v>
      </c>
      <c r="CU42" s="12">
        <v>5300</v>
      </c>
      <c r="CV42" s="12">
        <v>4.99</v>
      </c>
      <c r="CW42" s="12">
        <v>0.49</v>
      </c>
      <c r="CX42" s="12" t="s">
        <v>135</v>
      </c>
      <c r="CY42" s="12" t="s">
        <v>135</v>
      </c>
      <c r="CZ42" s="12">
        <v>29.3</v>
      </c>
      <c r="DA42" s="12">
        <v>2.5</v>
      </c>
      <c r="DB42" s="12">
        <v>121.9</v>
      </c>
      <c r="DC42" s="12">
        <v>8.1</v>
      </c>
      <c r="DD42" s="12">
        <v>28.1</v>
      </c>
      <c r="DE42" s="12">
        <v>2.1</v>
      </c>
      <c r="DF42" s="12">
        <v>1.31</v>
      </c>
      <c r="DG42" s="12">
        <v>0.22</v>
      </c>
      <c r="DH42" s="12">
        <v>26.5</v>
      </c>
      <c r="DI42" s="12">
        <v>2.1</v>
      </c>
      <c r="DJ42" s="12">
        <v>406</v>
      </c>
      <c r="DK42" s="12">
        <v>26</v>
      </c>
      <c r="DL42" s="12">
        <v>43.3</v>
      </c>
      <c r="DM42" s="12">
        <v>3.1</v>
      </c>
      <c r="DN42" s="12">
        <v>387</v>
      </c>
      <c r="DO42" s="12">
        <v>26</v>
      </c>
      <c r="DP42" s="12">
        <v>32.1</v>
      </c>
      <c r="DQ42" s="12">
        <v>2.7</v>
      </c>
      <c r="DR42" s="12">
        <v>2.5299999999999998</v>
      </c>
      <c r="DS42" s="12">
        <v>0.31</v>
      </c>
      <c r="DT42" s="12">
        <v>0.28000000000000003</v>
      </c>
      <c r="DU42" s="12">
        <v>0.15</v>
      </c>
      <c r="DV42" s="12">
        <v>0.13600000000000001</v>
      </c>
      <c r="DW42" s="12">
        <v>2.5999999999999999E-2</v>
      </c>
      <c r="DX42" s="12">
        <v>3.74</v>
      </c>
      <c r="DY42" s="12">
        <v>0.37</v>
      </c>
      <c r="DZ42" s="12">
        <v>8.8999999999999996E-2</v>
      </c>
      <c r="EA42" s="12">
        <v>2.3E-2</v>
      </c>
      <c r="EB42" s="12">
        <v>0.25800000000000001</v>
      </c>
      <c r="EC42" s="12">
        <v>3.4000000000000002E-2</v>
      </c>
      <c r="ED42" s="12">
        <v>342</v>
      </c>
      <c r="EE42" s="12">
        <v>36</v>
      </c>
      <c r="EF42" s="12">
        <v>32.4</v>
      </c>
      <c r="EG42" s="12">
        <v>2.9</v>
      </c>
      <c r="EH42" s="12">
        <v>78.7</v>
      </c>
      <c r="EI42" s="12">
        <v>6.4</v>
      </c>
      <c r="EJ42" s="12">
        <v>10.62</v>
      </c>
      <c r="EK42" s="12">
        <v>0.82</v>
      </c>
      <c r="EL42" s="12">
        <v>46.1</v>
      </c>
      <c r="EM42" s="12">
        <v>3.5</v>
      </c>
      <c r="EN42" s="12">
        <v>11.5</v>
      </c>
      <c r="EO42" s="12">
        <v>1.1000000000000001</v>
      </c>
      <c r="EP42" s="12">
        <v>4.04</v>
      </c>
      <c r="EQ42" s="12">
        <v>0.3</v>
      </c>
      <c r="ER42" s="12">
        <v>11.3</v>
      </c>
      <c r="ES42" s="12">
        <v>1.4</v>
      </c>
      <c r="ET42" s="12">
        <v>1.61</v>
      </c>
      <c r="EU42" s="12">
        <v>0.17</v>
      </c>
      <c r="EV42" s="12">
        <v>9.1999999999999993</v>
      </c>
      <c r="EW42" s="12">
        <v>1</v>
      </c>
      <c r="EX42" s="12">
        <v>1.74</v>
      </c>
      <c r="EY42" s="12">
        <v>0.15</v>
      </c>
      <c r="EZ42" s="12">
        <v>4.87</v>
      </c>
      <c r="FA42" s="12">
        <v>0.46</v>
      </c>
      <c r="FB42" s="12">
        <v>0.65</v>
      </c>
      <c r="FC42" s="12">
        <v>7.1999999999999995E-2</v>
      </c>
      <c r="FD42" s="12">
        <v>4</v>
      </c>
      <c r="FE42" s="12">
        <v>0.4</v>
      </c>
      <c r="FF42" s="12">
        <v>0.58499999999999996</v>
      </c>
      <c r="FG42" s="12">
        <v>6.0999999999999999E-2</v>
      </c>
      <c r="FH42" s="12">
        <v>10.4</v>
      </c>
      <c r="FI42" s="12">
        <v>1.2</v>
      </c>
      <c r="FJ42" s="12">
        <v>1.72</v>
      </c>
      <c r="FK42" s="12">
        <v>0.2</v>
      </c>
      <c r="FL42" s="12">
        <v>0.51300000000000001</v>
      </c>
      <c r="FM42" s="12">
        <v>9.6000000000000002E-2</v>
      </c>
      <c r="FN42" s="12">
        <v>5.8000000000000003E-2</v>
      </c>
      <c r="FO42" s="12">
        <v>1.6E-2</v>
      </c>
      <c r="FP42" s="12">
        <v>2.85</v>
      </c>
      <c r="FQ42" s="12">
        <v>0.23</v>
      </c>
      <c r="FR42" s="12">
        <v>1.9E-2</v>
      </c>
      <c r="FS42" s="12">
        <v>7.0000000000000001E-3</v>
      </c>
      <c r="FT42" s="12">
        <v>2.91</v>
      </c>
      <c r="FU42" s="12">
        <v>0.26</v>
      </c>
      <c r="FV42" s="12">
        <v>1.01</v>
      </c>
      <c r="FW42" s="12">
        <v>0.12</v>
      </c>
    </row>
    <row r="43" spans="1:179" x14ac:dyDescent="0.3">
      <c r="A43" s="31" t="s">
        <v>860</v>
      </c>
      <c r="B43" s="31" t="s">
        <v>16</v>
      </c>
      <c r="C43" s="46" t="s">
        <v>834</v>
      </c>
      <c r="D43" s="46" t="s">
        <v>834</v>
      </c>
      <c r="F43" s="62">
        <v>4.8131000000000004</v>
      </c>
      <c r="G43" s="62">
        <v>13.364699999999999</v>
      </c>
      <c r="H43" s="62">
        <v>0.73050000000000004</v>
      </c>
      <c r="I43" s="62">
        <v>4.9389000000000003</v>
      </c>
      <c r="J43" s="62">
        <v>2.2395</v>
      </c>
      <c r="K43" s="62">
        <v>1.4688000000000001</v>
      </c>
      <c r="L43" s="62">
        <v>59.6295</v>
      </c>
      <c r="M43" s="62">
        <v>1.9783999999999999</v>
      </c>
      <c r="N43" s="62">
        <v>8.4422999999999995</v>
      </c>
      <c r="O43" s="62">
        <v>0.18509999999999999</v>
      </c>
      <c r="P43" s="62">
        <v>491.45957600000003</v>
      </c>
      <c r="Q43" s="62">
        <v>595</v>
      </c>
      <c r="R43" s="62">
        <v>0.79575801165820803</v>
      </c>
      <c r="S43" s="62">
        <v>245.56886793468601</v>
      </c>
      <c r="T43" s="62">
        <v>563.550475517368</v>
      </c>
      <c r="W43" s="25">
        <v>5.5018500000000001</v>
      </c>
      <c r="X43" s="25">
        <v>27.616250000000001</v>
      </c>
      <c r="Z43" s="25">
        <v>10.645250000000001</v>
      </c>
      <c r="AA43" s="25">
        <v>0.2127</v>
      </c>
      <c r="AB43" s="25">
        <v>6.0999999999999999E-2</v>
      </c>
      <c r="AC43" s="25">
        <v>55.193150000000003</v>
      </c>
      <c r="AD43" s="25">
        <v>5.6750000000000002E-2</v>
      </c>
      <c r="AE43" s="25">
        <v>0.54049999999999998</v>
      </c>
      <c r="AF43" s="25">
        <v>2.0500000000000002E-3</v>
      </c>
      <c r="AG43" s="25">
        <v>0.51045479485243395</v>
      </c>
      <c r="AI43" s="5">
        <f t="shared" si="28"/>
        <v>4.8131000000000004</v>
      </c>
      <c r="AJ43" s="5">
        <f t="shared" si="14"/>
        <v>13.364699999999999</v>
      </c>
      <c r="AK43" s="5">
        <f t="shared" si="15"/>
        <v>0.73050000000000004</v>
      </c>
      <c r="AL43" s="5">
        <f t="shared" si="16"/>
        <v>4.9389000000000003</v>
      </c>
      <c r="AM43" s="5">
        <f t="shared" si="17"/>
        <v>2.2395</v>
      </c>
      <c r="AN43" s="5">
        <f t="shared" si="18"/>
        <v>1.4688000000000001</v>
      </c>
      <c r="AO43" s="5">
        <f t="shared" si="19"/>
        <v>59.6295</v>
      </c>
      <c r="AP43" s="5">
        <f t="shared" si="20"/>
        <v>1.9783999999999999</v>
      </c>
      <c r="AQ43" s="5">
        <f t="shared" si="21"/>
        <v>8.4422999999999995</v>
      </c>
      <c r="AR43" s="5">
        <f t="shared" si="22"/>
        <v>0.18509999999999999</v>
      </c>
      <c r="AS43" s="5">
        <f t="shared" si="23"/>
        <v>1</v>
      </c>
      <c r="AU43" s="70" t="str">
        <f t="shared" si="27"/>
        <v>LL2_424_a</v>
      </c>
      <c r="AV43" s="70">
        <f t="shared" si="2"/>
        <v>59.6295</v>
      </c>
      <c r="AW43" s="70">
        <f t="shared" si="3"/>
        <v>1.4688000000000001</v>
      </c>
      <c r="AX43" s="70">
        <f t="shared" si="4"/>
        <v>13.364699999999999</v>
      </c>
      <c r="AY43" s="70">
        <f t="shared" si="5"/>
        <v>7.1759549999999992</v>
      </c>
      <c r="AZ43" s="70">
        <f t="shared" si="6"/>
        <v>1.4070359294999999</v>
      </c>
      <c r="BA43" s="70">
        <f t="shared" si="7"/>
        <v>0.18509999999999999</v>
      </c>
      <c r="BB43" s="70">
        <f t="shared" si="8"/>
        <v>1.9783999999999999</v>
      </c>
      <c r="BC43" s="70">
        <f t="shared" si="9"/>
        <v>4.9389000000000003</v>
      </c>
      <c r="BD43" s="70">
        <f t="shared" si="10"/>
        <v>4.8131000000000004</v>
      </c>
      <c r="BE43" s="70">
        <f t="shared" si="11"/>
        <v>2.2395</v>
      </c>
      <c r="BF43" s="70">
        <f t="shared" si="12"/>
        <v>0.73050000000000004</v>
      </c>
      <c r="BG43" s="70">
        <f t="shared" si="24"/>
        <v>0.79575801165820803</v>
      </c>
      <c r="BH43" s="70">
        <f t="shared" si="25"/>
        <v>2.45568867934686E-2</v>
      </c>
      <c r="BI43" s="70">
        <f t="shared" si="26"/>
        <v>1053.76584</v>
      </c>
      <c r="BJ43" s="70">
        <v>490</v>
      </c>
      <c r="BK43" s="70">
        <v>0.17495942379212781</v>
      </c>
      <c r="BM43" s="12" t="s">
        <v>401</v>
      </c>
      <c r="BN43" s="12">
        <v>25</v>
      </c>
      <c r="BO43" s="12" t="s">
        <v>32</v>
      </c>
      <c r="BP43" s="12" t="s">
        <v>459</v>
      </c>
      <c r="BQ43" s="12" t="s">
        <v>523</v>
      </c>
      <c r="BR43" s="12" t="s">
        <v>480</v>
      </c>
      <c r="BS43" s="12">
        <v>1.24756944444444E-2</v>
      </c>
      <c r="BT43" s="12">
        <v>19.937999999999999</v>
      </c>
      <c r="BU43" s="12">
        <v>38</v>
      </c>
      <c r="BV43" s="12" t="s">
        <v>462</v>
      </c>
      <c r="BW43" s="12">
        <v>1</v>
      </c>
      <c r="BX43" s="12">
        <v>38500</v>
      </c>
      <c r="BY43" s="12">
        <v>2600</v>
      </c>
      <c r="BZ43" s="12">
        <v>4.9000000000000004</v>
      </c>
      <c r="CA43" s="12">
        <v>1</v>
      </c>
      <c r="CF43" s="12">
        <v>5.55</v>
      </c>
      <c r="CG43" s="12">
        <v>0.36</v>
      </c>
      <c r="CH43" s="12">
        <v>18670</v>
      </c>
      <c r="CI43" s="12">
        <v>770</v>
      </c>
      <c r="CJ43" s="12">
        <v>14.33</v>
      </c>
      <c r="CK43" s="12">
        <v>0.95</v>
      </c>
      <c r="CL43" s="12">
        <v>9550</v>
      </c>
      <c r="CM43" s="12">
        <v>380</v>
      </c>
      <c r="CN43" s="12">
        <v>49.6</v>
      </c>
      <c r="CO43" s="12">
        <v>2.5</v>
      </c>
      <c r="CP43" s="12" t="s">
        <v>135</v>
      </c>
      <c r="CQ43" s="12" t="s">
        <v>135</v>
      </c>
      <c r="CR43" s="12">
        <v>1397</v>
      </c>
      <c r="CS43" s="12">
        <v>81</v>
      </c>
      <c r="CT43" s="12">
        <v>87700</v>
      </c>
      <c r="CU43" s="12">
        <v>5000</v>
      </c>
      <c r="CX43" s="12">
        <v>1.02</v>
      </c>
      <c r="CY43" s="12">
        <v>0.76</v>
      </c>
      <c r="CZ43" s="12">
        <v>69.400000000000006</v>
      </c>
      <c r="DA43" s="12">
        <v>4.5</v>
      </c>
      <c r="DD43" s="12">
        <v>29.8</v>
      </c>
      <c r="DE43" s="12">
        <v>2.1</v>
      </c>
      <c r="DF43" s="12">
        <v>1.98</v>
      </c>
      <c r="DG43" s="12">
        <v>0.67</v>
      </c>
      <c r="DH43" s="12">
        <v>44</v>
      </c>
      <c r="DI43" s="12">
        <v>2.7</v>
      </c>
      <c r="DJ43" s="12">
        <v>358</v>
      </c>
      <c r="DK43" s="12">
        <v>17</v>
      </c>
      <c r="DL43" s="12">
        <v>70.7</v>
      </c>
      <c r="DM43" s="12">
        <v>3.2</v>
      </c>
      <c r="DN43" s="12">
        <v>563</v>
      </c>
      <c r="DO43" s="12">
        <v>28</v>
      </c>
      <c r="DP43" s="12">
        <v>47.9</v>
      </c>
      <c r="DQ43" s="12">
        <v>2</v>
      </c>
      <c r="DR43" s="12">
        <v>3.48</v>
      </c>
      <c r="DS43" s="12">
        <v>0.56000000000000005</v>
      </c>
      <c r="DX43" s="12">
        <v>4.8600000000000003</v>
      </c>
      <c r="DY43" s="12">
        <v>0.63</v>
      </c>
      <c r="ED43" s="12">
        <v>407</v>
      </c>
      <c r="EE43" s="12">
        <v>22</v>
      </c>
      <c r="EF43" s="12">
        <v>47.1</v>
      </c>
      <c r="EG43" s="12">
        <v>2.2000000000000002</v>
      </c>
      <c r="EH43" s="12">
        <v>113</v>
      </c>
      <c r="EI43" s="12">
        <v>4.5</v>
      </c>
      <c r="EJ43" s="12">
        <v>15.52</v>
      </c>
      <c r="EK43" s="12">
        <v>0.8</v>
      </c>
      <c r="EL43" s="12">
        <v>70.2</v>
      </c>
      <c r="EM43" s="12">
        <v>5.2</v>
      </c>
      <c r="EN43" s="12">
        <v>17.3</v>
      </c>
      <c r="EO43" s="12">
        <v>1.3</v>
      </c>
      <c r="EP43" s="12">
        <v>5.24</v>
      </c>
      <c r="EQ43" s="12">
        <v>0.42</v>
      </c>
      <c r="ER43" s="12">
        <v>17.100000000000001</v>
      </c>
      <c r="ES43" s="12">
        <v>1.5</v>
      </c>
      <c r="ET43" s="12">
        <v>2.46</v>
      </c>
      <c r="EU43" s="12">
        <v>0.25</v>
      </c>
      <c r="EV43" s="12">
        <v>14.5</v>
      </c>
      <c r="EW43" s="12">
        <v>1.1000000000000001</v>
      </c>
      <c r="EX43" s="12">
        <v>2.74</v>
      </c>
      <c r="EY43" s="12">
        <v>0.23</v>
      </c>
      <c r="EZ43" s="12">
        <v>7.49</v>
      </c>
      <c r="FA43" s="12">
        <v>0.59</v>
      </c>
      <c r="FB43" s="12">
        <v>0.89</v>
      </c>
      <c r="FC43" s="12">
        <v>0.14000000000000001</v>
      </c>
      <c r="FD43" s="12">
        <v>5.6</v>
      </c>
      <c r="FE43" s="12">
        <v>0.52</v>
      </c>
      <c r="FF43" s="12">
        <v>0.82</v>
      </c>
      <c r="FG43" s="12">
        <v>0.11</v>
      </c>
      <c r="FH43" s="12">
        <v>14.5</v>
      </c>
      <c r="FI43" s="12">
        <v>1.3</v>
      </c>
      <c r="FJ43" s="12">
        <v>3</v>
      </c>
      <c r="FK43" s="12">
        <v>0.28999999999999998</v>
      </c>
      <c r="FL43" s="12">
        <v>0.79</v>
      </c>
      <c r="FM43" s="12">
        <v>0.16</v>
      </c>
      <c r="FN43" s="12">
        <v>6.9000000000000006E-2</v>
      </c>
      <c r="FO43" s="12">
        <v>2.5999999999999999E-2</v>
      </c>
      <c r="FP43" s="12">
        <v>3.1</v>
      </c>
      <c r="FQ43" s="12">
        <v>0.2</v>
      </c>
      <c r="FT43" s="12">
        <v>4.28</v>
      </c>
      <c r="FU43" s="12">
        <v>0.34</v>
      </c>
      <c r="FV43" s="12">
        <v>1.45</v>
      </c>
      <c r="FW43" s="12">
        <v>0.17</v>
      </c>
    </row>
    <row r="44" spans="1:179" x14ac:dyDescent="0.3">
      <c r="A44" s="31" t="s">
        <v>267</v>
      </c>
      <c r="B44" s="31" t="s">
        <v>16</v>
      </c>
      <c r="C44" s="46" t="s">
        <v>834</v>
      </c>
      <c r="D44" s="46" t="s">
        <v>834</v>
      </c>
      <c r="F44" s="62">
        <v>5.0624000000000002</v>
      </c>
      <c r="G44" s="62">
        <v>13.426600000000001</v>
      </c>
      <c r="H44" s="62">
        <v>0.27510000000000001</v>
      </c>
      <c r="I44" s="62">
        <v>3.9066000000000001</v>
      </c>
      <c r="J44" s="62">
        <v>2.3445</v>
      </c>
      <c r="K44" s="62">
        <v>0.82669999999999999</v>
      </c>
      <c r="L44" s="62">
        <v>60.150300000000001</v>
      </c>
      <c r="M44" s="62">
        <v>1.33</v>
      </c>
      <c r="N44" s="62">
        <v>7.7990000000000004</v>
      </c>
      <c r="O44" s="62">
        <v>0.15010000000000001</v>
      </c>
      <c r="P44" s="62">
        <v>225.71106800000001</v>
      </c>
      <c r="Q44" s="62">
        <v>846</v>
      </c>
      <c r="R44" s="62">
        <v>0.91498182339833001</v>
      </c>
      <c r="S44" s="62">
        <v>91.696801757536093</v>
      </c>
      <c r="T44" s="62">
        <v>701.09033781617904</v>
      </c>
      <c r="W44" s="25">
        <v>6.0791000000000004</v>
      </c>
      <c r="X44" s="25">
        <v>26.486249999999998</v>
      </c>
      <c r="Z44" s="25">
        <v>9.2493499999999997</v>
      </c>
      <c r="AA44" s="25">
        <v>0.24754999999999999</v>
      </c>
      <c r="AB44" s="25">
        <v>4.5900000000000003E-2</v>
      </c>
      <c r="AC44" s="25">
        <v>56.313800000000001</v>
      </c>
      <c r="AD44" s="25">
        <v>3.805E-2</v>
      </c>
      <c r="AE44" s="25">
        <v>0.46955000000000002</v>
      </c>
      <c r="AF44" s="25">
        <v>3.175E-2</v>
      </c>
      <c r="AG44" s="25">
        <v>0.45020820383527299</v>
      </c>
      <c r="AI44" s="5">
        <f t="shared" si="28"/>
        <v>5.0624000000000002</v>
      </c>
      <c r="AJ44" s="5">
        <f t="shared" si="14"/>
        <v>13.426600000000001</v>
      </c>
      <c r="AK44" s="5">
        <f t="shared" si="15"/>
        <v>0.27510000000000001</v>
      </c>
      <c r="AL44" s="5">
        <f t="shared" si="16"/>
        <v>3.9066000000000001</v>
      </c>
      <c r="AM44" s="5">
        <f t="shared" si="17"/>
        <v>2.3445</v>
      </c>
      <c r="AN44" s="5">
        <f t="shared" si="18"/>
        <v>0.82669999999999999</v>
      </c>
      <c r="AO44" s="5">
        <f t="shared" si="19"/>
        <v>60.150300000000001</v>
      </c>
      <c r="AP44" s="5">
        <f t="shared" si="20"/>
        <v>1.33</v>
      </c>
      <c r="AQ44" s="5">
        <f t="shared" si="21"/>
        <v>7.7990000000000004</v>
      </c>
      <c r="AR44" s="5">
        <f t="shared" si="22"/>
        <v>0.15010000000000001</v>
      </c>
      <c r="AS44" s="5">
        <f t="shared" si="23"/>
        <v>1</v>
      </c>
      <c r="AU44" s="70" t="str">
        <f t="shared" si="27"/>
        <v>LL2_425_a</v>
      </c>
      <c r="AV44" s="70">
        <f t="shared" si="2"/>
        <v>60.150300000000001</v>
      </c>
      <c r="AW44" s="70">
        <f t="shared" si="3"/>
        <v>0.82669999999999999</v>
      </c>
      <c r="AX44" s="70">
        <f t="shared" si="4"/>
        <v>13.426600000000001</v>
      </c>
      <c r="AY44" s="70">
        <f t="shared" si="5"/>
        <v>6.6291500000000001</v>
      </c>
      <c r="AZ44" s="70">
        <f t="shared" si="6"/>
        <v>1.2998203349999999</v>
      </c>
      <c r="BA44" s="70">
        <f t="shared" si="7"/>
        <v>0.15010000000000001</v>
      </c>
      <c r="BB44" s="70">
        <f t="shared" si="8"/>
        <v>1.33</v>
      </c>
      <c r="BC44" s="70">
        <f t="shared" si="9"/>
        <v>3.9066000000000001</v>
      </c>
      <c r="BD44" s="70">
        <f t="shared" si="10"/>
        <v>5.0624000000000002</v>
      </c>
      <c r="BE44" s="70">
        <f t="shared" si="11"/>
        <v>2.3445</v>
      </c>
      <c r="BF44" s="70">
        <f t="shared" si="12"/>
        <v>0.27510000000000001</v>
      </c>
      <c r="BG44" s="70">
        <f t="shared" si="24"/>
        <v>0.91498182339833001</v>
      </c>
      <c r="BH44" s="70">
        <f t="shared" si="25"/>
        <v>9.1696801757536091E-3</v>
      </c>
      <c r="BI44" s="70">
        <f t="shared" si="26"/>
        <v>1040.7329999999999</v>
      </c>
      <c r="BJ44" s="70">
        <v>250</v>
      </c>
      <c r="BK44" s="70">
        <v>0.38668690696318658</v>
      </c>
      <c r="BM44" s="12" t="s">
        <v>401</v>
      </c>
      <c r="BN44" s="12">
        <v>25</v>
      </c>
      <c r="BO44" s="12" t="s">
        <v>32</v>
      </c>
      <c r="BP44" s="12" t="s">
        <v>459</v>
      </c>
      <c r="BQ44" s="12" t="s">
        <v>524</v>
      </c>
      <c r="BR44" s="12" t="s">
        <v>480</v>
      </c>
      <c r="BS44" s="12">
        <v>1.38715277777778E-2</v>
      </c>
      <c r="BT44" s="12">
        <v>24.123999999999999</v>
      </c>
      <c r="BU44" s="12">
        <v>46</v>
      </c>
      <c r="BV44" s="12" t="s">
        <v>462</v>
      </c>
      <c r="BW44" s="12">
        <v>1</v>
      </c>
      <c r="BX44" s="12">
        <v>31000</v>
      </c>
      <c r="BY44" s="12">
        <v>2000</v>
      </c>
      <c r="BZ44" s="12">
        <v>3.9</v>
      </c>
      <c r="CA44" s="12">
        <v>1</v>
      </c>
      <c r="CF44" s="12">
        <v>5.35</v>
      </c>
      <c r="CG44" s="12">
        <v>0.27</v>
      </c>
      <c r="CH44" s="12">
        <v>18530</v>
      </c>
      <c r="CI44" s="12">
        <v>770</v>
      </c>
      <c r="CJ44" s="12">
        <v>13.16</v>
      </c>
      <c r="CK44" s="12">
        <v>0.8</v>
      </c>
      <c r="CL44" s="12">
        <v>4680</v>
      </c>
      <c r="CM44" s="12">
        <v>240</v>
      </c>
      <c r="CN44" s="12">
        <v>3.25</v>
      </c>
      <c r="CO44" s="12">
        <v>0.43</v>
      </c>
      <c r="CP44" s="12" t="s">
        <v>135</v>
      </c>
      <c r="CQ44" s="12" t="s">
        <v>135</v>
      </c>
      <c r="CR44" s="12">
        <v>1337</v>
      </c>
      <c r="CS44" s="12">
        <v>66</v>
      </c>
      <c r="CT44" s="12">
        <v>72700</v>
      </c>
      <c r="CU44" s="12">
        <v>3000</v>
      </c>
      <c r="CX44" s="12" t="s">
        <v>135</v>
      </c>
      <c r="CY44" s="12" t="s">
        <v>135</v>
      </c>
      <c r="CZ44" s="12">
        <v>36.700000000000003</v>
      </c>
      <c r="DA44" s="12">
        <v>3.1</v>
      </c>
      <c r="DD44" s="12">
        <v>27.1</v>
      </c>
      <c r="DE44" s="12">
        <v>1.9</v>
      </c>
      <c r="DF44" s="12">
        <v>1.51</v>
      </c>
      <c r="DG44" s="12">
        <v>0.63</v>
      </c>
      <c r="DH44" s="12">
        <v>38.200000000000003</v>
      </c>
      <c r="DI44" s="12">
        <v>2.1</v>
      </c>
      <c r="DJ44" s="12">
        <v>323</v>
      </c>
      <c r="DK44" s="12">
        <v>15</v>
      </c>
      <c r="DL44" s="12">
        <v>60</v>
      </c>
      <c r="DM44" s="12">
        <v>3</v>
      </c>
      <c r="DN44" s="12">
        <v>567</v>
      </c>
      <c r="DO44" s="12">
        <v>29</v>
      </c>
      <c r="DP44" s="12">
        <v>40</v>
      </c>
      <c r="DQ44" s="12">
        <v>1.8</v>
      </c>
      <c r="DR44" s="12">
        <v>3.08</v>
      </c>
      <c r="DS44" s="12">
        <v>0.5</v>
      </c>
      <c r="DX44" s="12">
        <v>4.67</v>
      </c>
      <c r="DY44" s="12">
        <v>0.56000000000000005</v>
      </c>
      <c r="ED44" s="12">
        <v>399</v>
      </c>
      <c r="EE44" s="12">
        <v>21</v>
      </c>
      <c r="EF44" s="12">
        <v>40.6</v>
      </c>
      <c r="EG44" s="12">
        <v>2</v>
      </c>
      <c r="EH44" s="12">
        <v>95.7</v>
      </c>
      <c r="EI44" s="12">
        <v>4.5</v>
      </c>
      <c r="EJ44" s="12">
        <v>13.09</v>
      </c>
      <c r="EK44" s="12">
        <v>0.71</v>
      </c>
      <c r="EL44" s="12">
        <v>59</v>
      </c>
      <c r="EM44" s="12">
        <v>3.4</v>
      </c>
      <c r="EN44" s="12">
        <v>15.2</v>
      </c>
      <c r="EO44" s="12">
        <v>1.3</v>
      </c>
      <c r="EP44" s="12">
        <v>4.59</v>
      </c>
      <c r="EQ44" s="12">
        <v>0.44</v>
      </c>
      <c r="ER44" s="12">
        <v>13.2</v>
      </c>
      <c r="ES44" s="12">
        <v>1.1000000000000001</v>
      </c>
      <c r="ET44" s="12">
        <v>2.0699999999999998</v>
      </c>
      <c r="EU44" s="12">
        <v>0.15</v>
      </c>
      <c r="EV44" s="12">
        <v>12.05</v>
      </c>
      <c r="EW44" s="12">
        <v>0.98</v>
      </c>
      <c r="EX44" s="12">
        <v>2.36</v>
      </c>
      <c r="EY44" s="12">
        <v>0.19</v>
      </c>
      <c r="EZ44" s="12">
        <v>6.61</v>
      </c>
      <c r="FA44" s="12">
        <v>0.59</v>
      </c>
      <c r="FB44" s="12">
        <v>0.78</v>
      </c>
      <c r="FC44" s="12">
        <v>0.1</v>
      </c>
      <c r="FD44" s="12">
        <v>5.19</v>
      </c>
      <c r="FE44" s="12">
        <v>0.55000000000000004</v>
      </c>
      <c r="FF44" s="12">
        <v>0.80300000000000005</v>
      </c>
      <c r="FG44" s="12">
        <v>9.1999999999999998E-2</v>
      </c>
      <c r="FH44" s="12">
        <v>14.1</v>
      </c>
      <c r="FI44" s="12">
        <v>1.2</v>
      </c>
      <c r="FJ44" s="12">
        <v>2.2200000000000002</v>
      </c>
      <c r="FK44" s="12">
        <v>0.2</v>
      </c>
      <c r="FL44" s="12">
        <v>0.69</v>
      </c>
      <c r="FM44" s="12">
        <v>0.12</v>
      </c>
      <c r="FN44" s="12">
        <v>0.108</v>
      </c>
      <c r="FO44" s="12">
        <v>2.9000000000000001E-2</v>
      </c>
      <c r="FP44" s="12">
        <v>3.47</v>
      </c>
      <c r="FQ44" s="12">
        <v>0.27</v>
      </c>
      <c r="FT44" s="12">
        <v>3.64</v>
      </c>
      <c r="FU44" s="12">
        <v>0.25</v>
      </c>
      <c r="FV44" s="12">
        <v>1.34</v>
      </c>
      <c r="FW44" s="12">
        <v>0.17</v>
      </c>
    </row>
    <row r="45" spans="1:179" x14ac:dyDescent="0.3">
      <c r="A45" s="31" t="s">
        <v>268</v>
      </c>
      <c r="B45" s="31" t="s">
        <v>16</v>
      </c>
      <c r="C45" s="46" t="s">
        <v>834</v>
      </c>
      <c r="D45" s="46" t="s">
        <v>835</v>
      </c>
      <c r="F45" s="62">
        <v>4.5015999999999998</v>
      </c>
      <c r="G45" s="62">
        <v>13.3368</v>
      </c>
      <c r="H45" s="62">
        <v>0.36209999999999998</v>
      </c>
      <c r="I45" s="62">
        <v>3.7250000000000001</v>
      </c>
      <c r="J45" s="62">
        <v>2.5019</v>
      </c>
      <c r="K45" s="62">
        <v>0.91520000000000001</v>
      </c>
      <c r="L45" s="62">
        <v>62.570700000000002</v>
      </c>
      <c r="M45" s="62">
        <v>1.0102</v>
      </c>
      <c r="N45" s="62">
        <v>7.7164000000000001</v>
      </c>
      <c r="O45" s="62">
        <v>0.1641</v>
      </c>
      <c r="P45" s="62">
        <v>290.27143999999998</v>
      </c>
      <c r="Q45" s="62">
        <v>989</v>
      </c>
      <c r="R45" s="62">
        <v>0.70113211802267705</v>
      </c>
      <c r="S45" s="62">
        <v>66.010046427071103</v>
      </c>
      <c r="T45" s="62">
        <v>806.94180923748502</v>
      </c>
      <c r="W45" s="25">
        <v>6.1228999999999996</v>
      </c>
      <c r="X45" s="25">
        <v>26.864550000000001</v>
      </c>
      <c r="Z45" s="25">
        <v>9.3877000000000006</v>
      </c>
      <c r="AA45" s="25">
        <v>0.25819999999999999</v>
      </c>
      <c r="AB45" s="25">
        <v>4.7750000000000001E-2</v>
      </c>
      <c r="AC45" s="25">
        <v>56.443399999999997</v>
      </c>
      <c r="AD45" s="25">
        <v>2.8250000000000001E-2</v>
      </c>
      <c r="AE45" s="25">
        <v>0.50514999999999999</v>
      </c>
      <c r="AF45" s="25">
        <v>-1.8100000000000002E-2</v>
      </c>
      <c r="AG45" s="25">
        <v>0.45187714504041698</v>
      </c>
      <c r="AI45" s="5">
        <f t="shared" si="28"/>
        <v>4.5015999999999998</v>
      </c>
      <c r="AJ45" s="5">
        <f t="shared" si="14"/>
        <v>13.3368</v>
      </c>
      <c r="AK45" s="5">
        <f t="shared" si="15"/>
        <v>0.36209999999999998</v>
      </c>
      <c r="AL45" s="5">
        <f t="shared" si="16"/>
        <v>3.7250000000000001</v>
      </c>
      <c r="AM45" s="5">
        <f t="shared" si="17"/>
        <v>2.5019</v>
      </c>
      <c r="AN45" s="5">
        <f t="shared" si="18"/>
        <v>0.91520000000000001</v>
      </c>
      <c r="AO45" s="5">
        <f t="shared" si="19"/>
        <v>62.570700000000002</v>
      </c>
      <c r="AP45" s="5">
        <f t="shared" si="20"/>
        <v>1.0102</v>
      </c>
      <c r="AQ45" s="5">
        <f t="shared" si="21"/>
        <v>7.7164000000000001</v>
      </c>
      <c r="AR45" s="5">
        <f t="shared" si="22"/>
        <v>0.1641</v>
      </c>
      <c r="AS45" s="5">
        <f t="shared" si="23"/>
        <v>1</v>
      </c>
      <c r="AU45" s="70" t="str">
        <f t="shared" si="27"/>
        <v>LL2_425_b</v>
      </c>
      <c r="AV45" s="70">
        <f t="shared" si="2"/>
        <v>62.570700000000002</v>
      </c>
      <c r="AW45" s="70">
        <f t="shared" si="3"/>
        <v>0.91520000000000001</v>
      </c>
      <c r="AX45" s="70">
        <f t="shared" si="4"/>
        <v>13.3368</v>
      </c>
      <c r="AY45" s="70">
        <f t="shared" si="5"/>
        <v>6.5589399999999998</v>
      </c>
      <c r="AZ45" s="70">
        <f t="shared" si="6"/>
        <v>1.286053806</v>
      </c>
      <c r="BA45" s="70">
        <f t="shared" si="7"/>
        <v>0.1641</v>
      </c>
      <c r="BB45" s="70">
        <f t="shared" si="8"/>
        <v>1.0102</v>
      </c>
      <c r="BC45" s="70">
        <f t="shared" si="9"/>
        <v>3.7250000000000001</v>
      </c>
      <c r="BD45" s="70">
        <f t="shared" si="10"/>
        <v>4.5015999999999998</v>
      </c>
      <c r="BE45" s="70">
        <f t="shared" si="11"/>
        <v>2.5019</v>
      </c>
      <c r="BF45" s="70">
        <f t="shared" si="12"/>
        <v>0.36209999999999998</v>
      </c>
      <c r="BG45" s="70">
        <f t="shared" si="24"/>
        <v>0.70113211802267705</v>
      </c>
      <c r="BH45" s="70">
        <f t="shared" si="25"/>
        <v>6.6010046427071103E-3</v>
      </c>
      <c r="BI45" s="70">
        <f t="shared" si="26"/>
        <v>1034.30502</v>
      </c>
      <c r="BJ45" s="70">
        <v>170</v>
      </c>
      <c r="BK45" s="70">
        <v>0.34731182278945089</v>
      </c>
      <c r="BM45" s="12" t="s">
        <v>396</v>
      </c>
      <c r="BN45" s="12">
        <v>40</v>
      </c>
      <c r="BO45" s="12" t="s">
        <v>32</v>
      </c>
      <c r="BP45" s="12">
        <v>14</v>
      </c>
      <c r="BQ45" s="12" t="s">
        <v>525</v>
      </c>
      <c r="BR45" s="12" t="s">
        <v>478</v>
      </c>
      <c r="BS45" s="12">
        <v>5.8067129629629597E-3</v>
      </c>
      <c r="BT45" s="12">
        <v>21.587</v>
      </c>
      <c r="BU45" s="12">
        <v>33</v>
      </c>
      <c r="BV45" s="12" t="s">
        <v>462</v>
      </c>
      <c r="BW45" s="12">
        <v>1</v>
      </c>
      <c r="BX45" s="12">
        <v>89300</v>
      </c>
      <c r="BY45" s="12">
        <v>3900</v>
      </c>
      <c r="BZ45" s="12">
        <v>3.7</v>
      </c>
      <c r="CA45" s="12">
        <v>1</v>
      </c>
      <c r="CB45" s="12">
        <v>21.9</v>
      </c>
      <c r="CC45" s="12">
        <v>1.2</v>
      </c>
      <c r="CD45" s="12">
        <v>3.24</v>
      </c>
      <c r="CE45" s="12">
        <v>0.6</v>
      </c>
      <c r="CF45" s="12">
        <v>4.9800000000000004</v>
      </c>
      <c r="CG45" s="12">
        <v>0.19</v>
      </c>
      <c r="CH45" s="12">
        <v>20230</v>
      </c>
      <c r="CI45" s="12">
        <v>650</v>
      </c>
      <c r="CJ45" s="12">
        <v>12.44</v>
      </c>
      <c r="CK45" s="12">
        <v>0.52</v>
      </c>
      <c r="CL45" s="12">
        <v>5070</v>
      </c>
      <c r="CM45" s="12">
        <v>170</v>
      </c>
      <c r="CN45" s="12">
        <v>3.44</v>
      </c>
      <c r="CO45" s="12">
        <v>0.28999999999999998</v>
      </c>
      <c r="CP45" s="12" t="s">
        <v>135</v>
      </c>
      <c r="CQ45" s="12" t="s">
        <v>135</v>
      </c>
      <c r="CR45" s="12">
        <v>1342</v>
      </c>
      <c r="CS45" s="12">
        <v>50</v>
      </c>
      <c r="CT45" s="12">
        <v>76600</v>
      </c>
      <c r="CU45" s="12">
        <v>2900</v>
      </c>
      <c r="CV45" s="12">
        <v>6.98</v>
      </c>
      <c r="CW45" s="12">
        <v>0.52</v>
      </c>
      <c r="CX45" s="12" t="s">
        <v>135</v>
      </c>
      <c r="CY45" s="12" t="s">
        <v>135</v>
      </c>
      <c r="CZ45" s="12">
        <v>36.6</v>
      </c>
      <c r="DA45" s="12">
        <v>2.1</v>
      </c>
      <c r="DB45" s="12">
        <v>187.8</v>
      </c>
      <c r="DC45" s="12">
        <v>7.6</v>
      </c>
      <c r="DD45" s="12">
        <v>28.9</v>
      </c>
      <c r="DE45" s="12">
        <v>1.5</v>
      </c>
      <c r="DF45" s="12">
        <v>1.55</v>
      </c>
      <c r="DG45" s="12">
        <v>0.28000000000000003</v>
      </c>
      <c r="DH45" s="12">
        <v>48.9</v>
      </c>
      <c r="DI45" s="12">
        <v>2</v>
      </c>
      <c r="DJ45" s="12">
        <v>309</v>
      </c>
      <c r="DK45" s="12">
        <v>12</v>
      </c>
      <c r="DL45" s="12">
        <v>74.599999999999994</v>
      </c>
      <c r="DM45" s="12">
        <v>3.1</v>
      </c>
      <c r="DN45" s="12">
        <v>674</v>
      </c>
      <c r="DO45" s="12">
        <v>25</v>
      </c>
      <c r="DP45" s="12">
        <v>50.8</v>
      </c>
      <c r="DQ45" s="12">
        <v>2.1</v>
      </c>
      <c r="DR45" s="12">
        <v>4.16</v>
      </c>
      <c r="DS45" s="12">
        <v>0.35</v>
      </c>
      <c r="DT45" s="12">
        <v>0.3</v>
      </c>
      <c r="DU45" s="12">
        <v>0.16</v>
      </c>
      <c r="DV45" s="12">
        <v>0.17</v>
      </c>
      <c r="DW45" s="12">
        <v>3.6999999999999998E-2</v>
      </c>
      <c r="DX45" s="12">
        <v>6.01</v>
      </c>
      <c r="DY45" s="12">
        <v>0.42</v>
      </c>
      <c r="DZ45" s="12">
        <v>0.17799999999999999</v>
      </c>
      <c r="EA45" s="12">
        <v>4.7E-2</v>
      </c>
      <c r="EB45" s="12">
        <v>0.46700000000000003</v>
      </c>
      <c r="EC45" s="12">
        <v>4.9000000000000002E-2</v>
      </c>
      <c r="ED45" s="12">
        <v>504</v>
      </c>
      <c r="EE45" s="12">
        <v>19</v>
      </c>
      <c r="EF45" s="12">
        <v>51.4</v>
      </c>
      <c r="EG45" s="12">
        <v>1.5</v>
      </c>
      <c r="EH45" s="12">
        <v>122.2</v>
      </c>
      <c r="EI45" s="12">
        <v>3.9</v>
      </c>
      <c r="EJ45" s="12">
        <v>16.25</v>
      </c>
      <c r="EK45" s="12">
        <v>0.55000000000000004</v>
      </c>
      <c r="EL45" s="12">
        <v>74.099999999999994</v>
      </c>
      <c r="EM45" s="12">
        <v>2.7</v>
      </c>
      <c r="EN45" s="12">
        <v>18.3</v>
      </c>
      <c r="EO45" s="12">
        <v>1.3</v>
      </c>
      <c r="EP45" s="12">
        <v>4.72</v>
      </c>
      <c r="EQ45" s="12">
        <v>0.25</v>
      </c>
      <c r="ER45" s="12">
        <v>16.5</v>
      </c>
      <c r="ES45" s="12">
        <v>1.1000000000000001</v>
      </c>
      <c r="ET45" s="12">
        <v>2.75</v>
      </c>
      <c r="EU45" s="12">
        <v>0.17</v>
      </c>
      <c r="EV45" s="12">
        <v>15.5</v>
      </c>
      <c r="EW45" s="12">
        <v>0.86</v>
      </c>
      <c r="EX45" s="12">
        <v>2.89</v>
      </c>
      <c r="EY45" s="12">
        <v>0.15</v>
      </c>
      <c r="EZ45" s="12">
        <v>7.78</v>
      </c>
      <c r="FA45" s="12">
        <v>0.46</v>
      </c>
      <c r="FB45" s="12">
        <v>1.028</v>
      </c>
      <c r="FC45" s="12">
        <v>7.4999999999999997E-2</v>
      </c>
      <c r="FD45" s="12">
        <v>6.53</v>
      </c>
      <c r="FE45" s="12">
        <v>0.52</v>
      </c>
      <c r="FF45" s="12">
        <v>0.90400000000000003</v>
      </c>
      <c r="FG45" s="12">
        <v>7.8E-2</v>
      </c>
      <c r="FH45" s="12">
        <v>17</v>
      </c>
      <c r="FI45" s="12">
        <v>1.1000000000000001</v>
      </c>
      <c r="FJ45" s="12">
        <v>2.71</v>
      </c>
      <c r="FK45" s="12">
        <v>0.16</v>
      </c>
      <c r="FL45" s="12">
        <v>0.83</v>
      </c>
      <c r="FM45" s="12">
        <v>0.14000000000000001</v>
      </c>
      <c r="FN45" s="12">
        <v>0.11600000000000001</v>
      </c>
      <c r="FO45" s="12">
        <v>2.8000000000000001E-2</v>
      </c>
      <c r="FP45" s="12">
        <v>4.3600000000000003</v>
      </c>
      <c r="FQ45" s="12">
        <v>0.27</v>
      </c>
      <c r="FR45" s="12">
        <v>4.3999999999999997E-2</v>
      </c>
      <c r="FS45" s="12">
        <v>1.7000000000000001E-2</v>
      </c>
      <c r="FT45" s="12">
        <v>4.7300000000000004</v>
      </c>
      <c r="FU45" s="12">
        <v>0.3</v>
      </c>
      <c r="FV45" s="12">
        <v>1.57</v>
      </c>
      <c r="FW45" s="12">
        <v>0.13</v>
      </c>
    </row>
    <row r="46" spans="1:179" x14ac:dyDescent="0.3">
      <c r="A46" s="31" t="s">
        <v>269</v>
      </c>
      <c r="B46" s="31" t="s">
        <v>16</v>
      </c>
      <c r="C46" s="46" t="s">
        <v>834</v>
      </c>
      <c r="D46" s="46" t="s">
        <v>835</v>
      </c>
      <c r="F46" s="62">
        <v>5.1999000000000004</v>
      </c>
      <c r="G46" s="62">
        <v>14.3308</v>
      </c>
      <c r="H46" s="62">
        <v>0.21540000000000001</v>
      </c>
      <c r="I46" s="62">
        <v>3.6429999999999998</v>
      </c>
      <c r="J46" s="62">
        <v>2.1726999999999999</v>
      </c>
      <c r="K46" s="62">
        <v>0.79420000000000002</v>
      </c>
      <c r="L46" s="62">
        <v>63.364400000000003</v>
      </c>
      <c r="M46" s="62">
        <v>0.73880000000000001</v>
      </c>
      <c r="N46" s="62">
        <v>5.8815</v>
      </c>
      <c r="O46" s="62">
        <v>0.1208</v>
      </c>
      <c r="P46" s="62">
        <v>214.700772</v>
      </c>
      <c r="Q46" s="62">
        <v>909</v>
      </c>
      <c r="R46" s="62">
        <v>1.31547151209164</v>
      </c>
      <c r="S46" s="62">
        <v>196.043758835354</v>
      </c>
      <c r="T46" s="62">
        <v>515.63532231748195</v>
      </c>
      <c r="W46" s="25">
        <v>6.0083000000000002</v>
      </c>
      <c r="X46" s="25">
        <v>26.93085</v>
      </c>
      <c r="Z46" s="25">
        <v>9.3839500000000005</v>
      </c>
      <c r="AA46" s="25">
        <v>0.24934999999999999</v>
      </c>
      <c r="AB46" s="25">
        <v>4.0649999999999999E-2</v>
      </c>
      <c r="AC46" s="25">
        <v>55.865499999999997</v>
      </c>
      <c r="AD46" s="25">
        <v>4.6899999999999997E-2</v>
      </c>
      <c r="AE46" s="25">
        <v>0.41415000000000002</v>
      </c>
      <c r="AF46" s="25">
        <v>-4.45E-3</v>
      </c>
      <c r="AG46" s="25">
        <v>0.45656810550458099</v>
      </c>
      <c r="AI46" s="5">
        <f t="shared" si="28"/>
        <v>5.1999000000000004</v>
      </c>
      <c r="AJ46" s="5">
        <f t="shared" si="14"/>
        <v>14.3308</v>
      </c>
      <c r="AK46" s="5">
        <f t="shared" si="15"/>
        <v>0.21540000000000001</v>
      </c>
      <c r="AL46" s="5">
        <f t="shared" si="16"/>
        <v>3.6429999999999998</v>
      </c>
      <c r="AM46" s="5">
        <f t="shared" si="17"/>
        <v>2.1726999999999999</v>
      </c>
      <c r="AN46" s="5">
        <f t="shared" si="18"/>
        <v>0.79420000000000002</v>
      </c>
      <c r="AO46" s="5">
        <f t="shared" si="19"/>
        <v>63.364400000000003</v>
      </c>
      <c r="AP46" s="5">
        <f t="shared" si="20"/>
        <v>0.73880000000000001</v>
      </c>
      <c r="AQ46" s="5">
        <f t="shared" si="21"/>
        <v>5.8815</v>
      </c>
      <c r="AR46" s="5">
        <f t="shared" si="22"/>
        <v>0.1208</v>
      </c>
      <c r="AS46" s="5">
        <f t="shared" si="23"/>
        <v>1</v>
      </c>
      <c r="AU46" s="70" t="str">
        <f t="shared" si="27"/>
        <v>LL2_425_c</v>
      </c>
      <c r="AV46" s="70">
        <f t="shared" ref="AV46:AV102" si="29">AO46</f>
        <v>63.364400000000003</v>
      </c>
      <c r="AW46" s="70">
        <f t="shared" ref="AW46:AW102" si="30">AN46</f>
        <v>0.79420000000000002</v>
      </c>
      <c r="AX46" s="70">
        <f t="shared" ref="AX46:AX102" si="31">AJ46</f>
        <v>14.3308</v>
      </c>
      <c r="AY46" s="70">
        <f t="shared" ref="AY46:AY102" si="32">AQ46*0.85</f>
        <v>4.9992749999999999</v>
      </c>
      <c r="AZ46" s="70">
        <f t="shared" ref="AZ46:AZ102" si="33">AQ46*0.15*1.1111</f>
        <v>0.98024019749999991</v>
      </c>
      <c r="BA46" s="70">
        <f t="shared" ref="BA46:BA102" si="34">AR46</f>
        <v>0.1208</v>
      </c>
      <c r="BB46" s="70">
        <f t="shared" ref="BB46:BB102" si="35">AP46</f>
        <v>0.73880000000000001</v>
      </c>
      <c r="BC46" s="70">
        <f t="shared" ref="BC46:BC102" si="36">AL46</f>
        <v>3.6429999999999998</v>
      </c>
      <c r="BD46" s="70">
        <f t="shared" ref="BD46:BD102" si="37">AI46</f>
        <v>5.1999000000000004</v>
      </c>
      <c r="BE46" s="70">
        <f t="shared" ref="BE46:BE102" si="38">AM46</f>
        <v>2.1726999999999999</v>
      </c>
      <c r="BF46" s="70">
        <f t="shared" ref="BF46:BF102" si="39">AK46</f>
        <v>0.21540000000000001</v>
      </c>
      <c r="BG46" s="70">
        <f t="shared" ref="BG46:BG89" si="40">R46*AS46</f>
        <v>1.31547151209164</v>
      </c>
      <c r="BH46" s="70">
        <f t="shared" ref="BH46:BH89" si="41">S46*AS46/10000</f>
        <v>1.9604375883535401E-2</v>
      </c>
      <c r="BI46" s="70">
        <f t="shared" ref="BI46:BI102" si="42">20.1*AP46+1014</f>
        <v>1028.84988</v>
      </c>
      <c r="BJ46" s="70">
        <v>540</v>
      </c>
      <c r="BK46" s="70">
        <v>0.3523033927474884</v>
      </c>
      <c r="BM46" s="12" t="s">
        <v>397</v>
      </c>
      <c r="BN46" s="12">
        <v>20</v>
      </c>
      <c r="BO46" s="12" t="s">
        <v>32</v>
      </c>
      <c r="BP46" s="12" t="s">
        <v>483</v>
      </c>
      <c r="BQ46" s="12" t="s">
        <v>526</v>
      </c>
      <c r="BR46" s="12" t="s">
        <v>480</v>
      </c>
      <c r="BS46" s="12">
        <v>3.4189814814814798E-2</v>
      </c>
      <c r="BT46" s="12">
        <v>8.4122000000000003</v>
      </c>
      <c r="BU46" s="12">
        <v>29</v>
      </c>
      <c r="BV46" s="12" t="s">
        <v>462</v>
      </c>
      <c r="BW46" s="12">
        <v>1</v>
      </c>
      <c r="BX46" s="12">
        <v>17600</v>
      </c>
      <c r="BY46" s="12">
        <v>1200</v>
      </c>
      <c r="BZ46" s="12">
        <v>3.6</v>
      </c>
      <c r="CA46" s="12">
        <v>1</v>
      </c>
      <c r="CX46" s="12" t="s">
        <v>135</v>
      </c>
      <c r="CY46" s="12" t="s">
        <v>135</v>
      </c>
      <c r="CZ46" s="12">
        <v>44.424778761062001</v>
      </c>
      <c r="DA46" s="12">
        <v>5.8407079646017701</v>
      </c>
      <c r="DH46" s="12">
        <v>35.6</v>
      </c>
      <c r="DI46" s="12">
        <v>3.4</v>
      </c>
      <c r="DJ46" s="12">
        <v>318</v>
      </c>
      <c r="DK46" s="12">
        <v>24</v>
      </c>
      <c r="DL46" s="12">
        <v>55.5</v>
      </c>
      <c r="DM46" s="12">
        <v>4.5</v>
      </c>
      <c r="DN46" s="12">
        <v>539</v>
      </c>
      <c r="DO46" s="12">
        <v>41</v>
      </c>
      <c r="DP46" s="12">
        <v>40.700000000000003</v>
      </c>
      <c r="DQ46" s="12">
        <v>3.2</v>
      </c>
      <c r="ED46" s="12">
        <v>409</v>
      </c>
      <c r="EE46" s="12">
        <v>37</v>
      </c>
      <c r="EF46" s="12">
        <v>39</v>
      </c>
      <c r="EG46" s="12">
        <v>3.2</v>
      </c>
      <c r="EH46" s="12">
        <v>97.5</v>
      </c>
      <c r="EI46" s="12">
        <v>8.5</v>
      </c>
      <c r="EJ46" s="12">
        <v>12.2</v>
      </c>
      <c r="EK46" s="12">
        <v>1.1000000000000001</v>
      </c>
      <c r="EL46" s="12">
        <v>51.3</v>
      </c>
      <c r="EM46" s="12">
        <v>4.2</v>
      </c>
      <c r="EN46" s="12">
        <v>14.6</v>
      </c>
      <c r="EO46" s="12">
        <v>1.8</v>
      </c>
      <c r="EP46" s="12">
        <v>4.4400000000000004</v>
      </c>
      <c r="EQ46" s="12">
        <v>0.39</v>
      </c>
      <c r="ER46" s="12">
        <v>11.8</v>
      </c>
      <c r="ES46" s="12">
        <v>1.3</v>
      </c>
      <c r="ET46" s="12">
        <v>1.83</v>
      </c>
      <c r="EU46" s="12">
        <v>0.22</v>
      </c>
      <c r="EV46" s="12">
        <v>11.2</v>
      </c>
      <c r="EW46" s="12">
        <v>1.2</v>
      </c>
      <c r="EX46" s="12">
        <v>2.17</v>
      </c>
      <c r="EY46" s="12">
        <v>0.28999999999999998</v>
      </c>
      <c r="EZ46" s="12">
        <v>6.17</v>
      </c>
      <c r="FA46" s="12">
        <v>0.74</v>
      </c>
      <c r="FB46" s="12">
        <v>0.8</v>
      </c>
      <c r="FC46" s="12">
        <v>0.11</v>
      </c>
      <c r="FD46" s="12">
        <v>4.67</v>
      </c>
      <c r="FE46" s="12">
        <v>0.68</v>
      </c>
      <c r="FF46" s="12">
        <v>0.66</v>
      </c>
      <c r="FG46" s="12">
        <v>0.12</v>
      </c>
    </row>
    <row r="47" spans="1:179" x14ac:dyDescent="0.3">
      <c r="A47" s="31" t="s">
        <v>861</v>
      </c>
      <c r="B47" s="31" t="s">
        <v>16</v>
      </c>
      <c r="C47" s="46" t="s">
        <v>834</v>
      </c>
      <c r="D47" s="46" t="s">
        <v>834</v>
      </c>
      <c r="F47" s="62">
        <v>3.5434000000000001</v>
      </c>
      <c r="G47" s="62">
        <v>11.548999999999999</v>
      </c>
      <c r="H47" s="62">
        <v>0.65749999999999997</v>
      </c>
      <c r="I47" s="62">
        <v>4.8654000000000002</v>
      </c>
      <c r="J47" s="62">
        <v>2.0802</v>
      </c>
      <c r="K47" s="62">
        <v>1.8181</v>
      </c>
      <c r="L47" s="62">
        <v>60.575000000000003</v>
      </c>
      <c r="M47" s="62">
        <v>1.7932999999999999</v>
      </c>
      <c r="N47" s="62">
        <v>10.204700000000001</v>
      </c>
      <c r="O47" s="62">
        <v>0.2074</v>
      </c>
      <c r="P47" s="62">
        <v>602.56347200000005</v>
      </c>
      <c r="Q47" s="62">
        <v>985</v>
      </c>
      <c r="R47" s="62">
        <v>0.20922845463891901</v>
      </c>
      <c r="S47" s="62">
        <v>3.4189564805205901</v>
      </c>
      <c r="T47" s="62">
        <v>649.70478122395104</v>
      </c>
      <c r="W47" s="25">
        <v>5.3223000000000003</v>
      </c>
      <c r="X47" s="25">
        <v>26.198049999999999</v>
      </c>
      <c r="Z47" s="25">
        <v>10.507400000000001</v>
      </c>
      <c r="AA47" s="25">
        <v>0.21454999999999999</v>
      </c>
      <c r="AB47" s="25">
        <v>6.7849999999999994E-2</v>
      </c>
      <c r="AC47" s="25">
        <v>55.291249999999998</v>
      </c>
      <c r="AD47" s="25">
        <v>7.1849999999999997E-2</v>
      </c>
      <c r="AE47" s="25">
        <v>0.66095000000000004</v>
      </c>
      <c r="AF47" s="25">
        <v>-1.9900000000000001E-2</v>
      </c>
      <c r="AG47" s="25">
        <v>0.51522300417415701</v>
      </c>
      <c r="AI47" s="5">
        <f t="shared" si="28"/>
        <v>3.5434000000000001</v>
      </c>
      <c r="AJ47" s="5">
        <f t="shared" si="14"/>
        <v>11.548999999999999</v>
      </c>
      <c r="AK47" s="5">
        <f t="shared" si="15"/>
        <v>0.65749999999999997</v>
      </c>
      <c r="AL47" s="5">
        <f t="shared" si="16"/>
        <v>4.8654000000000002</v>
      </c>
      <c r="AM47" s="5">
        <f t="shared" si="17"/>
        <v>2.0802</v>
      </c>
      <c r="AN47" s="5">
        <f t="shared" si="18"/>
        <v>1.8181</v>
      </c>
      <c r="AO47" s="5">
        <f t="shared" si="19"/>
        <v>60.575000000000003</v>
      </c>
      <c r="AP47" s="5">
        <f t="shared" si="20"/>
        <v>1.7932999999999999</v>
      </c>
      <c r="AQ47" s="5">
        <f t="shared" si="21"/>
        <v>10.204700000000001</v>
      </c>
      <c r="AR47" s="5">
        <f t="shared" si="22"/>
        <v>0.2074</v>
      </c>
      <c r="AS47" s="5">
        <f t="shared" si="23"/>
        <v>1</v>
      </c>
      <c r="AU47" s="70" t="str">
        <f t="shared" si="27"/>
        <v>LL2_428_a</v>
      </c>
      <c r="AV47" s="70">
        <f t="shared" si="29"/>
        <v>60.575000000000003</v>
      </c>
      <c r="AW47" s="70">
        <f t="shared" si="30"/>
        <v>1.8181</v>
      </c>
      <c r="AX47" s="70">
        <f t="shared" si="31"/>
        <v>11.548999999999999</v>
      </c>
      <c r="AY47" s="70">
        <f t="shared" si="32"/>
        <v>8.6739949999999997</v>
      </c>
      <c r="AZ47" s="70">
        <f t="shared" si="33"/>
        <v>1.7007663254999998</v>
      </c>
      <c r="BA47" s="70">
        <f t="shared" si="34"/>
        <v>0.2074</v>
      </c>
      <c r="BB47" s="70">
        <f t="shared" si="35"/>
        <v>1.7932999999999999</v>
      </c>
      <c r="BC47" s="70">
        <f t="shared" si="36"/>
        <v>4.8654000000000002</v>
      </c>
      <c r="BD47" s="70">
        <f t="shared" si="37"/>
        <v>3.5434000000000001</v>
      </c>
      <c r="BE47" s="70">
        <f t="shared" si="38"/>
        <v>2.0802</v>
      </c>
      <c r="BF47" s="70">
        <f t="shared" si="39"/>
        <v>0.65749999999999997</v>
      </c>
      <c r="BG47" s="70">
        <f t="shared" si="40"/>
        <v>0.20922845463891901</v>
      </c>
      <c r="BH47" s="70">
        <f t="shared" si="41"/>
        <v>3.41895648052059E-4</v>
      </c>
      <c r="BI47" s="70">
        <f t="shared" si="42"/>
        <v>1050.0453299999999</v>
      </c>
      <c r="BJ47" s="70">
        <v>10</v>
      </c>
      <c r="BK47" s="70">
        <v>0.62124154529032416</v>
      </c>
    </row>
    <row r="48" spans="1:179" x14ac:dyDescent="0.3">
      <c r="A48" s="31" t="s">
        <v>270</v>
      </c>
      <c r="B48" s="31" t="s">
        <v>16</v>
      </c>
      <c r="C48" s="46" t="s">
        <v>834</v>
      </c>
      <c r="D48" s="46" t="s">
        <v>834</v>
      </c>
      <c r="F48" s="62">
        <v>2.7900999999999998</v>
      </c>
      <c r="G48" s="62">
        <v>12.0753</v>
      </c>
      <c r="H48" s="62">
        <v>0.55810000000000004</v>
      </c>
      <c r="I48" s="62">
        <v>7.5503</v>
      </c>
      <c r="J48" s="62">
        <v>1.208</v>
      </c>
      <c r="K48" s="62">
        <v>4.3239999999999998</v>
      </c>
      <c r="L48" s="62">
        <v>50.448</v>
      </c>
      <c r="M48" s="62">
        <v>4.6441999999999997</v>
      </c>
      <c r="N48" s="62">
        <v>12.7988</v>
      </c>
      <c r="O48" s="62">
        <v>0.18579999999999999</v>
      </c>
      <c r="P48" s="62">
        <v>1549.949396</v>
      </c>
      <c r="Q48" s="62">
        <v>299</v>
      </c>
      <c r="R48" s="62">
        <v>1.44545319863796</v>
      </c>
      <c r="S48" s="62">
        <v>389.74913991945698</v>
      </c>
      <c r="T48" s="62">
        <v>1010.03431266016</v>
      </c>
      <c r="W48" s="25">
        <v>4.3325500000000003</v>
      </c>
      <c r="X48" s="25">
        <v>29.026399999999999</v>
      </c>
      <c r="Z48" s="25">
        <v>12.24705</v>
      </c>
      <c r="AA48" s="25">
        <v>0.18160000000000001</v>
      </c>
      <c r="AB48" s="25">
        <v>0.11845</v>
      </c>
      <c r="AC48" s="25">
        <v>52.661149999999999</v>
      </c>
      <c r="AD48" s="25">
        <v>0.12354999999999999</v>
      </c>
      <c r="AE48" s="25">
        <v>0.81194999999999995</v>
      </c>
      <c r="AF48" s="25">
        <v>-6.4999999999999997E-4</v>
      </c>
      <c r="AG48" s="25">
        <v>0.60320516592488005</v>
      </c>
      <c r="AI48" s="5">
        <f t="shared" si="28"/>
        <v>2.7900999999999998</v>
      </c>
      <c r="AJ48" s="5">
        <f t="shared" si="14"/>
        <v>12.0753</v>
      </c>
      <c r="AK48" s="5">
        <f t="shared" si="15"/>
        <v>0.55810000000000004</v>
      </c>
      <c r="AL48" s="5">
        <f t="shared" si="16"/>
        <v>7.5503</v>
      </c>
      <c r="AM48" s="5">
        <f t="shared" si="17"/>
        <v>1.208</v>
      </c>
      <c r="AN48" s="5">
        <f t="shared" si="18"/>
        <v>4.3239999999999998</v>
      </c>
      <c r="AO48" s="5">
        <f t="shared" si="19"/>
        <v>50.448</v>
      </c>
      <c r="AP48" s="5">
        <f t="shared" si="20"/>
        <v>4.6441999999999997</v>
      </c>
      <c r="AQ48" s="5">
        <f t="shared" si="21"/>
        <v>12.7988</v>
      </c>
      <c r="AR48" s="5">
        <f t="shared" si="22"/>
        <v>0.18579999999999999</v>
      </c>
      <c r="AS48" s="5">
        <f t="shared" si="23"/>
        <v>1</v>
      </c>
      <c r="AU48" s="70" t="str">
        <f t="shared" si="27"/>
        <v>LL2_432_b</v>
      </c>
      <c r="AV48" s="70">
        <f t="shared" si="29"/>
        <v>50.448</v>
      </c>
      <c r="AW48" s="70">
        <f t="shared" si="30"/>
        <v>4.3239999999999998</v>
      </c>
      <c r="AX48" s="70">
        <f t="shared" si="31"/>
        <v>12.0753</v>
      </c>
      <c r="AY48" s="70">
        <f t="shared" si="32"/>
        <v>10.87898</v>
      </c>
      <c r="AZ48" s="70">
        <f t="shared" si="33"/>
        <v>2.1331120019999998</v>
      </c>
      <c r="BA48" s="70">
        <f t="shared" si="34"/>
        <v>0.18579999999999999</v>
      </c>
      <c r="BB48" s="70">
        <f t="shared" si="35"/>
        <v>4.6441999999999997</v>
      </c>
      <c r="BC48" s="70">
        <f t="shared" si="36"/>
        <v>7.5503</v>
      </c>
      <c r="BD48" s="70">
        <f t="shared" si="37"/>
        <v>2.7900999999999998</v>
      </c>
      <c r="BE48" s="70">
        <f t="shared" si="38"/>
        <v>1.208</v>
      </c>
      <c r="BF48" s="70">
        <f t="shared" si="39"/>
        <v>0.55810000000000004</v>
      </c>
      <c r="BG48" s="70">
        <f t="shared" si="40"/>
        <v>1.44545319863796</v>
      </c>
      <c r="BH48" s="70">
        <f t="shared" si="41"/>
        <v>3.8974913991945699E-2</v>
      </c>
      <c r="BI48" s="70">
        <f t="shared" si="42"/>
        <v>1107.34842</v>
      </c>
      <c r="BJ48" s="70">
        <v>790</v>
      </c>
      <c r="BK48" s="70">
        <v>0.43546274932466811</v>
      </c>
      <c r="BM48" s="12" t="s">
        <v>401</v>
      </c>
      <c r="BN48" s="12">
        <v>25</v>
      </c>
      <c r="BO48" s="12" t="s">
        <v>32</v>
      </c>
      <c r="BP48" s="12" t="s">
        <v>459</v>
      </c>
      <c r="BQ48" s="12" t="s">
        <v>527</v>
      </c>
      <c r="BR48" s="12" t="s">
        <v>480</v>
      </c>
      <c r="BS48" s="12">
        <v>1.80115740740741E-2</v>
      </c>
      <c r="BT48" s="12">
        <v>18.79</v>
      </c>
      <c r="BU48" s="12">
        <v>36</v>
      </c>
      <c r="BV48" s="12" t="s">
        <v>462</v>
      </c>
      <c r="BW48" s="12">
        <v>1</v>
      </c>
      <c r="BX48" s="12">
        <v>61900</v>
      </c>
      <c r="BY48" s="12">
        <v>3800</v>
      </c>
      <c r="BZ48" s="12">
        <v>7.6</v>
      </c>
      <c r="CA48" s="12">
        <v>1</v>
      </c>
      <c r="CF48" s="12">
        <v>2.79</v>
      </c>
      <c r="CG48" s="12">
        <v>0.15</v>
      </c>
      <c r="CH48" s="12">
        <v>10520</v>
      </c>
      <c r="CI48" s="12">
        <v>410</v>
      </c>
      <c r="CJ48" s="12">
        <v>26.1</v>
      </c>
      <c r="CK48" s="12">
        <v>1.4</v>
      </c>
      <c r="CL48" s="12">
        <v>26200</v>
      </c>
      <c r="CM48" s="12">
        <v>1100</v>
      </c>
      <c r="CN48" s="12">
        <v>440</v>
      </c>
      <c r="CO48" s="12">
        <v>22</v>
      </c>
      <c r="CP48" s="12">
        <v>24.7</v>
      </c>
      <c r="CQ48" s="12">
        <v>5.3</v>
      </c>
      <c r="CR48" s="12">
        <v>1555</v>
      </c>
      <c r="CS48" s="12">
        <v>70</v>
      </c>
      <c r="CT48" s="12">
        <v>131300</v>
      </c>
      <c r="CU48" s="12">
        <v>6400</v>
      </c>
      <c r="CX48" s="12">
        <v>24</v>
      </c>
      <c r="CY48" s="12">
        <v>1.9</v>
      </c>
      <c r="CZ48" s="12">
        <v>34.799999999999997</v>
      </c>
      <c r="DA48" s="12">
        <v>2.9</v>
      </c>
      <c r="DD48" s="12">
        <v>23.6</v>
      </c>
      <c r="DE48" s="12">
        <v>1.8</v>
      </c>
      <c r="DF48" s="12">
        <v>2.12</v>
      </c>
      <c r="DG48" s="12">
        <v>0.78</v>
      </c>
      <c r="DH48" s="12">
        <v>22.8</v>
      </c>
      <c r="DI48" s="12">
        <v>1.6</v>
      </c>
      <c r="DJ48" s="12">
        <v>324</v>
      </c>
      <c r="DK48" s="12">
        <v>13</v>
      </c>
      <c r="DL48" s="12">
        <v>40.5</v>
      </c>
      <c r="DM48" s="12">
        <v>2</v>
      </c>
      <c r="DN48" s="12">
        <v>293</v>
      </c>
      <c r="DO48" s="12">
        <v>12</v>
      </c>
      <c r="DP48" s="12">
        <v>29.7</v>
      </c>
      <c r="DQ48" s="12">
        <v>1.4</v>
      </c>
      <c r="DR48" s="12">
        <v>1.92</v>
      </c>
      <c r="DS48" s="12">
        <v>0.39</v>
      </c>
      <c r="DX48" s="12">
        <v>3.24</v>
      </c>
      <c r="DY48" s="12">
        <v>0.56999999999999995</v>
      </c>
      <c r="ED48" s="12">
        <v>255</v>
      </c>
      <c r="EE48" s="12">
        <v>12</v>
      </c>
      <c r="EF48" s="12">
        <v>26.4</v>
      </c>
      <c r="EG48" s="12">
        <v>1.4</v>
      </c>
      <c r="EH48" s="12">
        <v>62.8</v>
      </c>
      <c r="EI48" s="12">
        <v>2.2000000000000002</v>
      </c>
      <c r="EJ48" s="12">
        <v>8.73</v>
      </c>
      <c r="EK48" s="12">
        <v>0.56999999999999995</v>
      </c>
      <c r="EL48" s="12">
        <v>39.9</v>
      </c>
      <c r="EM48" s="12">
        <v>2.1</v>
      </c>
      <c r="EN48" s="12">
        <v>10</v>
      </c>
      <c r="EO48" s="12">
        <v>1.1000000000000001</v>
      </c>
      <c r="EP48" s="12">
        <v>2.99</v>
      </c>
      <c r="EQ48" s="12">
        <v>0.3</v>
      </c>
      <c r="ER48" s="12">
        <v>9.08</v>
      </c>
      <c r="ES48" s="12">
        <v>0.79</v>
      </c>
      <c r="ET48" s="12">
        <v>1.39</v>
      </c>
      <c r="EU48" s="12">
        <v>0.12</v>
      </c>
      <c r="EV48" s="12">
        <v>8.2799999999999994</v>
      </c>
      <c r="EW48" s="12">
        <v>0.68</v>
      </c>
      <c r="EX48" s="12">
        <v>1.5</v>
      </c>
      <c r="EY48" s="12">
        <v>0.15</v>
      </c>
      <c r="EZ48" s="12">
        <v>4.3</v>
      </c>
      <c r="FA48" s="12">
        <v>0.5</v>
      </c>
      <c r="FB48" s="12">
        <v>0.53700000000000003</v>
      </c>
      <c r="FC48" s="12">
        <v>9.1999999999999998E-2</v>
      </c>
      <c r="FD48" s="12">
        <v>3.4</v>
      </c>
      <c r="FE48" s="12">
        <v>0.34</v>
      </c>
      <c r="FF48" s="12">
        <v>0.44900000000000001</v>
      </c>
      <c r="FG48" s="12">
        <v>9.2999999999999999E-2</v>
      </c>
      <c r="FH48" s="12">
        <v>7.32</v>
      </c>
      <c r="FI48" s="12">
        <v>0.89</v>
      </c>
      <c r="FJ48" s="12">
        <v>2.0099999999999998</v>
      </c>
      <c r="FK48" s="12">
        <v>0.18</v>
      </c>
      <c r="FL48" s="12">
        <v>0.316</v>
      </c>
      <c r="FM48" s="12">
        <v>8.3000000000000004E-2</v>
      </c>
      <c r="FN48" s="12">
        <v>6.4000000000000001E-2</v>
      </c>
      <c r="FO48" s="12">
        <v>3.4000000000000002E-2</v>
      </c>
      <c r="FP48" s="12">
        <v>2.06</v>
      </c>
      <c r="FQ48" s="12">
        <v>0.21</v>
      </c>
      <c r="FT48" s="12">
        <v>2.0499999999999998</v>
      </c>
      <c r="FU48" s="12">
        <v>0.17</v>
      </c>
      <c r="FV48" s="12">
        <v>0.7</v>
      </c>
      <c r="FW48" s="12">
        <v>0.11</v>
      </c>
    </row>
    <row r="49" spans="1:179" s="30" customFormat="1" x14ac:dyDescent="0.3">
      <c r="A49" s="31" t="s">
        <v>862</v>
      </c>
      <c r="B49" s="31" t="s">
        <v>16</v>
      </c>
      <c r="C49" s="46" t="s">
        <v>834</v>
      </c>
      <c r="D49" s="46" t="s">
        <v>834</v>
      </c>
      <c r="E49" s="19"/>
      <c r="F49" s="62">
        <v>2.1215000000000002</v>
      </c>
      <c r="G49" s="62">
        <v>10.3124</v>
      </c>
      <c r="H49" s="62">
        <v>0.34079999999999999</v>
      </c>
      <c r="I49" s="62">
        <v>8.8720999999999997</v>
      </c>
      <c r="J49" s="62">
        <v>0.76490000000000002</v>
      </c>
      <c r="K49" s="62">
        <v>3.2641</v>
      </c>
      <c r="L49" s="62">
        <v>50.444699999999997</v>
      </c>
      <c r="M49" s="62">
        <v>6.5709999999999997</v>
      </c>
      <c r="N49" s="62">
        <v>13.741099999999999</v>
      </c>
      <c r="O49" s="62">
        <v>0.19089999999999999</v>
      </c>
      <c r="P49" s="62">
        <v>941.38030800000001</v>
      </c>
      <c r="Q49" s="62">
        <v>172</v>
      </c>
      <c r="R49" s="62">
        <v>0.99524415309638903</v>
      </c>
      <c r="S49" s="62">
        <v>173.25548938959599</v>
      </c>
      <c r="T49" s="62">
        <v>1198.9033369052499</v>
      </c>
      <c r="U49" s="62">
        <v>14.824061493256799</v>
      </c>
      <c r="V49" s="19"/>
      <c r="W49" s="25">
        <v>2.7955999999999999</v>
      </c>
      <c r="X49" s="25">
        <v>31.140699999999999</v>
      </c>
      <c r="Y49" s="25"/>
      <c r="Z49" s="25">
        <v>15.134</v>
      </c>
      <c r="AA49" s="25">
        <v>7.2550000000000003E-2</v>
      </c>
      <c r="AB49" s="25">
        <v>7.0300000000000001E-2</v>
      </c>
      <c r="AC49" s="25">
        <v>48.4786</v>
      </c>
      <c r="AD49" s="25">
        <v>0.15515000000000001</v>
      </c>
      <c r="AE49" s="25">
        <v>0.67825000000000002</v>
      </c>
      <c r="AF49" s="25">
        <v>1.9550000000000001E-2</v>
      </c>
      <c r="AG49" s="25">
        <v>0.746282052309026</v>
      </c>
      <c r="AH49" s="19"/>
      <c r="AI49" s="5">
        <f t="shared" si="28"/>
        <v>2.221428998526044</v>
      </c>
      <c r="AJ49" s="5">
        <f t="shared" si="14"/>
        <v>13.400000000000006</v>
      </c>
      <c r="AK49" s="5">
        <f t="shared" si="15"/>
        <v>0.29027959843098083</v>
      </c>
      <c r="AL49" s="5">
        <f t="shared" si="16"/>
        <v>9.8003679066462475</v>
      </c>
      <c r="AM49" s="5">
        <f t="shared" si="17"/>
        <v>0.6622656102514366</v>
      </c>
      <c r="AN49" s="5">
        <f t="shared" si="18"/>
        <v>2.7906491240283642</v>
      </c>
      <c r="AO49" s="5">
        <f t="shared" si="19"/>
        <v>50.153244126981079</v>
      </c>
      <c r="AP49" s="5">
        <f t="shared" si="20"/>
        <v>5.619910450684884</v>
      </c>
      <c r="AQ49" s="5">
        <f t="shared" si="21"/>
        <v>11.804655083228102</v>
      </c>
      <c r="AR49" s="5">
        <f t="shared" si="22"/>
        <v>0.16549897063130445</v>
      </c>
      <c r="AS49" s="5">
        <f t="shared" si="23"/>
        <v>0.85175938506743198</v>
      </c>
      <c r="AU49" s="70" t="str">
        <f t="shared" si="27"/>
        <v>LL2_437_a</v>
      </c>
      <c r="AV49" s="70">
        <f t="shared" si="29"/>
        <v>50.153244126981079</v>
      </c>
      <c r="AW49" s="70">
        <f t="shared" si="30"/>
        <v>2.7906491240283642</v>
      </c>
      <c r="AX49" s="70">
        <f t="shared" si="31"/>
        <v>13.400000000000006</v>
      </c>
      <c r="AY49" s="70">
        <f t="shared" si="32"/>
        <v>10.033956820743887</v>
      </c>
      <c r="AZ49" s="70">
        <f t="shared" si="33"/>
        <v>1.9674228394462117</v>
      </c>
      <c r="BA49" s="70">
        <f t="shared" si="34"/>
        <v>0.16549897063130445</v>
      </c>
      <c r="BB49" s="70">
        <f t="shared" si="35"/>
        <v>5.619910450684884</v>
      </c>
      <c r="BC49" s="70">
        <f t="shared" si="36"/>
        <v>9.8003679066462475</v>
      </c>
      <c r="BD49" s="70">
        <f t="shared" si="37"/>
        <v>2.221428998526044</v>
      </c>
      <c r="BE49" s="70">
        <f t="shared" si="38"/>
        <v>0.6622656102514366</v>
      </c>
      <c r="BF49" s="70">
        <f t="shared" si="39"/>
        <v>0.29027959843098083</v>
      </c>
      <c r="BG49" s="70">
        <f t="shared" si="40"/>
        <v>0.84770854783333749</v>
      </c>
      <c r="BH49" s="70">
        <f t="shared" si="41"/>
        <v>1.4757198910203929E-2</v>
      </c>
      <c r="BI49" s="70">
        <f t="shared" si="42"/>
        <v>1126.9602000587661</v>
      </c>
      <c r="BJ49" s="70">
        <v>330</v>
      </c>
      <c r="BK49" s="70">
        <v>0.37424145628966188</v>
      </c>
      <c r="BM49" s="12" t="s">
        <v>397</v>
      </c>
      <c r="BN49" s="12">
        <v>20</v>
      </c>
      <c r="BO49" s="12" t="s">
        <v>32</v>
      </c>
      <c r="BP49" s="12" t="s">
        <v>483</v>
      </c>
      <c r="BQ49" s="12" t="s">
        <v>528</v>
      </c>
      <c r="BR49" s="12" t="s">
        <v>480</v>
      </c>
      <c r="BS49" s="12">
        <v>3.9861111111111097E-2</v>
      </c>
      <c r="BT49" s="12">
        <v>10.839</v>
      </c>
      <c r="BU49" s="12">
        <v>37</v>
      </c>
      <c r="BV49" s="12" t="s">
        <v>462</v>
      </c>
      <c r="BW49" s="12">
        <v>1</v>
      </c>
      <c r="BX49" s="12">
        <v>36200</v>
      </c>
      <c r="BY49" s="12">
        <v>2400</v>
      </c>
      <c r="BZ49" s="12">
        <v>8.9</v>
      </c>
      <c r="CA49" s="12">
        <v>1</v>
      </c>
      <c r="CB49" s="12"/>
      <c r="CC49" s="12"/>
      <c r="CD49" s="12"/>
      <c r="CE49" s="12"/>
      <c r="CF49" s="12"/>
      <c r="CG49" s="12"/>
      <c r="CH49" s="12"/>
      <c r="CI49" s="12"/>
      <c r="CJ49" s="12"/>
      <c r="CK49" s="12"/>
      <c r="CL49" s="12"/>
      <c r="CM49" s="12"/>
      <c r="CN49" s="12"/>
      <c r="CO49" s="12"/>
      <c r="CP49" s="12"/>
      <c r="CQ49" s="12"/>
      <c r="CR49" s="12"/>
      <c r="CS49" s="12"/>
      <c r="CT49" s="12"/>
      <c r="CU49" s="12"/>
      <c r="CV49" s="12"/>
      <c r="CW49" s="12"/>
      <c r="CX49" s="12">
        <v>63</v>
      </c>
      <c r="CY49" s="12">
        <v>3.9</v>
      </c>
      <c r="CZ49" s="12">
        <v>51.504424778761098</v>
      </c>
      <c r="DA49" s="12">
        <v>4.0707964601769904</v>
      </c>
      <c r="DB49" s="12"/>
      <c r="DC49" s="12"/>
      <c r="DD49" s="12"/>
      <c r="DE49" s="12"/>
      <c r="DF49" s="12"/>
      <c r="DG49" s="12"/>
      <c r="DH49" s="12">
        <v>12.2</v>
      </c>
      <c r="DI49" s="12">
        <v>1.2</v>
      </c>
      <c r="DJ49" s="12">
        <v>290</v>
      </c>
      <c r="DK49" s="12">
        <v>20</v>
      </c>
      <c r="DL49" s="12">
        <v>28.4</v>
      </c>
      <c r="DM49" s="12">
        <v>2.8</v>
      </c>
      <c r="DN49" s="12">
        <v>164</v>
      </c>
      <c r="DO49" s="12">
        <v>12</v>
      </c>
      <c r="DP49" s="12">
        <v>16.100000000000001</v>
      </c>
      <c r="DQ49" s="12">
        <v>1.3</v>
      </c>
      <c r="DR49" s="12"/>
      <c r="DS49" s="12"/>
      <c r="DT49" s="12"/>
      <c r="DU49" s="12"/>
      <c r="DV49" s="12"/>
      <c r="DW49" s="12"/>
      <c r="DX49" s="12"/>
      <c r="DY49" s="12"/>
      <c r="DZ49" s="12"/>
      <c r="EA49" s="12"/>
      <c r="EB49" s="12"/>
      <c r="EC49" s="12"/>
      <c r="ED49" s="12">
        <v>138</v>
      </c>
      <c r="EE49" s="12">
        <v>10</v>
      </c>
      <c r="EF49" s="12">
        <v>14.5</v>
      </c>
      <c r="EG49" s="12">
        <v>1.3</v>
      </c>
      <c r="EH49" s="12">
        <v>37.9</v>
      </c>
      <c r="EI49" s="12">
        <v>2.7</v>
      </c>
      <c r="EJ49" s="12">
        <v>4.8099999999999996</v>
      </c>
      <c r="EK49" s="12">
        <v>0.44</v>
      </c>
      <c r="EL49" s="12">
        <v>26</v>
      </c>
      <c r="EM49" s="12">
        <v>2</v>
      </c>
      <c r="EN49" s="12">
        <v>6.7</v>
      </c>
      <c r="EO49" s="12">
        <v>1.2</v>
      </c>
      <c r="EP49" s="12">
        <v>2.48</v>
      </c>
      <c r="EQ49" s="12">
        <v>0.25</v>
      </c>
      <c r="ER49" s="12">
        <v>6</v>
      </c>
      <c r="ES49" s="12">
        <v>1.1000000000000001</v>
      </c>
      <c r="ET49" s="12">
        <v>0.92</v>
      </c>
      <c r="EU49" s="12">
        <v>0.15</v>
      </c>
      <c r="EV49" s="12">
        <v>5.96</v>
      </c>
      <c r="EW49" s="12">
        <v>0.83</v>
      </c>
      <c r="EX49" s="12">
        <v>1.1100000000000001</v>
      </c>
      <c r="EY49" s="12">
        <v>0.17</v>
      </c>
      <c r="EZ49" s="12">
        <v>2.89</v>
      </c>
      <c r="FA49" s="12">
        <v>0.43</v>
      </c>
      <c r="FB49" s="12">
        <v>0.371</v>
      </c>
      <c r="FC49" s="12">
        <v>8.5999999999999993E-2</v>
      </c>
      <c r="FD49" s="12">
        <v>2.54</v>
      </c>
      <c r="FE49" s="12">
        <v>0.54</v>
      </c>
      <c r="FF49" s="12">
        <v>0.29099999999999998</v>
      </c>
      <c r="FG49" s="12">
        <v>0.08</v>
      </c>
      <c r="FH49" s="12"/>
      <c r="FI49" s="12"/>
      <c r="FJ49" s="12"/>
      <c r="FK49" s="12"/>
      <c r="FL49" s="12"/>
      <c r="FM49" s="12"/>
      <c r="FN49" s="12"/>
      <c r="FO49" s="12"/>
      <c r="FP49" s="12"/>
      <c r="FQ49" s="12"/>
      <c r="FR49" s="12"/>
      <c r="FS49" s="12"/>
      <c r="FT49" s="12"/>
      <c r="FU49" s="12"/>
      <c r="FV49" s="12"/>
      <c r="FW49" s="12"/>
    </row>
    <row r="50" spans="1:179" s="30" customFormat="1" x14ac:dyDescent="0.3">
      <c r="A50" s="31" t="s">
        <v>863</v>
      </c>
      <c r="B50" s="31" t="s">
        <v>16</v>
      </c>
      <c r="C50" s="46" t="s">
        <v>834</v>
      </c>
      <c r="D50" s="46" t="s">
        <v>834</v>
      </c>
      <c r="E50" s="19"/>
      <c r="F50" s="62">
        <v>1.9791000000000001</v>
      </c>
      <c r="G50" s="62">
        <v>10.371</v>
      </c>
      <c r="H50" s="62">
        <v>0.32379999999999998</v>
      </c>
      <c r="I50" s="62">
        <v>8.9139999999999997</v>
      </c>
      <c r="J50" s="62">
        <v>0.63859999999999995</v>
      </c>
      <c r="K50" s="62">
        <v>3.2201</v>
      </c>
      <c r="L50" s="62">
        <v>49.791899999999998</v>
      </c>
      <c r="M50" s="62">
        <v>6.8459000000000003</v>
      </c>
      <c r="N50" s="62">
        <v>12.7</v>
      </c>
      <c r="O50" s="62">
        <v>0.19980000000000001</v>
      </c>
      <c r="P50" s="62">
        <v>959.89762399999995</v>
      </c>
      <c r="Q50" s="62">
        <v>129</v>
      </c>
      <c r="R50" s="62">
        <v>0.97103110426360195</v>
      </c>
      <c r="S50" s="62">
        <v>197.18868078283199</v>
      </c>
      <c r="T50" s="62">
        <v>1418.6137300835201</v>
      </c>
      <c r="U50" s="62">
        <v>14.7513240396908</v>
      </c>
      <c r="V50" s="19"/>
      <c r="W50" s="25">
        <v>3.1286999999999998</v>
      </c>
      <c r="X50" s="25">
        <v>30.90475</v>
      </c>
      <c r="Y50" s="25"/>
      <c r="Z50" s="25">
        <v>14.466850000000001</v>
      </c>
      <c r="AA50" s="25">
        <v>9.8199999999999996E-2</v>
      </c>
      <c r="AB50" s="25">
        <v>7.4749999999999997E-2</v>
      </c>
      <c r="AC50" s="25">
        <v>49.801499999999997</v>
      </c>
      <c r="AD50" s="25">
        <v>0.18575</v>
      </c>
      <c r="AE50" s="25">
        <v>0.69435000000000002</v>
      </c>
      <c r="AF50" s="25">
        <v>-2.3650000000000001E-2</v>
      </c>
      <c r="AG50" s="25">
        <v>0.71457640552879698</v>
      </c>
      <c r="AH50" s="19"/>
      <c r="AI50" s="5">
        <f t="shared" si="28"/>
        <v>2.1486812211602855</v>
      </c>
      <c r="AJ50" s="5">
        <f t="shared" si="14"/>
        <v>13.400000000000011</v>
      </c>
      <c r="AK50" s="5">
        <f t="shared" si="15"/>
        <v>0.27603521275948117</v>
      </c>
      <c r="AL50" s="5">
        <f t="shared" si="16"/>
        <v>9.7331188969379703</v>
      </c>
      <c r="AM50" s="5">
        <f t="shared" si="17"/>
        <v>0.55888384488951082</v>
      </c>
      <c r="AN50" s="5">
        <f t="shared" si="18"/>
        <v>2.7561192293175854</v>
      </c>
      <c r="AO50" s="5">
        <f t="shared" si="19"/>
        <v>49.793316127107815</v>
      </c>
      <c r="AP50" s="5">
        <f t="shared" si="20"/>
        <v>5.8634396919705338</v>
      </c>
      <c r="AQ50" s="5">
        <f t="shared" si="21"/>
        <v>10.929007665428861</v>
      </c>
      <c r="AR50" s="5">
        <f t="shared" si="22"/>
        <v>0.16683816643331092</v>
      </c>
      <c r="AS50" s="5">
        <f t="shared" si="23"/>
        <v>0.85248675960309206</v>
      </c>
      <c r="AU50" s="70" t="str">
        <f t="shared" si="27"/>
        <v>LL2_437_c</v>
      </c>
      <c r="AV50" s="70">
        <f t="shared" si="29"/>
        <v>49.793316127107815</v>
      </c>
      <c r="AW50" s="70">
        <f t="shared" si="30"/>
        <v>2.7561192293175854</v>
      </c>
      <c r="AX50" s="70">
        <f t="shared" si="31"/>
        <v>13.400000000000011</v>
      </c>
      <c r="AY50" s="70">
        <f t="shared" si="32"/>
        <v>9.2896565156145314</v>
      </c>
      <c r="AZ50" s="70">
        <f t="shared" si="33"/>
        <v>1.8214830625587011</v>
      </c>
      <c r="BA50" s="70">
        <f t="shared" si="34"/>
        <v>0.16683816643331092</v>
      </c>
      <c r="BB50" s="70">
        <f t="shared" si="35"/>
        <v>5.8634396919705338</v>
      </c>
      <c r="BC50" s="70">
        <f t="shared" si="36"/>
        <v>9.7331188969379703</v>
      </c>
      <c r="BD50" s="70">
        <f t="shared" si="37"/>
        <v>2.1486812211602855</v>
      </c>
      <c r="BE50" s="70">
        <f t="shared" si="38"/>
        <v>0.55888384488951082</v>
      </c>
      <c r="BF50" s="70">
        <f t="shared" si="39"/>
        <v>0.27603521275948117</v>
      </c>
      <c r="BG50" s="70">
        <f t="shared" si="40"/>
        <v>0.82779115954749027</v>
      </c>
      <c r="BH50" s="70">
        <f t="shared" si="41"/>
        <v>1.6810073951096495E-2</v>
      </c>
      <c r="BI50" s="70">
        <f t="shared" si="42"/>
        <v>1131.8551378086077</v>
      </c>
      <c r="BJ50" s="70">
        <v>360</v>
      </c>
      <c r="BK50" s="70">
        <v>0.33033262025682292</v>
      </c>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2"/>
      <c r="DU50" s="12"/>
      <c r="DV50" s="12"/>
      <c r="DW50" s="12"/>
      <c r="DX50" s="12"/>
      <c r="DY50" s="12"/>
      <c r="DZ50" s="12"/>
      <c r="EA50" s="12"/>
      <c r="EB50" s="12"/>
      <c r="EC50" s="12"/>
      <c r="ED50" s="12"/>
      <c r="EE50" s="12"/>
      <c r="EF50" s="12"/>
      <c r="EG50" s="12"/>
      <c r="EH50" s="12"/>
      <c r="EI50" s="12"/>
      <c r="EJ50" s="12"/>
      <c r="EK50" s="12"/>
      <c r="EL50" s="12"/>
      <c r="EM50" s="12"/>
      <c r="EN50" s="12"/>
      <c r="EO50" s="12"/>
      <c r="EP50" s="12"/>
      <c r="EQ50" s="12"/>
      <c r="ER50" s="12"/>
      <c r="ES50" s="12"/>
      <c r="ET50" s="12"/>
      <c r="EU50" s="12"/>
      <c r="EV50" s="12"/>
      <c r="EW50" s="12"/>
      <c r="EX50" s="12"/>
      <c r="EY50" s="12"/>
      <c r="EZ50" s="12"/>
      <c r="FA50" s="12"/>
      <c r="FB50" s="12"/>
      <c r="FC50" s="12"/>
      <c r="FD50" s="12"/>
      <c r="FE50" s="12"/>
      <c r="FF50" s="12"/>
      <c r="FG50" s="12"/>
      <c r="FH50" s="12"/>
      <c r="FI50" s="12"/>
      <c r="FJ50" s="12"/>
      <c r="FK50" s="12"/>
      <c r="FL50" s="12"/>
      <c r="FM50" s="12"/>
      <c r="FN50" s="12"/>
      <c r="FO50" s="12"/>
      <c r="FP50" s="12"/>
      <c r="FQ50" s="12"/>
      <c r="FR50" s="12"/>
      <c r="FS50" s="12"/>
      <c r="FT50" s="12"/>
      <c r="FU50" s="12"/>
      <c r="FV50" s="12"/>
      <c r="FW50" s="12"/>
    </row>
    <row r="51" spans="1:179" s="30" customFormat="1" x14ac:dyDescent="0.3">
      <c r="A51" s="31" t="s">
        <v>864</v>
      </c>
      <c r="B51" s="31" t="s">
        <v>16</v>
      </c>
      <c r="C51" s="46" t="s">
        <v>834</v>
      </c>
      <c r="D51" s="46" t="s">
        <v>834</v>
      </c>
      <c r="E51" s="19"/>
      <c r="F51" s="62">
        <v>2.2223000000000002</v>
      </c>
      <c r="G51" s="62">
        <v>9.9702000000000002</v>
      </c>
      <c r="H51" s="62">
        <v>0.30690000000000001</v>
      </c>
      <c r="I51" s="62">
        <v>8.9938000000000002</v>
      </c>
      <c r="J51" s="62">
        <v>0.72330000000000005</v>
      </c>
      <c r="K51" s="62">
        <v>3.1840000000000002</v>
      </c>
      <c r="L51" s="62">
        <v>50.992899999999999</v>
      </c>
      <c r="M51" s="62">
        <v>7.0008999999999997</v>
      </c>
      <c r="N51" s="62">
        <v>13.5246</v>
      </c>
      <c r="O51" s="62">
        <v>0.2341</v>
      </c>
      <c r="P51" s="62">
        <v>858.30262000000005</v>
      </c>
      <c r="Q51" s="62">
        <v>165</v>
      </c>
      <c r="R51" s="62">
        <v>0.90523459839284504</v>
      </c>
      <c r="S51" s="62">
        <v>115.13752395349501</v>
      </c>
      <c r="T51" s="62">
        <v>1136.2055076246399</v>
      </c>
      <c r="U51" s="62">
        <v>17.019186157583</v>
      </c>
      <c r="V51" s="19"/>
      <c r="W51" s="25">
        <v>3.0670999999999999</v>
      </c>
      <c r="X51" s="25">
        <v>30.12275</v>
      </c>
      <c r="Y51" s="25"/>
      <c r="Z51" s="25">
        <v>14.9863</v>
      </c>
      <c r="AA51" s="25">
        <v>5.67E-2</v>
      </c>
      <c r="AB51" s="25">
        <v>6.515E-2</v>
      </c>
      <c r="AC51" s="25">
        <v>49.590699999999998</v>
      </c>
      <c r="AD51" s="25">
        <v>0.18590000000000001</v>
      </c>
      <c r="AE51" s="25">
        <v>0.62849999999999995</v>
      </c>
      <c r="AF51" s="25">
        <v>2.5000000000000001E-2</v>
      </c>
      <c r="AG51" s="25">
        <v>0.72735182551175404</v>
      </c>
      <c r="AH51" s="19"/>
      <c r="AI51" s="5">
        <f t="shared" si="28"/>
        <v>2.3660780846592613</v>
      </c>
      <c r="AJ51" s="5">
        <f t="shared" si="14"/>
        <v>13.399999999999993</v>
      </c>
      <c r="AK51" s="5">
        <f t="shared" si="15"/>
        <v>0.25466811768237779</v>
      </c>
      <c r="AL51" s="5">
        <f t="shared" si="16"/>
        <v>10.013674730493161</v>
      </c>
      <c r="AM51" s="5">
        <f t="shared" si="17"/>
        <v>0.60985010507355175</v>
      </c>
      <c r="AN51" s="5">
        <f t="shared" si="18"/>
        <v>2.6531971125242229</v>
      </c>
      <c r="AO51" s="5">
        <f t="shared" si="19"/>
        <v>50.754256971698368</v>
      </c>
      <c r="AP51" s="5">
        <f t="shared" si="20"/>
        <v>5.8410424633607185</v>
      </c>
      <c r="AQ51" s="5">
        <f t="shared" si="21"/>
        <v>11.329788733931938</v>
      </c>
      <c r="AR51" s="5">
        <f t="shared" si="22"/>
        <v>0.19851288174449397</v>
      </c>
      <c r="AS51" s="5">
        <f t="shared" si="23"/>
        <v>0.82980813842417001</v>
      </c>
      <c r="AU51" s="70" t="str">
        <f t="shared" si="27"/>
        <v>LL2_437_d</v>
      </c>
      <c r="AV51" s="70">
        <f t="shared" si="29"/>
        <v>50.754256971698368</v>
      </c>
      <c r="AW51" s="70">
        <f t="shared" si="30"/>
        <v>2.6531971125242229</v>
      </c>
      <c r="AX51" s="70">
        <f t="shared" si="31"/>
        <v>13.399999999999993</v>
      </c>
      <c r="AY51" s="70">
        <f t="shared" si="32"/>
        <v>9.6303204238421465</v>
      </c>
      <c r="AZ51" s="70">
        <f t="shared" si="33"/>
        <v>1.8882792393407664</v>
      </c>
      <c r="BA51" s="70">
        <f t="shared" si="34"/>
        <v>0.19851288174449397</v>
      </c>
      <c r="BB51" s="70">
        <f t="shared" si="35"/>
        <v>5.8410424633607185</v>
      </c>
      <c r="BC51" s="70">
        <f t="shared" si="36"/>
        <v>10.013674730493161</v>
      </c>
      <c r="BD51" s="70">
        <f t="shared" si="37"/>
        <v>2.3660780846592613</v>
      </c>
      <c r="BE51" s="70">
        <f t="shared" si="38"/>
        <v>0.60985010507355175</v>
      </c>
      <c r="BF51" s="70">
        <f t="shared" si="39"/>
        <v>0.25466811768237779</v>
      </c>
      <c r="BG51" s="70">
        <f t="shared" si="40"/>
        <v>0.75117103692951792</v>
      </c>
      <c r="BH51" s="70">
        <f t="shared" si="41"/>
        <v>9.5542054414617973E-3</v>
      </c>
      <c r="BI51" s="70">
        <f t="shared" si="42"/>
        <v>1131.4049535135505</v>
      </c>
      <c r="BJ51" s="70">
        <v>230</v>
      </c>
      <c r="BK51" s="70">
        <v>0.41196893035643428</v>
      </c>
      <c r="BM51" s="12" t="s">
        <v>397</v>
      </c>
      <c r="BN51" s="12">
        <v>20</v>
      </c>
      <c r="BO51" s="12" t="s">
        <v>32</v>
      </c>
      <c r="BP51" s="12" t="s">
        <v>483</v>
      </c>
      <c r="BQ51" s="12" t="s">
        <v>529</v>
      </c>
      <c r="BR51" s="12" t="s">
        <v>480</v>
      </c>
      <c r="BS51" s="12">
        <v>4.1174768518518499E-2</v>
      </c>
      <c r="BT51" s="12">
        <v>3.8733</v>
      </c>
      <c r="BU51" s="12">
        <v>13</v>
      </c>
      <c r="BV51" s="12" t="s">
        <v>462</v>
      </c>
      <c r="BW51" s="12">
        <v>1</v>
      </c>
      <c r="BX51" s="12">
        <v>41700</v>
      </c>
      <c r="BY51" s="12">
        <v>5100</v>
      </c>
      <c r="BZ51" s="12">
        <v>9</v>
      </c>
      <c r="CA51" s="12">
        <v>1</v>
      </c>
      <c r="CB51" s="12"/>
      <c r="CC51" s="12"/>
      <c r="CD51" s="12"/>
      <c r="CE51" s="12"/>
      <c r="CF51" s="12"/>
      <c r="CG51" s="12"/>
      <c r="CH51" s="12"/>
      <c r="CI51" s="12"/>
      <c r="CJ51" s="12"/>
      <c r="CK51" s="12"/>
      <c r="CL51" s="12"/>
      <c r="CM51" s="12"/>
      <c r="CN51" s="12"/>
      <c r="CO51" s="12"/>
      <c r="CP51" s="12"/>
      <c r="CQ51" s="12"/>
      <c r="CR51" s="12"/>
      <c r="CS51" s="12"/>
      <c r="CT51" s="12"/>
      <c r="CU51" s="12"/>
      <c r="CV51" s="12"/>
      <c r="CW51" s="12"/>
      <c r="CX51" s="12">
        <v>64</v>
      </c>
      <c r="CY51" s="12">
        <v>11</v>
      </c>
      <c r="CZ51" s="12">
        <v>69.911504424778798</v>
      </c>
      <c r="DA51" s="12">
        <v>11.5044247787611</v>
      </c>
      <c r="DB51" s="12"/>
      <c r="DC51" s="12"/>
      <c r="DD51" s="12"/>
      <c r="DE51" s="12"/>
      <c r="DF51" s="12"/>
      <c r="DG51" s="12"/>
      <c r="DH51" s="12">
        <v>8.3000000000000007</v>
      </c>
      <c r="DI51" s="12">
        <v>1.8</v>
      </c>
      <c r="DJ51" s="12">
        <v>273</v>
      </c>
      <c r="DK51" s="12">
        <v>50</v>
      </c>
      <c r="DL51" s="12">
        <v>24.1</v>
      </c>
      <c r="DM51" s="12">
        <v>3.1</v>
      </c>
      <c r="DN51" s="12">
        <v>140</v>
      </c>
      <c r="DO51" s="12">
        <v>18</v>
      </c>
      <c r="DP51" s="12">
        <v>15</v>
      </c>
      <c r="DQ51" s="12">
        <v>2.2999999999999998</v>
      </c>
      <c r="DR51" s="12"/>
      <c r="DS51" s="12"/>
      <c r="DT51" s="12"/>
      <c r="DU51" s="12"/>
      <c r="DV51" s="12"/>
      <c r="DW51" s="12"/>
      <c r="DX51" s="12"/>
      <c r="DY51" s="12"/>
      <c r="DZ51" s="12"/>
      <c r="EA51" s="12"/>
      <c r="EB51" s="12"/>
      <c r="EC51" s="12"/>
      <c r="ED51" s="12">
        <v>133</v>
      </c>
      <c r="EE51" s="12">
        <v>22</v>
      </c>
      <c r="EF51" s="12">
        <v>14.1</v>
      </c>
      <c r="EG51" s="12">
        <v>1.8</v>
      </c>
      <c r="EH51" s="12">
        <v>37.200000000000003</v>
      </c>
      <c r="EI51" s="12">
        <v>5.4</v>
      </c>
      <c r="EJ51" s="12">
        <v>4.6500000000000004</v>
      </c>
      <c r="EK51" s="12">
        <v>0.9</v>
      </c>
      <c r="EL51" s="12">
        <v>24</v>
      </c>
      <c r="EM51" s="12">
        <v>3.9</v>
      </c>
      <c r="EN51" s="12">
        <v>5.9</v>
      </c>
      <c r="EO51" s="12">
        <v>1.9</v>
      </c>
      <c r="EP51" s="12">
        <v>2.19</v>
      </c>
      <c r="EQ51" s="12">
        <v>0.49</v>
      </c>
      <c r="ER51" s="12">
        <v>4.9000000000000004</v>
      </c>
      <c r="ES51" s="12">
        <v>1.3</v>
      </c>
      <c r="ET51" s="12">
        <v>0.83</v>
      </c>
      <c r="EU51" s="12">
        <v>0.27</v>
      </c>
      <c r="EV51" s="12">
        <v>5.0999999999999996</v>
      </c>
      <c r="EW51" s="12">
        <v>1</v>
      </c>
      <c r="EX51" s="12">
        <v>0.98</v>
      </c>
      <c r="EY51" s="12">
        <v>0.2</v>
      </c>
      <c r="EZ51" s="12">
        <v>1.96</v>
      </c>
      <c r="FA51" s="12">
        <v>0.48</v>
      </c>
      <c r="FB51" s="12">
        <v>0.20300000000000001</v>
      </c>
      <c r="FC51" s="12">
        <v>0.08</v>
      </c>
      <c r="FD51" s="12">
        <v>2</v>
      </c>
      <c r="FE51" s="12">
        <v>1.2</v>
      </c>
      <c r="FF51" s="12">
        <v>0.28000000000000003</v>
      </c>
      <c r="FG51" s="12">
        <v>0.19</v>
      </c>
      <c r="FH51" s="12"/>
      <c r="FI51" s="12"/>
      <c r="FJ51" s="12"/>
      <c r="FK51" s="12"/>
      <c r="FL51" s="12"/>
      <c r="FM51" s="12"/>
      <c r="FN51" s="12"/>
      <c r="FO51" s="12"/>
      <c r="FP51" s="12"/>
      <c r="FQ51" s="12"/>
      <c r="FR51" s="12"/>
      <c r="FS51" s="12"/>
      <c r="FT51" s="12"/>
      <c r="FU51" s="12"/>
      <c r="FV51" s="12"/>
      <c r="FW51" s="12"/>
    </row>
    <row r="52" spans="1:179" ht="24.6" customHeight="1" x14ac:dyDescent="0.3">
      <c r="A52" s="31" t="s">
        <v>271</v>
      </c>
      <c r="B52" s="31" t="s">
        <v>16</v>
      </c>
      <c r="C52" s="46" t="s">
        <v>834</v>
      </c>
      <c r="D52" s="46" t="s">
        <v>835</v>
      </c>
      <c r="F52" s="62">
        <v>4.3818999999999999</v>
      </c>
      <c r="G52" s="62">
        <v>13.587300000000001</v>
      </c>
      <c r="H52" s="62">
        <v>0.43190000000000001</v>
      </c>
      <c r="I52" s="62">
        <v>4.5922999999999998</v>
      </c>
      <c r="J52" s="62">
        <v>1.8836999999999999</v>
      </c>
      <c r="K52" s="62">
        <v>1.3463000000000001</v>
      </c>
      <c r="L52" s="62">
        <v>60.522599999999997</v>
      </c>
      <c r="M52" s="62">
        <v>1.4412</v>
      </c>
      <c r="N52" s="62">
        <v>7.9497999999999998</v>
      </c>
      <c r="O52" s="62">
        <v>0.20610000000000001</v>
      </c>
      <c r="P52" s="62">
        <v>480.949748</v>
      </c>
      <c r="Q52" s="62">
        <v>708</v>
      </c>
      <c r="R52" s="62">
        <v>1.4453966170900401</v>
      </c>
      <c r="S52" s="62">
        <v>226.54561571500099</v>
      </c>
      <c r="T52" s="62">
        <v>593.08355637842999</v>
      </c>
      <c r="W52" s="24">
        <v>5.6254999999999997</v>
      </c>
      <c r="X52" s="24">
        <v>26.7684</v>
      </c>
      <c r="Y52" s="24"/>
      <c r="Z52" s="24">
        <v>10.155200000000001</v>
      </c>
      <c r="AA52" s="24">
        <v>0.21675</v>
      </c>
      <c r="AB52" s="24">
        <v>5.1499999999999997E-2</v>
      </c>
      <c r="AC52" s="24">
        <v>55.225900000000003</v>
      </c>
      <c r="AD52" s="24">
        <v>5.7349999999999998E-2</v>
      </c>
      <c r="AE52" s="24">
        <v>0.54649999999999999</v>
      </c>
      <c r="AF52" s="24">
        <v>3.1E-2</v>
      </c>
      <c r="AG52" s="24">
        <v>0.493139241844607</v>
      </c>
      <c r="AI52" s="5">
        <f t="shared" si="28"/>
        <v>4.3818999999999999</v>
      </c>
      <c r="AJ52" s="5">
        <f t="shared" si="14"/>
        <v>13.587300000000001</v>
      </c>
      <c r="AK52" s="5">
        <f t="shared" si="15"/>
        <v>0.43190000000000001</v>
      </c>
      <c r="AL52" s="5">
        <f t="shared" si="16"/>
        <v>4.5922999999999998</v>
      </c>
      <c r="AM52" s="5">
        <f t="shared" si="17"/>
        <v>1.8836999999999999</v>
      </c>
      <c r="AN52" s="5">
        <f t="shared" si="18"/>
        <v>1.3463000000000001</v>
      </c>
      <c r="AO52" s="5">
        <f t="shared" si="19"/>
        <v>60.522599999999997</v>
      </c>
      <c r="AP52" s="5">
        <f t="shared" si="20"/>
        <v>1.4412</v>
      </c>
      <c r="AQ52" s="5">
        <f t="shared" si="21"/>
        <v>7.9497999999999998</v>
      </c>
      <c r="AR52" s="5">
        <f t="shared" si="22"/>
        <v>0.20610000000000001</v>
      </c>
      <c r="AS52" s="5">
        <f t="shared" si="23"/>
        <v>1</v>
      </c>
      <c r="AU52" s="70" t="str">
        <f t="shared" si="27"/>
        <v>LL2_439</v>
      </c>
      <c r="AV52" s="70">
        <f t="shared" si="29"/>
        <v>60.522599999999997</v>
      </c>
      <c r="AW52" s="70">
        <f t="shared" si="30"/>
        <v>1.3463000000000001</v>
      </c>
      <c r="AX52" s="70">
        <f t="shared" si="31"/>
        <v>13.587300000000001</v>
      </c>
      <c r="AY52" s="70">
        <f t="shared" si="32"/>
        <v>6.7573299999999996</v>
      </c>
      <c r="AZ52" s="70">
        <f t="shared" si="33"/>
        <v>1.3249534169999999</v>
      </c>
      <c r="BA52" s="70">
        <f t="shared" si="34"/>
        <v>0.20610000000000001</v>
      </c>
      <c r="BB52" s="70">
        <f t="shared" si="35"/>
        <v>1.4412</v>
      </c>
      <c r="BC52" s="70">
        <f t="shared" si="36"/>
        <v>4.5922999999999998</v>
      </c>
      <c r="BD52" s="70">
        <f t="shared" si="37"/>
        <v>4.3818999999999999</v>
      </c>
      <c r="BE52" s="70">
        <f t="shared" si="38"/>
        <v>1.8836999999999999</v>
      </c>
      <c r="BF52" s="70">
        <f t="shared" si="39"/>
        <v>0.43190000000000001</v>
      </c>
      <c r="BG52" s="70">
        <f t="shared" si="40"/>
        <v>1.4453966170900401</v>
      </c>
      <c r="BH52" s="70">
        <f t="shared" si="41"/>
        <v>2.2654561571500101E-2</v>
      </c>
      <c r="BI52" s="70">
        <f t="shared" si="42"/>
        <v>1042.96812</v>
      </c>
      <c r="BJ52" s="70">
        <v>590</v>
      </c>
      <c r="BK52" s="70">
        <v>0.40534180879910853</v>
      </c>
      <c r="BM52" s="12" t="s">
        <v>401</v>
      </c>
      <c r="BN52" s="12">
        <v>25</v>
      </c>
      <c r="BO52" s="12" t="s">
        <v>32</v>
      </c>
      <c r="BP52" s="12" t="s">
        <v>459</v>
      </c>
      <c r="BQ52" s="12" t="s">
        <v>530</v>
      </c>
      <c r="BR52" s="12" t="s">
        <v>480</v>
      </c>
      <c r="BS52" s="12">
        <v>2.22615740740741E-2</v>
      </c>
      <c r="BT52" s="12">
        <v>24.045999999999999</v>
      </c>
      <c r="BU52" s="12">
        <v>46</v>
      </c>
      <c r="BV52" s="12" t="s">
        <v>462</v>
      </c>
      <c r="BW52" s="12">
        <v>1</v>
      </c>
      <c r="BX52" s="12">
        <v>34900</v>
      </c>
      <c r="BY52" s="12">
        <v>2200</v>
      </c>
      <c r="BZ52" s="12">
        <v>4.5999999999999996</v>
      </c>
      <c r="CA52" s="12">
        <v>1</v>
      </c>
      <c r="CF52" s="12">
        <v>4.58</v>
      </c>
      <c r="CG52" s="12">
        <v>0.23</v>
      </c>
      <c r="CH52" s="12">
        <v>14580</v>
      </c>
      <c r="CI52" s="12">
        <v>610</v>
      </c>
      <c r="CJ52" s="12">
        <v>13.4</v>
      </c>
      <c r="CK52" s="12">
        <v>0.93</v>
      </c>
      <c r="CL52" s="12">
        <v>7530</v>
      </c>
      <c r="CM52" s="12">
        <v>350</v>
      </c>
      <c r="CN52" s="12">
        <v>25.3</v>
      </c>
      <c r="CO52" s="12">
        <v>1.5</v>
      </c>
      <c r="CP52" s="12" t="s">
        <v>135</v>
      </c>
      <c r="CQ52" s="12" t="s">
        <v>135</v>
      </c>
      <c r="CR52" s="12">
        <v>1196</v>
      </c>
      <c r="CS52" s="12">
        <v>78</v>
      </c>
      <c r="CT52" s="12">
        <v>74800</v>
      </c>
      <c r="CU52" s="12">
        <v>4600</v>
      </c>
      <c r="CX52" s="12" t="s">
        <v>135</v>
      </c>
      <c r="CY52" s="12" t="s">
        <v>135</v>
      </c>
      <c r="CZ52" s="12">
        <v>52.4</v>
      </c>
      <c r="DA52" s="12">
        <v>3</v>
      </c>
      <c r="DD52" s="12">
        <v>30.3</v>
      </c>
      <c r="DE52" s="12">
        <v>2.2000000000000002</v>
      </c>
      <c r="DF52" s="12">
        <v>2.4500000000000002</v>
      </c>
      <c r="DG52" s="12">
        <v>0.69</v>
      </c>
      <c r="DH52" s="12">
        <v>35</v>
      </c>
      <c r="DI52" s="12">
        <v>1.9</v>
      </c>
      <c r="DJ52" s="12">
        <v>355</v>
      </c>
      <c r="DK52" s="12">
        <v>14</v>
      </c>
      <c r="DL52" s="12">
        <v>63.1</v>
      </c>
      <c r="DM52" s="12">
        <v>2.8</v>
      </c>
      <c r="DN52" s="12">
        <v>532</v>
      </c>
      <c r="DO52" s="12">
        <v>22</v>
      </c>
      <c r="DP52" s="12">
        <v>44.1</v>
      </c>
      <c r="DQ52" s="12">
        <v>1.8</v>
      </c>
      <c r="DR52" s="12">
        <v>3.17</v>
      </c>
      <c r="DS52" s="12">
        <v>0.55000000000000004</v>
      </c>
      <c r="DX52" s="12">
        <v>4.3099999999999996</v>
      </c>
      <c r="DY52" s="12">
        <v>0.47</v>
      </c>
      <c r="ED52" s="12">
        <v>387</v>
      </c>
      <c r="EE52" s="12">
        <v>15</v>
      </c>
      <c r="EF52" s="12">
        <v>43.4</v>
      </c>
      <c r="EG52" s="12">
        <v>1.7</v>
      </c>
      <c r="EH52" s="12">
        <v>101.5</v>
      </c>
      <c r="EI52" s="12">
        <v>3.8</v>
      </c>
      <c r="EJ52" s="12">
        <v>14.18</v>
      </c>
      <c r="EK52" s="12">
        <v>0.64</v>
      </c>
      <c r="EL52" s="12">
        <v>63.3</v>
      </c>
      <c r="EM52" s="12">
        <v>3</v>
      </c>
      <c r="EN52" s="12">
        <v>16.5</v>
      </c>
      <c r="EO52" s="12">
        <v>1.3</v>
      </c>
      <c r="EP52" s="12">
        <v>5.09</v>
      </c>
      <c r="EQ52" s="12">
        <v>0.39</v>
      </c>
      <c r="ER52" s="12">
        <v>14.4</v>
      </c>
      <c r="ES52" s="12">
        <v>1.2</v>
      </c>
      <c r="ET52" s="12">
        <v>2.19</v>
      </c>
      <c r="EU52" s="12">
        <v>0.19</v>
      </c>
      <c r="EV52" s="12">
        <v>13.3</v>
      </c>
      <c r="EW52" s="12">
        <v>0.95</v>
      </c>
      <c r="EX52" s="12">
        <v>2.58</v>
      </c>
      <c r="EY52" s="12">
        <v>0.21</v>
      </c>
      <c r="EZ52" s="12">
        <v>6.5</v>
      </c>
      <c r="FA52" s="12">
        <v>0.61</v>
      </c>
      <c r="FB52" s="12">
        <v>0.755</v>
      </c>
      <c r="FC52" s="12">
        <v>9.6000000000000002E-2</v>
      </c>
      <c r="FD52" s="12">
        <v>5.18</v>
      </c>
      <c r="FE52" s="12">
        <v>0.5</v>
      </c>
      <c r="FF52" s="12">
        <v>0.77</v>
      </c>
      <c r="FG52" s="12">
        <v>0.11</v>
      </c>
      <c r="FH52" s="12">
        <v>12.9</v>
      </c>
      <c r="FI52" s="12">
        <v>0.95</v>
      </c>
      <c r="FJ52" s="12">
        <v>2.42</v>
      </c>
      <c r="FK52" s="12">
        <v>0.18</v>
      </c>
      <c r="FL52" s="12">
        <v>0.66</v>
      </c>
      <c r="FM52" s="12">
        <v>0.11</v>
      </c>
      <c r="FN52" s="12">
        <v>0.11600000000000001</v>
      </c>
      <c r="FO52" s="12">
        <v>3.4000000000000002E-2</v>
      </c>
      <c r="FP52" s="12">
        <v>3.1</v>
      </c>
      <c r="FQ52" s="12">
        <v>0.23</v>
      </c>
      <c r="FT52" s="12">
        <v>3.6</v>
      </c>
      <c r="FU52" s="12">
        <v>0.28999999999999998</v>
      </c>
      <c r="FV52" s="12">
        <v>1.31</v>
      </c>
      <c r="FW52" s="12">
        <v>0.14000000000000001</v>
      </c>
    </row>
    <row r="53" spans="1:179" x14ac:dyDescent="0.3">
      <c r="A53" s="31" t="s">
        <v>272</v>
      </c>
      <c r="B53" s="31" t="s">
        <v>16</v>
      </c>
      <c r="C53" s="46" t="s">
        <v>834</v>
      </c>
      <c r="D53" s="46" t="s">
        <v>834</v>
      </c>
      <c r="F53" s="62">
        <v>4.8010000000000002</v>
      </c>
      <c r="G53" s="62">
        <v>14.4975</v>
      </c>
      <c r="H53" s="62">
        <v>0.2283</v>
      </c>
      <c r="I53" s="62">
        <v>3.7964000000000002</v>
      </c>
      <c r="J53" s="62">
        <v>2.0558999999999998</v>
      </c>
      <c r="K53" s="62">
        <v>0.81140000000000001</v>
      </c>
      <c r="L53" s="62">
        <v>63.687899999999999</v>
      </c>
      <c r="M53" s="62">
        <v>0.71199999999999997</v>
      </c>
      <c r="N53" s="62">
        <v>6.0227000000000004</v>
      </c>
      <c r="O53" s="62">
        <v>0.1163</v>
      </c>
      <c r="P53" s="62">
        <v>268.75131599999997</v>
      </c>
      <c r="Q53" s="62">
        <v>859</v>
      </c>
      <c r="R53" s="62">
        <v>2.06016580503757</v>
      </c>
      <c r="S53" s="62">
        <v>189.569420780359</v>
      </c>
      <c r="T53" s="62">
        <v>681.04810829940504</v>
      </c>
      <c r="W53" s="25">
        <v>6.1519000000000004</v>
      </c>
      <c r="X53" s="25">
        <v>26.874849999999999</v>
      </c>
      <c r="Z53" s="25">
        <v>9.4260999999999999</v>
      </c>
      <c r="AA53" s="25">
        <v>0.22714999999999999</v>
      </c>
      <c r="AB53" s="25">
        <v>4.6249999999999999E-2</v>
      </c>
      <c r="AC53" s="25">
        <v>56.389299999999999</v>
      </c>
      <c r="AD53" s="25">
        <v>5.185E-2</v>
      </c>
      <c r="AE53" s="25">
        <v>0.49759999999999999</v>
      </c>
      <c r="AF53" s="25">
        <v>1.1599999999999999E-2</v>
      </c>
      <c r="AG53" s="25">
        <v>0.45255119679663802</v>
      </c>
      <c r="AI53" s="5">
        <f t="shared" si="28"/>
        <v>4.8010000000000002</v>
      </c>
      <c r="AJ53" s="5">
        <f t="shared" si="14"/>
        <v>14.4975</v>
      </c>
      <c r="AK53" s="5">
        <f t="shared" si="15"/>
        <v>0.2283</v>
      </c>
      <c r="AL53" s="5">
        <f t="shared" si="16"/>
        <v>3.7964000000000002</v>
      </c>
      <c r="AM53" s="5">
        <f t="shared" si="17"/>
        <v>2.0558999999999998</v>
      </c>
      <c r="AN53" s="5">
        <f t="shared" si="18"/>
        <v>0.81140000000000001</v>
      </c>
      <c r="AO53" s="5">
        <f t="shared" si="19"/>
        <v>63.687899999999999</v>
      </c>
      <c r="AP53" s="5">
        <f t="shared" si="20"/>
        <v>0.71199999999999997</v>
      </c>
      <c r="AQ53" s="5">
        <f t="shared" si="21"/>
        <v>6.0227000000000004</v>
      </c>
      <c r="AR53" s="5">
        <f t="shared" si="22"/>
        <v>0.1163</v>
      </c>
      <c r="AS53" s="5">
        <f t="shared" si="23"/>
        <v>1</v>
      </c>
      <c r="AU53" s="70" t="str">
        <f t="shared" si="27"/>
        <v>LL2_429_a</v>
      </c>
      <c r="AV53" s="70">
        <f t="shared" si="29"/>
        <v>63.687899999999999</v>
      </c>
      <c r="AW53" s="70">
        <f t="shared" si="30"/>
        <v>0.81140000000000001</v>
      </c>
      <c r="AX53" s="70">
        <f t="shared" si="31"/>
        <v>14.4975</v>
      </c>
      <c r="AY53" s="70">
        <f t="shared" si="32"/>
        <v>5.1192950000000002</v>
      </c>
      <c r="AZ53" s="70">
        <f t="shared" si="33"/>
        <v>1.0037732955000001</v>
      </c>
      <c r="BA53" s="70">
        <f t="shared" si="34"/>
        <v>0.1163</v>
      </c>
      <c r="BB53" s="70">
        <f t="shared" si="35"/>
        <v>0.71199999999999997</v>
      </c>
      <c r="BC53" s="70">
        <f t="shared" si="36"/>
        <v>3.7964000000000002</v>
      </c>
      <c r="BD53" s="70">
        <f t="shared" si="37"/>
        <v>4.8010000000000002</v>
      </c>
      <c r="BE53" s="70">
        <f t="shared" si="38"/>
        <v>2.0558999999999998</v>
      </c>
      <c r="BF53" s="70">
        <f t="shared" si="39"/>
        <v>0.2283</v>
      </c>
      <c r="BG53" s="70">
        <f t="shared" si="40"/>
        <v>2.06016580503757</v>
      </c>
      <c r="BH53" s="70">
        <f t="shared" si="41"/>
        <v>1.8956942078035898E-2</v>
      </c>
      <c r="BI53" s="70">
        <f t="shared" si="42"/>
        <v>1028.3112000000001</v>
      </c>
      <c r="BJ53" s="70">
        <v>720</v>
      </c>
      <c r="BK53" s="70">
        <v>0.56601102547649473</v>
      </c>
      <c r="BM53" s="12" t="s">
        <v>401</v>
      </c>
      <c r="BN53" s="12">
        <v>25</v>
      </c>
      <c r="BO53" s="12" t="s">
        <v>32</v>
      </c>
      <c r="BP53" s="12" t="s">
        <v>459</v>
      </c>
      <c r="BQ53" s="12" t="s">
        <v>531</v>
      </c>
      <c r="BR53" s="12" t="s">
        <v>480</v>
      </c>
      <c r="BS53" s="12">
        <v>1.5313657407407401E-2</v>
      </c>
      <c r="BT53" s="12">
        <v>25.010999999999999</v>
      </c>
      <c r="BU53" s="12">
        <v>47</v>
      </c>
      <c r="BV53" s="12" t="s">
        <v>462</v>
      </c>
      <c r="BW53" s="12">
        <v>1</v>
      </c>
      <c r="BX53" s="12">
        <v>29600</v>
      </c>
      <c r="BY53" s="12">
        <v>2000</v>
      </c>
      <c r="BZ53" s="12">
        <v>3.8</v>
      </c>
      <c r="CA53" s="12">
        <v>1</v>
      </c>
      <c r="CF53" s="12">
        <v>4.8600000000000003</v>
      </c>
      <c r="CG53" s="12">
        <v>0.28999999999999998</v>
      </c>
      <c r="CH53" s="12">
        <v>16590</v>
      </c>
      <c r="CI53" s="12">
        <v>650</v>
      </c>
      <c r="CJ53" s="12">
        <v>10.220000000000001</v>
      </c>
      <c r="CK53" s="12">
        <v>0.87</v>
      </c>
      <c r="CL53" s="12">
        <v>4940</v>
      </c>
      <c r="CM53" s="12">
        <v>250</v>
      </c>
      <c r="CN53" s="12">
        <v>2.15</v>
      </c>
      <c r="CO53" s="12">
        <v>0.28000000000000003</v>
      </c>
      <c r="CP53" s="12" t="s">
        <v>135</v>
      </c>
      <c r="CQ53" s="12" t="s">
        <v>135</v>
      </c>
      <c r="CR53" s="12">
        <v>971</v>
      </c>
      <c r="CS53" s="12">
        <v>56</v>
      </c>
      <c r="CT53" s="12">
        <v>58900</v>
      </c>
      <c r="CU53" s="12">
        <v>3300</v>
      </c>
      <c r="CX53" s="12" t="s">
        <v>135</v>
      </c>
      <c r="CY53" s="12" t="s">
        <v>135</v>
      </c>
      <c r="CZ53" s="12">
        <v>17.2</v>
      </c>
      <c r="DA53" s="12">
        <v>2.2000000000000002</v>
      </c>
      <c r="DD53" s="12">
        <v>28.1</v>
      </c>
      <c r="DE53" s="12">
        <v>1.9</v>
      </c>
      <c r="DF53" s="12">
        <v>1.78</v>
      </c>
      <c r="DG53" s="12">
        <v>0.61</v>
      </c>
      <c r="DH53" s="12">
        <v>37.6</v>
      </c>
      <c r="DI53" s="12">
        <v>2</v>
      </c>
      <c r="DJ53" s="12">
        <v>341</v>
      </c>
      <c r="DK53" s="12">
        <v>16</v>
      </c>
      <c r="DL53" s="12">
        <v>58.5</v>
      </c>
      <c r="DM53" s="12">
        <v>3.1</v>
      </c>
      <c r="DN53" s="12">
        <v>574</v>
      </c>
      <c r="DO53" s="12">
        <v>27</v>
      </c>
      <c r="DP53" s="12">
        <v>42.8</v>
      </c>
      <c r="DQ53" s="12">
        <v>2</v>
      </c>
      <c r="DR53" s="12">
        <v>3.24</v>
      </c>
      <c r="DS53" s="12">
        <v>0.55000000000000004</v>
      </c>
      <c r="DX53" s="12">
        <v>5.03</v>
      </c>
      <c r="DY53" s="12">
        <v>0.55000000000000004</v>
      </c>
      <c r="ED53" s="12">
        <v>419</v>
      </c>
      <c r="EE53" s="12">
        <v>23</v>
      </c>
      <c r="EF53" s="12">
        <v>42.4</v>
      </c>
      <c r="EG53" s="12">
        <v>2.5</v>
      </c>
      <c r="EH53" s="12">
        <v>99.7</v>
      </c>
      <c r="EI53" s="12">
        <v>4.5</v>
      </c>
      <c r="EJ53" s="12">
        <v>13.23</v>
      </c>
      <c r="EK53" s="12">
        <v>0.72</v>
      </c>
      <c r="EL53" s="12">
        <v>57.4</v>
      </c>
      <c r="EM53" s="12">
        <v>3.5</v>
      </c>
      <c r="EN53" s="12">
        <v>13.8</v>
      </c>
      <c r="EO53" s="12">
        <v>1</v>
      </c>
      <c r="EP53" s="12">
        <v>4.22</v>
      </c>
      <c r="EQ53" s="12">
        <v>0.47</v>
      </c>
      <c r="ER53" s="12">
        <v>13.1</v>
      </c>
      <c r="ES53" s="12">
        <v>1.3</v>
      </c>
      <c r="ET53" s="12">
        <v>2.02</v>
      </c>
      <c r="EU53" s="12">
        <v>0.17</v>
      </c>
      <c r="EV53" s="12">
        <v>12.1</v>
      </c>
      <c r="EW53" s="12">
        <v>1.1000000000000001</v>
      </c>
      <c r="EX53" s="12">
        <v>2.2999999999999998</v>
      </c>
      <c r="EY53" s="12">
        <v>0.16</v>
      </c>
      <c r="EZ53" s="12">
        <v>6.55</v>
      </c>
      <c r="FA53" s="12">
        <v>0.49</v>
      </c>
      <c r="FB53" s="12">
        <v>0.84599999999999997</v>
      </c>
      <c r="FC53" s="12">
        <v>9.4E-2</v>
      </c>
      <c r="FD53" s="12">
        <v>4.95</v>
      </c>
      <c r="FE53" s="12">
        <v>0.57999999999999996</v>
      </c>
      <c r="FF53" s="12">
        <v>0.79</v>
      </c>
      <c r="FG53" s="12">
        <v>8.7999999999999995E-2</v>
      </c>
      <c r="FH53" s="12">
        <v>15.3</v>
      </c>
      <c r="FI53" s="12">
        <v>1.5</v>
      </c>
      <c r="FJ53" s="12">
        <v>2.5</v>
      </c>
      <c r="FK53" s="12">
        <v>0.21</v>
      </c>
      <c r="FL53" s="12">
        <v>0.88</v>
      </c>
      <c r="FM53" s="12">
        <v>0.13</v>
      </c>
      <c r="FN53" s="12">
        <v>8.5000000000000006E-2</v>
      </c>
      <c r="FO53" s="12">
        <v>2.9000000000000001E-2</v>
      </c>
      <c r="FP53" s="12">
        <v>3.83</v>
      </c>
      <c r="FQ53" s="12">
        <v>0.36</v>
      </c>
      <c r="FT53" s="12">
        <v>4.0599999999999996</v>
      </c>
      <c r="FU53" s="12">
        <v>0.33</v>
      </c>
      <c r="FV53" s="12">
        <v>1.52</v>
      </c>
      <c r="FW53" s="12">
        <v>0.12</v>
      </c>
    </row>
    <row r="54" spans="1:179" x14ac:dyDescent="0.3">
      <c r="A54" s="31" t="s">
        <v>273</v>
      </c>
      <c r="B54" s="31" t="s">
        <v>16</v>
      </c>
      <c r="C54" s="46" t="s">
        <v>834</v>
      </c>
      <c r="D54" s="46" t="s">
        <v>835</v>
      </c>
      <c r="F54" s="62">
        <v>4.7005999999999997</v>
      </c>
      <c r="G54" s="62">
        <v>14.600899999999999</v>
      </c>
      <c r="H54" s="62">
        <v>0.2394</v>
      </c>
      <c r="I54" s="62">
        <v>3.8515000000000001</v>
      </c>
      <c r="J54" s="62">
        <v>2.1562000000000001</v>
      </c>
      <c r="K54" s="62">
        <v>0.78500000000000003</v>
      </c>
      <c r="L54" s="62">
        <v>63.969000000000001</v>
      </c>
      <c r="M54" s="62">
        <v>0.6673</v>
      </c>
      <c r="N54" s="62">
        <v>5.8116000000000003</v>
      </c>
      <c r="O54" s="62">
        <v>7.0599999999999996E-2</v>
      </c>
      <c r="P54" s="62">
        <v>267.75038000000001</v>
      </c>
      <c r="Q54" s="62">
        <v>862</v>
      </c>
      <c r="R54" s="62">
        <v>2.0572257391238802</v>
      </c>
      <c r="S54" s="62">
        <v>178.692399711007</v>
      </c>
      <c r="T54" s="62">
        <v>755.07071255792096</v>
      </c>
      <c r="W54" s="25">
        <v>5.9764499999999998</v>
      </c>
      <c r="X54" s="25">
        <v>26.820150000000002</v>
      </c>
      <c r="Z54" s="25">
        <v>9.6502999999999997</v>
      </c>
      <c r="AA54" s="25">
        <v>0.24990000000000001</v>
      </c>
      <c r="AB54" s="25">
        <v>3.27E-2</v>
      </c>
      <c r="AC54" s="25">
        <v>56.346049999999998</v>
      </c>
      <c r="AD54" s="25">
        <v>4.7350000000000003E-2</v>
      </c>
      <c r="AE54" s="25">
        <v>0.43469999999999998</v>
      </c>
      <c r="AF54" s="25">
        <v>-3.5999999999999999E-3</v>
      </c>
      <c r="AG54" s="25">
        <v>0.464792423494576</v>
      </c>
      <c r="AI54" s="5">
        <f t="shared" si="28"/>
        <v>4.7005999999999997</v>
      </c>
      <c r="AJ54" s="5">
        <f t="shared" si="14"/>
        <v>14.600899999999999</v>
      </c>
      <c r="AK54" s="5">
        <f t="shared" si="15"/>
        <v>0.2394</v>
      </c>
      <c r="AL54" s="5">
        <f t="shared" si="16"/>
        <v>3.8515000000000001</v>
      </c>
      <c r="AM54" s="5">
        <f t="shared" si="17"/>
        <v>2.1562000000000001</v>
      </c>
      <c r="AN54" s="5">
        <f t="shared" si="18"/>
        <v>0.78500000000000003</v>
      </c>
      <c r="AO54" s="5">
        <f t="shared" si="19"/>
        <v>63.969000000000001</v>
      </c>
      <c r="AP54" s="5">
        <f t="shared" si="20"/>
        <v>0.6673</v>
      </c>
      <c r="AQ54" s="5">
        <f t="shared" si="21"/>
        <v>5.8116000000000003</v>
      </c>
      <c r="AR54" s="5">
        <f t="shared" si="22"/>
        <v>7.0599999999999996E-2</v>
      </c>
      <c r="AS54" s="5">
        <f t="shared" si="23"/>
        <v>1</v>
      </c>
      <c r="AU54" s="70" t="str">
        <f t="shared" si="27"/>
        <v>LL2_429_c</v>
      </c>
      <c r="AV54" s="70">
        <f t="shared" si="29"/>
        <v>63.969000000000001</v>
      </c>
      <c r="AW54" s="70">
        <f t="shared" si="30"/>
        <v>0.78500000000000003</v>
      </c>
      <c r="AX54" s="70">
        <f t="shared" si="31"/>
        <v>14.600899999999999</v>
      </c>
      <c r="AY54" s="70">
        <f t="shared" si="32"/>
        <v>4.9398600000000004</v>
      </c>
      <c r="AZ54" s="70">
        <f t="shared" si="33"/>
        <v>0.96859031400000006</v>
      </c>
      <c r="BA54" s="70">
        <f t="shared" si="34"/>
        <v>7.0599999999999996E-2</v>
      </c>
      <c r="BB54" s="70">
        <f t="shared" si="35"/>
        <v>0.6673</v>
      </c>
      <c r="BC54" s="70">
        <f t="shared" si="36"/>
        <v>3.8515000000000001</v>
      </c>
      <c r="BD54" s="70">
        <f t="shared" si="37"/>
        <v>4.7005999999999997</v>
      </c>
      <c r="BE54" s="70">
        <f t="shared" si="38"/>
        <v>2.1562000000000001</v>
      </c>
      <c r="BF54" s="70">
        <f t="shared" si="39"/>
        <v>0.2394</v>
      </c>
      <c r="BG54" s="70">
        <f t="shared" si="40"/>
        <v>2.0572257391238802</v>
      </c>
      <c r="BH54" s="70">
        <f t="shared" si="41"/>
        <v>1.7869239971100698E-2</v>
      </c>
      <c r="BI54" s="70">
        <f t="shared" si="42"/>
        <v>1027.41273</v>
      </c>
      <c r="BJ54" s="70">
        <v>700</v>
      </c>
      <c r="BK54" s="70">
        <v>0.57793311623958443</v>
      </c>
      <c r="BM54" s="12" t="s">
        <v>400</v>
      </c>
      <c r="BN54" s="12">
        <v>30</v>
      </c>
      <c r="BO54" s="12" t="s">
        <v>32</v>
      </c>
      <c r="BP54" s="12" t="s">
        <v>481</v>
      </c>
      <c r="BQ54" s="12" t="s">
        <v>532</v>
      </c>
      <c r="BR54" s="12" t="s">
        <v>478</v>
      </c>
      <c r="BS54" s="12">
        <v>0.61193078703703696</v>
      </c>
      <c r="BT54" s="12">
        <v>24.56</v>
      </c>
      <c r="BU54" s="12">
        <v>38</v>
      </c>
      <c r="BV54" s="12" t="s">
        <v>462</v>
      </c>
      <c r="BW54" s="12">
        <v>1</v>
      </c>
      <c r="BX54" s="12">
        <v>49100</v>
      </c>
      <c r="BY54" s="12">
        <v>2600</v>
      </c>
      <c r="BZ54" s="12">
        <v>3.9</v>
      </c>
      <c r="CA54" s="12">
        <v>1</v>
      </c>
      <c r="CB54" s="12">
        <v>39.299999999999997</v>
      </c>
      <c r="CC54" s="12">
        <v>1.9</v>
      </c>
      <c r="CD54" s="12">
        <v>4.4000000000000004</v>
      </c>
      <c r="CE54" s="12">
        <v>1</v>
      </c>
      <c r="CF54" s="12">
        <v>5.18</v>
      </c>
      <c r="CG54" s="12">
        <v>0.2</v>
      </c>
      <c r="CH54" s="12">
        <v>17400</v>
      </c>
      <c r="CI54" s="12">
        <v>660</v>
      </c>
      <c r="CJ54" s="12">
        <v>10.93</v>
      </c>
      <c r="CK54" s="12">
        <v>0.53</v>
      </c>
      <c r="CL54" s="12">
        <v>4510</v>
      </c>
      <c r="CM54" s="12">
        <v>4870</v>
      </c>
      <c r="CN54" s="12">
        <v>180</v>
      </c>
      <c r="CO54" s="12">
        <v>0.27</v>
      </c>
      <c r="CP54" s="12" t="s">
        <v>135</v>
      </c>
      <c r="CQ54" s="12" t="s">
        <v>135</v>
      </c>
      <c r="CR54" s="12">
        <v>997</v>
      </c>
      <c r="CS54" s="12">
        <v>37</v>
      </c>
      <c r="CT54" s="12">
        <v>58800</v>
      </c>
      <c r="CU54" s="12">
        <v>1800</v>
      </c>
      <c r="CV54" s="12">
        <v>4.96</v>
      </c>
      <c r="CW54" s="12">
        <v>0.42</v>
      </c>
      <c r="CX54" s="12" t="s">
        <v>135</v>
      </c>
      <c r="CY54" s="12" t="s">
        <v>135</v>
      </c>
      <c r="CZ54" s="12">
        <v>18.3</v>
      </c>
      <c r="DA54" s="12">
        <v>1.7</v>
      </c>
      <c r="DB54" s="12">
        <v>164.3</v>
      </c>
      <c r="DC54" s="12">
        <v>9.6999999999999993</v>
      </c>
      <c r="DD54" s="12">
        <v>29.8</v>
      </c>
      <c r="DE54" s="12">
        <v>1.4</v>
      </c>
      <c r="DF54" s="12">
        <v>1.98</v>
      </c>
      <c r="DG54" s="12">
        <v>0.37</v>
      </c>
      <c r="DH54" s="12">
        <v>40.9</v>
      </c>
      <c r="DI54" s="12">
        <v>1.8</v>
      </c>
      <c r="DJ54" s="12">
        <v>377</v>
      </c>
      <c r="DK54" s="12">
        <v>14</v>
      </c>
      <c r="DL54" s="12">
        <v>66.7</v>
      </c>
      <c r="DM54" s="12">
        <v>2.6</v>
      </c>
      <c r="DN54" s="12">
        <v>635</v>
      </c>
      <c r="DO54" s="12">
        <v>21</v>
      </c>
      <c r="DP54" s="12">
        <v>45.1</v>
      </c>
      <c r="DQ54" s="12">
        <v>2</v>
      </c>
      <c r="DR54" s="12">
        <v>3.8</v>
      </c>
      <c r="DS54" s="12">
        <v>0.44</v>
      </c>
      <c r="DT54" s="12">
        <v>0.18</v>
      </c>
      <c r="DU54" s="12">
        <v>0.15</v>
      </c>
      <c r="DV54" s="12">
        <v>0.14499999999999999</v>
      </c>
      <c r="DW54" s="12">
        <v>5.6000000000000001E-2</v>
      </c>
      <c r="DX54" s="12">
        <v>5.22</v>
      </c>
      <c r="DY54" s="12">
        <v>0.53</v>
      </c>
      <c r="DZ54" s="12" t="s">
        <v>135</v>
      </c>
      <c r="EA54" s="12" t="s">
        <v>135</v>
      </c>
      <c r="EB54" s="12" t="s">
        <v>135</v>
      </c>
      <c r="EC54" s="12" t="s">
        <v>135</v>
      </c>
      <c r="ED54" s="12">
        <v>421</v>
      </c>
      <c r="EE54" s="12">
        <v>14</v>
      </c>
      <c r="EF54" s="12">
        <v>46.8</v>
      </c>
      <c r="EG54" s="12">
        <v>1.9</v>
      </c>
      <c r="EH54" s="12">
        <v>111.2</v>
      </c>
      <c r="EI54" s="12">
        <v>4.3</v>
      </c>
      <c r="EJ54" s="12">
        <v>14.76</v>
      </c>
      <c r="EK54" s="12">
        <v>0.56000000000000005</v>
      </c>
      <c r="EL54" s="12">
        <v>62.2</v>
      </c>
      <c r="EM54" s="12">
        <v>2.5</v>
      </c>
      <c r="EN54" s="12">
        <v>16.760000000000002</v>
      </c>
      <c r="EO54" s="12">
        <v>0.88</v>
      </c>
      <c r="EP54" s="12">
        <v>4.78</v>
      </c>
      <c r="EQ54" s="12">
        <v>0.32</v>
      </c>
      <c r="ER54" s="12">
        <v>15.6</v>
      </c>
      <c r="ES54" s="12">
        <v>1.2</v>
      </c>
      <c r="ET54" s="12">
        <v>2.2599999999999998</v>
      </c>
      <c r="EU54" s="12">
        <v>0.16</v>
      </c>
      <c r="EV54" s="12">
        <v>12.58</v>
      </c>
      <c r="EW54" s="12">
        <v>0.81</v>
      </c>
      <c r="EX54" s="12">
        <v>2.5099999999999998</v>
      </c>
      <c r="EY54" s="12">
        <v>0.16</v>
      </c>
      <c r="EZ54" s="12">
        <v>6.97</v>
      </c>
      <c r="FA54" s="12">
        <v>0.56000000000000005</v>
      </c>
      <c r="FB54" s="12">
        <v>0.81899999999999995</v>
      </c>
      <c r="FC54" s="12">
        <v>9.6000000000000002E-2</v>
      </c>
      <c r="FD54" s="12">
        <v>5.83</v>
      </c>
      <c r="FE54" s="12">
        <v>0.56000000000000005</v>
      </c>
      <c r="FF54" s="12">
        <v>0.82</v>
      </c>
      <c r="FG54" s="12">
        <v>0.11</v>
      </c>
      <c r="FH54" s="12">
        <v>16.100000000000001</v>
      </c>
      <c r="FI54" s="12">
        <v>1.1000000000000001</v>
      </c>
      <c r="FJ54" s="12">
        <v>2.72</v>
      </c>
      <c r="FK54" s="12">
        <v>0.26</v>
      </c>
      <c r="FL54" s="12">
        <v>0.8</v>
      </c>
      <c r="FM54" s="12">
        <v>0.15</v>
      </c>
      <c r="FN54" s="12" t="s">
        <v>135</v>
      </c>
      <c r="FO54" s="12" t="s">
        <v>135</v>
      </c>
      <c r="FP54" s="12">
        <v>3.93</v>
      </c>
      <c r="FQ54" s="12">
        <v>0.32</v>
      </c>
      <c r="FR54" s="12" t="s">
        <v>135</v>
      </c>
      <c r="FS54" s="12" t="s">
        <v>135</v>
      </c>
      <c r="FT54" s="12">
        <v>4.4000000000000004</v>
      </c>
      <c r="FU54" s="12">
        <v>0.36</v>
      </c>
      <c r="FV54" s="12">
        <v>1.46</v>
      </c>
      <c r="FW54" s="12">
        <v>0.13</v>
      </c>
    </row>
    <row r="55" spans="1:179" x14ac:dyDescent="0.3">
      <c r="A55" s="31" t="s">
        <v>874</v>
      </c>
      <c r="B55" s="31" t="s">
        <v>16</v>
      </c>
      <c r="C55" s="46" t="s">
        <v>834</v>
      </c>
      <c r="D55" s="46" t="s">
        <v>835</v>
      </c>
      <c r="F55" s="62">
        <v>4.6740000000000004</v>
      </c>
      <c r="G55" s="62">
        <v>13.907299999999999</v>
      </c>
      <c r="H55" s="62">
        <v>0.19270000000000001</v>
      </c>
      <c r="I55" s="62">
        <v>3.5226000000000002</v>
      </c>
      <c r="J55" s="62">
        <v>2.3961999999999999</v>
      </c>
      <c r="K55" s="62">
        <v>0.79930000000000001</v>
      </c>
      <c r="L55" s="62">
        <v>64.445599999999999</v>
      </c>
      <c r="M55" s="62">
        <v>0.73319999999999996</v>
      </c>
      <c r="N55" s="62">
        <v>7.0266999999999999</v>
      </c>
      <c r="O55" s="62">
        <v>0.1163</v>
      </c>
      <c r="P55" s="62">
        <v>258.241488</v>
      </c>
      <c r="Q55" s="62">
        <v>901</v>
      </c>
      <c r="R55" s="62">
        <v>0.94590614995974998</v>
      </c>
      <c r="S55" s="62">
        <v>34.401447178464899</v>
      </c>
      <c r="T55" s="62">
        <v>859.654413959615</v>
      </c>
      <c r="W55" s="25">
        <v>6.0884999999999998</v>
      </c>
      <c r="X55" s="25">
        <v>26.441749999999999</v>
      </c>
      <c r="Z55" s="25">
        <v>9.5190000000000001</v>
      </c>
      <c r="AA55" s="25">
        <v>0.28289999999999998</v>
      </c>
      <c r="AB55" s="25">
        <v>4.7350000000000003E-2</v>
      </c>
      <c r="AC55" s="25">
        <v>56.3217</v>
      </c>
      <c r="AD55" s="25">
        <v>5.4199999999999998E-2</v>
      </c>
      <c r="AE55" s="25">
        <v>0.48294999999999999</v>
      </c>
      <c r="AF55" s="25">
        <v>2.4649999999999998E-2</v>
      </c>
      <c r="AG55" s="25">
        <v>0.45603597276035901</v>
      </c>
      <c r="AI55" s="5">
        <f t="shared" si="28"/>
        <v>4.6740000000000004</v>
      </c>
      <c r="AJ55" s="5">
        <f t="shared" si="14"/>
        <v>13.907299999999999</v>
      </c>
      <c r="AK55" s="5">
        <f t="shared" si="15"/>
        <v>0.19270000000000001</v>
      </c>
      <c r="AL55" s="5">
        <f t="shared" si="16"/>
        <v>3.5226000000000002</v>
      </c>
      <c r="AM55" s="5">
        <f t="shared" si="17"/>
        <v>2.3961999999999999</v>
      </c>
      <c r="AN55" s="5">
        <f t="shared" si="18"/>
        <v>0.79930000000000001</v>
      </c>
      <c r="AO55" s="5">
        <f t="shared" si="19"/>
        <v>64.445599999999999</v>
      </c>
      <c r="AP55" s="5">
        <f t="shared" si="20"/>
        <v>0.73319999999999996</v>
      </c>
      <c r="AQ55" s="5">
        <f t="shared" si="21"/>
        <v>7.0266999999999999</v>
      </c>
      <c r="AR55" s="5">
        <f t="shared" si="22"/>
        <v>0.1163</v>
      </c>
      <c r="AS55" s="5">
        <f t="shared" si="23"/>
        <v>1</v>
      </c>
      <c r="AU55" s="70" t="str">
        <f t="shared" si="27"/>
        <v>LL2_429_b</v>
      </c>
      <c r="AV55" s="70">
        <f t="shared" si="29"/>
        <v>64.445599999999999</v>
      </c>
      <c r="AW55" s="70">
        <f t="shared" si="30"/>
        <v>0.79930000000000001</v>
      </c>
      <c r="AX55" s="70">
        <f t="shared" si="31"/>
        <v>13.907299999999999</v>
      </c>
      <c r="AY55" s="70">
        <f t="shared" si="32"/>
        <v>5.9726949999999999</v>
      </c>
      <c r="AZ55" s="70">
        <f t="shared" si="33"/>
        <v>1.1711049554999997</v>
      </c>
      <c r="BA55" s="70">
        <f t="shared" si="34"/>
        <v>0.1163</v>
      </c>
      <c r="BB55" s="70">
        <f t="shared" si="35"/>
        <v>0.73319999999999996</v>
      </c>
      <c r="BC55" s="70">
        <f t="shared" si="36"/>
        <v>3.5226000000000002</v>
      </c>
      <c r="BD55" s="70">
        <f t="shared" si="37"/>
        <v>4.6740000000000004</v>
      </c>
      <c r="BE55" s="70">
        <f t="shared" si="38"/>
        <v>2.3961999999999999</v>
      </c>
      <c r="BF55" s="70">
        <f t="shared" si="39"/>
        <v>0.19270000000000001</v>
      </c>
      <c r="BG55" s="70">
        <f t="shared" si="40"/>
        <v>0.94590614995974998</v>
      </c>
      <c r="BH55" s="70">
        <f t="shared" si="41"/>
        <v>3.4401447178464897E-3</v>
      </c>
      <c r="BI55" s="70">
        <f t="shared" si="42"/>
        <v>1028.73732</v>
      </c>
      <c r="BJ55" s="70">
        <v>150</v>
      </c>
      <c r="BK55" s="70">
        <v>0.65016723410029276</v>
      </c>
      <c r="BM55" s="12" t="s">
        <v>401</v>
      </c>
      <c r="BN55" s="12">
        <v>25</v>
      </c>
      <c r="BO55" s="12" t="s">
        <v>32</v>
      </c>
      <c r="BP55" s="12" t="s">
        <v>459</v>
      </c>
      <c r="BQ55" s="12" t="s">
        <v>533</v>
      </c>
      <c r="BR55" s="12" t="s">
        <v>480</v>
      </c>
      <c r="BS55" s="12">
        <v>1.6611111111111101E-2</v>
      </c>
      <c r="BT55" s="12">
        <v>23.641999999999999</v>
      </c>
      <c r="BU55" s="12">
        <v>45</v>
      </c>
      <c r="BV55" s="12" t="s">
        <v>462</v>
      </c>
      <c r="BW55" s="12">
        <v>1</v>
      </c>
      <c r="BX55" s="12">
        <v>26300</v>
      </c>
      <c r="BY55" s="12">
        <v>1900</v>
      </c>
      <c r="BZ55" s="12">
        <v>3.5</v>
      </c>
      <c r="CA55" s="12">
        <v>1</v>
      </c>
      <c r="CF55" s="12">
        <v>4.95</v>
      </c>
      <c r="CG55" s="12">
        <v>0.37</v>
      </c>
      <c r="CH55" s="12">
        <v>20300</v>
      </c>
      <c r="CI55" s="12">
        <v>1000</v>
      </c>
      <c r="CJ55" s="12">
        <v>11.22</v>
      </c>
      <c r="CK55" s="12">
        <v>0.91</v>
      </c>
      <c r="CL55" s="12">
        <v>5100</v>
      </c>
      <c r="CM55" s="12">
        <v>270</v>
      </c>
      <c r="CN55" s="12">
        <v>1.75</v>
      </c>
      <c r="CO55" s="12">
        <v>0.45</v>
      </c>
      <c r="CP55" s="12" t="s">
        <v>135</v>
      </c>
      <c r="CQ55" s="12" t="s">
        <v>135</v>
      </c>
      <c r="CR55" s="12">
        <v>1211</v>
      </c>
      <c r="CS55" s="12">
        <v>88</v>
      </c>
      <c r="CT55" s="12">
        <v>69700</v>
      </c>
      <c r="CU55" s="12">
        <v>4900</v>
      </c>
      <c r="CX55" s="12" t="s">
        <v>135</v>
      </c>
      <c r="CY55" s="12" t="s">
        <v>135</v>
      </c>
      <c r="CZ55" s="12">
        <v>16</v>
      </c>
      <c r="DA55" s="12">
        <v>2.1</v>
      </c>
      <c r="DD55" s="12">
        <v>31</v>
      </c>
      <c r="DE55" s="12">
        <v>2.2999999999999998</v>
      </c>
      <c r="DF55" s="12">
        <v>1.95</v>
      </c>
      <c r="DG55" s="12">
        <v>0.6</v>
      </c>
      <c r="DH55" s="12">
        <v>44.5</v>
      </c>
      <c r="DI55" s="12">
        <v>3.2</v>
      </c>
      <c r="DJ55" s="12">
        <v>307</v>
      </c>
      <c r="DK55" s="12">
        <v>17</v>
      </c>
      <c r="DL55" s="12">
        <v>73</v>
      </c>
      <c r="DM55" s="12">
        <v>4.5</v>
      </c>
      <c r="DN55" s="12">
        <v>663</v>
      </c>
      <c r="DO55" s="12">
        <v>42</v>
      </c>
      <c r="DP55" s="12">
        <v>52</v>
      </c>
      <c r="DQ55" s="12">
        <v>3.4</v>
      </c>
      <c r="DR55" s="12">
        <v>4.3099999999999996</v>
      </c>
      <c r="DS55" s="12">
        <v>0.53</v>
      </c>
      <c r="DX55" s="12">
        <v>6.53</v>
      </c>
      <c r="DY55" s="12">
        <v>0.78</v>
      </c>
      <c r="ED55" s="12">
        <v>516</v>
      </c>
      <c r="EE55" s="12">
        <v>29</v>
      </c>
      <c r="EF55" s="12">
        <v>52.9</v>
      </c>
      <c r="EG55" s="12">
        <v>3.3</v>
      </c>
      <c r="EH55" s="12">
        <v>125.3</v>
      </c>
      <c r="EI55" s="12">
        <v>8.1999999999999993</v>
      </c>
      <c r="EJ55" s="12">
        <v>16.5</v>
      </c>
      <c r="EK55" s="12">
        <v>1.1000000000000001</v>
      </c>
      <c r="EL55" s="12">
        <v>71</v>
      </c>
      <c r="EM55" s="12">
        <v>4.5</v>
      </c>
      <c r="EN55" s="12">
        <v>17.100000000000001</v>
      </c>
      <c r="EO55" s="12">
        <v>1.4</v>
      </c>
      <c r="EP55" s="12">
        <v>4.6900000000000004</v>
      </c>
      <c r="EQ55" s="12">
        <v>0.37</v>
      </c>
      <c r="ER55" s="12">
        <v>15.2</v>
      </c>
      <c r="ES55" s="12">
        <v>1.2</v>
      </c>
      <c r="ET55" s="12">
        <v>2.57</v>
      </c>
      <c r="EU55" s="12">
        <v>0.27</v>
      </c>
      <c r="EV55" s="12">
        <v>14.4</v>
      </c>
      <c r="EW55" s="12">
        <v>1.3</v>
      </c>
      <c r="EX55" s="12">
        <v>2.84</v>
      </c>
      <c r="EY55" s="12">
        <v>0.23</v>
      </c>
      <c r="EZ55" s="12">
        <v>7.73</v>
      </c>
      <c r="FA55" s="12">
        <v>0.61</v>
      </c>
      <c r="FB55" s="12">
        <v>1.01</v>
      </c>
      <c r="FC55" s="12">
        <v>0.12</v>
      </c>
      <c r="FD55" s="12">
        <v>6.82</v>
      </c>
      <c r="FE55" s="12">
        <v>0.82</v>
      </c>
      <c r="FF55" s="12">
        <v>0.97</v>
      </c>
      <c r="FG55" s="12">
        <v>0.14000000000000001</v>
      </c>
      <c r="FH55" s="12">
        <v>15.9</v>
      </c>
      <c r="FI55" s="12">
        <v>1.4</v>
      </c>
      <c r="FJ55" s="12">
        <v>2.91</v>
      </c>
      <c r="FK55" s="12">
        <v>0.21</v>
      </c>
      <c r="FL55" s="12">
        <v>0.84</v>
      </c>
      <c r="FM55" s="12">
        <v>0.15</v>
      </c>
      <c r="FN55" s="12">
        <v>0.11799999999999999</v>
      </c>
      <c r="FO55" s="12">
        <v>3.6999999999999998E-2</v>
      </c>
      <c r="FP55" s="12">
        <v>4.82</v>
      </c>
      <c r="FQ55" s="12">
        <v>0.41</v>
      </c>
      <c r="FT55" s="12">
        <v>4.7699999999999996</v>
      </c>
      <c r="FU55" s="12">
        <v>0.42</v>
      </c>
      <c r="FV55" s="12">
        <v>1.74</v>
      </c>
      <c r="FW55" s="12">
        <v>0.18</v>
      </c>
    </row>
    <row r="56" spans="1:179" x14ac:dyDescent="0.3">
      <c r="A56" s="31" t="s">
        <v>274</v>
      </c>
      <c r="B56" s="31" t="s">
        <v>16</v>
      </c>
      <c r="C56" s="46" t="s">
        <v>834</v>
      </c>
      <c r="D56" s="46" t="s">
        <v>835</v>
      </c>
      <c r="F56" s="62">
        <v>3.9289999999999998</v>
      </c>
      <c r="G56" s="62">
        <v>12.7502</v>
      </c>
      <c r="H56" s="62">
        <v>0.1951</v>
      </c>
      <c r="I56" s="62">
        <v>3.4809999999999999</v>
      </c>
      <c r="J56" s="62">
        <v>2.3254999999999999</v>
      </c>
      <c r="K56" s="62">
        <v>0.80630000000000002</v>
      </c>
      <c r="L56" s="62">
        <v>64.965699999999998</v>
      </c>
      <c r="M56" s="62">
        <v>1.2511000000000001</v>
      </c>
      <c r="N56" s="62">
        <v>7.6562000000000001</v>
      </c>
      <c r="O56" s="62">
        <v>0.19209999999999999</v>
      </c>
      <c r="P56" s="62">
        <v>254.23774399999999</v>
      </c>
      <c r="Q56" s="62">
        <v>796</v>
      </c>
      <c r="R56" s="62">
        <v>0.58483592281215302</v>
      </c>
      <c r="S56" s="62">
        <v>3.7800694089638198</v>
      </c>
      <c r="T56" s="62">
        <v>1083.343254807</v>
      </c>
      <c r="W56" s="25">
        <v>5.8790500000000003</v>
      </c>
      <c r="X56" s="25">
        <v>26.49025</v>
      </c>
      <c r="Z56" s="25">
        <v>9.6322500000000009</v>
      </c>
      <c r="AA56" s="25">
        <v>0.24504999999999999</v>
      </c>
      <c r="AB56" s="25">
        <v>4.7500000000000001E-2</v>
      </c>
      <c r="AC56" s="25">
        <v>56.256950000000003</v>
      </c>
      <c r="AD56" s="25">
        <v>4.7500000000000001E-2</v>
      </c>
      <c r="AE56" s="25">
        <v>0.52669999999999995</v>
      </c>
      <c r="AF56" s="25">
        <v>-6.5500000000000003E-3</v>
      </c>
      <c r="AG56" s="25">
        <v>0.468437102179113</v>
      </c>
      <c r="AI56" s="5">
        <f t="shared" si="28"/>
        <v>3.9289999999999998</v>
      </c>
      <c r="AJ56" s="5">
        <f t="shared" si="14"/>
        <v>12.7502</v>
      </c>
      <c r="AK56" s="5">
        <f t="shared" si="15"/>
        <v>0.1951</v>
      </c>
      <c r="AL56" s="5">
        <f t="shared" si="16"/>
        <v>3.4809999999999999</v>
      </c>
      <c r="AM56" s="5">
        <f t="shared" si="17"/>
        <v>2.3254999999999999</v>
      </c>
      <c r="AN56" s="5">
        <f t="shared" si="18"/>
        <v>0.80630000000000002</v>
      </c>
      <c r="AO56" s="5">
        <f t="shared" si="19"/>
        <v>64.965699999999998</v>
      </c>
      <c r="AP56" s="5">
        <f t="shared" si="20"/>
        <v>1.2511000000000001</v>
      </c>
      <c r="AQ56" s="5">
        <f t="shared" si="21"/>
        <v>7.6562000000000001</v>
      </c>
      <c r="AR56" s="5">
        <f t="shared" si="22"/>
        <v>0.19209999999999999</v>
      </c>
      <c r="AS56" s="5">
        <f t="shared" si="23"/>
        <v>1</v>
      </c>
      <c r="AU56" s="70" t="str">
        <f t="shared" si="27"/>
        <v>LL2_429_e</v>
      </c>
      <c r="AV56" s="70">
        <f t="shared" si="29"/>
        <v>64.965699999999998</v>
      </c>
      <c r="AW56" s="70">
        <f t="shared" si="30"/>
        <v>0.80630000000000002</v>
      </c>
      <c r="AX56" s="70">
        <f t="shared" si="31"/>
        <v>12.7502</v>
      </c>
      <c r="AY56" s="70">
        <f t="shared" si="32"/>
        <v>6.5077699999999998</v>
      </c>
      <c r="AZ56" s="70">
        <f t="shared" si="33"/>
        <v>1.276020573</v>
      </c>
      <c r="BA56" s="70">
        <f t="shared" si="34"/>
        <v>0.19209999999999999</v>
      </c>
      <c r="BB56" s="70">
        <f t="shared" si="35"/>
        <v>1.2511000000000001</v>
      </c>
      <c r="BC56" s="70">
        <f t="shared" si="36"/>
        <v>3.4809999999999999</v>
      </c>
      <c r="BD56" s="70">
        <f t="shared" si="37"/>
        <v>3.9289999999999998</v>
      </c>
      <c r="BE56" s="70">
        <f t="shared" si="38"/>
        <v>2.3254999999999999</v>
      </c>
      <c r="BF56" s="70">
        <f t="shared" si="39"/>
        <v>0.1951</v>
      </c>
      <c r="BG56" s="70">
        <f t="shared" si="40"/>
        <v>0.58483592281215302</v>
      </c>
      <c r="BH56" s="70">
        <f t="shared" si="41"/>
        <v>3.7800694089638198E-4</v>
      </c>
      <c r="BI56" s="70">
        <f t="shared" si="42"/>
        <v>1039.1471100000001</v>
      </c>
      <c r="BJ56" s="70">
        <v>40</v>
      </c>
      <c r="BK56" s="70">
        <v>0.98031481624583972</v>
      </c>
    </row>
    <row r="57" spans="1:179" x14ac:dyDescent="0.3">
      <c r="A57" s="31" t="s">
        <v>275</v>
      </c>
      <c r="B57" s="31" t="s">
        <v>16</v>
      </c>
      <c r="C57" s="46" t="s">
        <v>834</v>
      </c>
      <c r="D57" s="46" t="s">
        <v>835</v>
      </c>
      <c r="F57" s="62">
        <v>4.9714</v>
      </c>
      <c r="G57" s="62">
        <v>14.363099999999999</v>
      </c>
      <c r="H57" s="62">
        <v>0.2051</v>
      </c>
      <c r="I57" s="62">
        <v>3.6924999999999999</v>
      </c>
      <c r="J57" s="62">
        <v>2.1328</v>
      </c>
      <c r="K57" s="62">
        <v>0.7379</v>
      </c>
      <c r="L57" s="62">
        <v>63.293399999999998</v>
      </c>
      <c r="M57" s="62">
        <v>0.70489999999999997</v>
      </c>
      <c r="N57" s="62">
        <v>5.7058999999999997</v>
      </c>
      <c r="O57" s="62">
        <v>0.13070000000000001</v>
      </c>
      <c r="P57" s="62">
        <v>275.25740000000002</v>
      </c>
      <c r="Q57" s="62">
        <v>828</v>
      </c>
      <c r="R57" s="62">
        <v>1.96335662324712</v>
      </c>
      <c r="S57" s="62">
        <v>167.95523010718099</v>
      </c>
      <c r="T57" s="62">
        <v>652.56508706153397</v>
      </c>
      <c r="W57" s="25">
        <v>6.2962999999999996</v>
      </c>
      <c r="X57" s="25">
        <v>26.432449999999999</v>
      </c>
      <c r="Z57" s="25">
        <v>9.0878499999999995</v>
      </c>
      <c r="AA57" s="25">
        <v>0.27415</v>
      </c>
      <c r="AB57" s="25">
        <v>5.5899999999999998E-2</v>
      </c>
      <c r="AC57" s="25">
        <v>57.216549999999998</v>
      </c>
      <c r="AD57" s="25">
        <v>4.3249999999999997E-2</v>
      </c>
      <c r="AE57" s="25">
        <v>0.50680000000000003</v>
      </c>
      <c r="AF57" s="25">
        <v>1.3350000000000001E-2</v>
      </c>
      <c r="AG57" s="25">
        <v>0.43675181006526098</v>
      </c>
      <c r="AI57" s="5">
        <f t="shared" si="28"/>
        <v>4.9714</v>
      </c>
      <c r="AJ57" s="5">
        <f t="shared" si="14"/>
        <v>14.363099999999999</v>
      </c>
      <c r="AK57" s="5">
        <f t="shared" si="15"/>
        <v>0.2051</v>
      </c>
      <c r="AL57" s="5">
        <f t="shared" si="16"/>
        <v>3.6924999999999999</v>
      </c>
      <c r="AM57" s="5">
        <f t="shared" si="17"/>
        <v>2.1328</v>
      </c>
      <c r="AN57" s="5">
        <f t="shared" si="18"/>
        <v>0.7379</v>
      </c>
      <c r="AO57" s="5">
        <f t="shared" si="19"/>
        <v>63.293399999999998</v>
      </c>
      <c r="AP57" s="5">
        <f t="shared" si="20"/>
        <v>0.70489999999999997</v>
      </c>
      <c r="AQ57" s="5">
        <f t="shared" si="21"/>
        <v>5.7058999999999997</v>
      </c>
      <c r="AR57" s="5">
        <f t="shared" si="22"/>
        <v>0.13070000000000001</v>
      </c>
      <c r="AS57" s="5">
        <f t="shared" si="23"/>
        <v>1</v>
      </c>
      <c r="AU57" s="70" t="str">
        <f t="shared" si="27"/>
        <v>LL2_429_d</v>
      </c>
      <c r="AV57" s="70">
        <f t="shared" si="29"/>
        <v>63.293399999999998</v>
      </c>
      <c r="AW57" s="70">
        <f t="shared" si="30"/>
        <v>0.7379</v>
      </c>
      <c r="AX57" s="70">
        <f t="shared" si="31"/>
        <v>14.363099999999999</v>
      </c>
      <c r="AY57" s="70">
        <f t="shared" si="32"/>
        <v>4.850015</v>
      </c>
      <c r="AZ57" s="70">
        <f t="shared" si="33"/>
        <v>0.95097382349999982</v>
      </c>
      <c r="BA57" s="70">
        <f t="shared" si="34"/>
        <v>0.13070000000000001</v>
      </c>
      <c r="BB57" s="70">
        <f t="shared" si="35"/>
        <v>0.70489999999999997</v>
      </c>
      <c r="BC57" s="70">
        <f t="shared" si="36"/>
        <v>3.6924999999999999</v>
      </c>
      <c r="BD57" s="70">
        <f t="shared" si="37"/>
        <v>4.9714</v>
      </c>
      <c r="BE57" s="70">
        <f t="shared" si="38"/>
        <v>2.1328</v>
      </c>
      <c r="BF57" s="70">
        <f t="shared" si="39"/>
        <v>0.2051</v>
      </c>
      <c r="BG57" s="70">
        <f t="shared" si="40"/>
        <v>1.96335662324712</v>
      </c>
      <c r="BH57" s="70">
        <f t="shared" si="41"/>
        <v>1.67955230107181E-2</v>
      </c>
      <c r="BI57" s="70">
        <f t="shared" si="42"/>
        <v>1028.16849</v>
      </c>
      <c r="BJ57" s="70">
        <v>650</v>
      </c>
      <c r="BK57" s="70">
        <v>0.56658348826112415</v>
      </c>
      <c r="BM57" s="12" t="s">
        <v>398</v>
      </c>
      <c r="BN57" s="12">
        <v>40</v>
      </c>
      <c r="BO57" s="12" t="s">
        <v>32</v>
      </c>
      <c r="BP57" s="12">
        <v>14</v>
      </c>
      <c r="BQ57" s="12" t="s">
        <v>534</v>
      </c>
      <c r="BR57" s="12" t="s">
        <v>478</v>
      </c>
      <c r="BS57" s="12">
        <v>2.1184027777777802E-2</v>
      </c>
      <c r="BT57" s="12">
        <v>24.561</v>
      </c>
      <c r="BU57" s="12">
        <v>38</v>
      </c>
      <c r="BV57" s="12" t="s">
        <v>462</v>
      </c>
      <c r="BW57" s="12">
        <v>1</v>
      </c>
      <c r="BX57" s="12">
        <v>143000</v>
      </c>
      <c r="BY57" s="12">
        <v>8100</v>
      </c>
      <c r="BZ57" s="12">
        <v>3.7</v>
      </c>
      <c r="CA57" s="12">
        <v>1</v>
      </c>
      <c r="CB57" s="12">
        <v>31.9</v>
      </c>
      <c r="CC57" s="12">
        <v>2</v>
      </c>
      <c r="CD57" s="12">
        <v>2.78</v>
      </c>
      <c r="CE57" s="12">
        <v>0.46</v>
      </c>
      <c r="CF57" s="12">
        <v>4.8899999999999997</v>
      </c>
      <c r="CG57" s="12">
        <v>0.24</v>
      </c>
      <c r="CH57" s="12">
        <v>15370</v>
      </c>
      <c r="CI57" s="12">
        <v>830</v>
      </c>
      <c r="CJ57" s="12">
        <v>8.9700000000000006</v>
      </c>
      <c r="CK57" s="12">
        <v>0.51</v>
      </c>
      <c r="CL57" s="12">
        <v>4170</v>
      </c>
      <c r="CM57" s="12">
        <v>180</v>
      </c>
      <c r="CN57" s="12">
        <v>1.83</v>
      </c>
      <c r="CO57" s="12">
        <v>0.17</v>
      </c>
      <c r="CP57" s="12" t="s">
        <v>135</v>
      </c>
      <c r="CQ57" s="12" t="s">
        <v>135</v>
      </c>
      <c r="CR57" s="12">
        <v>900</v>
      </c>
      <c r="CS57" s="12">
        <v>51</v>
      </c>
      <c r="CT57" s="12">
        <v>52200</v>
      </c>
      <c r="CU57" s="12">
        <v>3100</v>
      </c>
      <c r="CV57" s="12">
        <v>4.2699999999999996</v>
      </c>
      <c r="CW57" s="12">
        <v>0.28999999999999998</v>
      </c>
      <c r="CX57" s="12" t="s">
        <v>135</v>
      </c>
      <c r="CY57" s="12" t="s">
        <v>135</v>
      </c>
      <c r="CZ57" s="12">
        <v>16.899999999999999</v>
      </c>
      <c r="DA57" s="12">
        <v>1.2</v>
      </c>
      <c r="DB57" s="12">
        <v>132.4</v>
      </c>
      <c r="DC57" s="12">
        <v>6</v>
      </c>
      <c r="DD57" s="12">
        <v>27.6</v>
      </c>
      <c r="DE57" s="12">
        <v>1.3</v>
      </c>
      <c r="DF57" s="12">
        <v>1.4</v>
      </c>
      <c r="DG57" s="12">
        <v>0.23</v>
      </c>
      <c r="DH57" s="12">
        <v>36.200000000000003</v>
      </c>
      <c r="DI57" s="12">
        <v>1.9</v>
      </c>
      <c r="DJ57" s="12">
        <v>376</v>
      </c>
      <c r="DK57" s="12">
        <v>11</v>
      </c>
      <c r="DL57" s="12">
        <v>56.4</v>
      </c>
      <c r="DM57" s="12">
        <v>2.7</v>
      </c>
      <c r="DN57" s="12">
        <v>599</v>
      </c>
      <c r="DO57" s="12">
        <v>31</v>
      </c>
      <c r="DP57" s="12">
        <v>38.6</v>
      </c>
      <c r="DQ57" s="12">
        <v>2.4</v>
      </c>
      <c r="DR57" s="12">
        <v>2.98</v>
      </c>
      <c r="DS57" s="12">
        <v>0.32</v>
      </c>
      <c r="DT57" s="12">
        <v>0.2</v>
      </c>
      <c r="DU57" s="12">
        <v>0.1</v>
      </c>
      <c r="DV57" s="12">
        <v>0.14399999999999999</v>
      </c>
      <c r="DW57" s="12">
        <v>2.4E-2</v>
      </c>
      <c r="DX57" s="12">
        <v>4.45</v>
      </c>
      <c r="DY57" s="12">
        <v>0.39</v>
      </c>
      <c r="DZ57" s="12">
        <v>0.13700000000000001</v>
      </c>
      <c r="EA57" s="12">
        <v>3.3000000000000002E-2</v>
      </c>
      <c r="EB57" s="12">
        <v>0.372</v>
      </c>
      <c r="EC57" s="12">
        <v>3.1E-2</v>
      </c>
      <c r="ED57" s="12">
        <v>390</v>
      </c>
      <c r="EE57" s="12">
        <v>20</v>
      </c>
      <c r="EF57" s="12">
        <v>39.700000000000003</v>
      </c>
      <c r="EG57" s="12">
        <v>1.8</v>
      </c>
      <c r="EH57" s="12">
        <v>91.8</v>
      </c>
      <c r="EI57" s="12">
        <v>4.5</v>
      </c>
      <c r="EJ57" s="12">
        <v>12.23</v>
      </c>
      <c r="EK57" s="12">
        <v>0.61</v>
      </c>
      <c r="EL57" s="12">
        <v>55.1</v>
      </c>
      <c r="EM57" s="12">
        <v>3.1</v>
      </c>
      <c r="EN57" s="12">
        <v>12.94</v>
      </c>
      <c r="EO57" s="12">
        <v>0.84</v>
      </c>
      <c r="EP57" s="12">
        <v>4.0199999999999996</v>
      </c>
      <c r="EQ57" s="12">
        <v>0.21</v>
      </c>
      <c r="ER57" s="12">
        <v>12.32</v>
      </c>
      <c r="ES57" s="12">
        <v>0.86</v>
      </c>
      <c r="ET57" s="12">
        <v>1.91</v>
      </c>
      <c r="EU57" s="12">
        <v>0.13</v>
      </c>
      <c r="EV57" s="12">
        <v>11.46</v>
      </c>
      <c r="EW57" s="12">
        <v>0.72</v>
      </c>
      <c r="EX57" s="12">
        <v>2.15</v>
      </c>
      <c r="EY57" s="12">
        <v>0.16</v>
      </c>
      <c r="EZ57" s="12">
        <v>5.92</v>
      </c>
      <c r="FA57" s="12">
        <v>0.45</v>
      </c>
      <c r="FB57" s="12">
        <v>0.80200000000000005</v>
      </c>
      <c r="FC57" s="12">
        <v>6.5000000000000002E-2</v>
      </c>
      <c r="FD57" s="12">
        <v>5.03</v>
      </c>
      <c r="FE57" s="12">
        <v>0.45</v>
      </c>
      <c r="FF57" s="12">
        <v>0.66700000000000004</v>
      </c>
      <c r="FG57" s="12">
        <v>5.3999999999999999E-2</v>
      </c>
      <c r="FH57" s="12">
        <v>14.9</v>
      </c>
      <c r="FI57" s="12">
        <v>1</v>
      </c>
      <c r="FJ57" s="12">
        <v>2.21</v>
      </c>
      <c r="FK57" s="12">
        <v>0.15</v>
      </c>
      <c r="FL57" s="12">
        <v>0.67600000000000005</v>
      </c>
      <c r="FM57" s="12">
        <v>9.5000000000000001E-2</v>
      </c>
      <c r="FN57" s="12">
        <v>7.8E-2</v>
      </c>
      <c r="FO57" s="12">
        <v>1.6E-2</v>
      </c>
      <c r="FP57" s="12">
        <v>3.41</v>
      </c>
      <c r="FQ57" s="12">
        <v>0.21</v>
      </c>
      <c r="FR57" s="12">
        <v>3.5000000000000003E-2</v>
      </c>
      <c r="FS57" s="12">
        <v>1.2999999999999999E-2</v>
      </c>
      <c r="FT57" s="12">
        <v>3.79</v>
      </c>
      <c r="FU57" s="12">
        <v>0.24</v>
      </c>
      <c r="FV57" s="12">
        <v>1.23</v>
      </c>
      <c r="FW57" s="12">
        <v>0.11</v>
      </c>
    </row>
    <row r="58" spans="1:179" x14ac:dyDescent="0.3">
      <c r="A58" s="31" t="s">
        <v>276</v>
      </c>
      <c r="B58" s="31" t="s">
        <v>16</v>
      </c>
      <c r="C58" s="46" t="s">
        <v>834</v>
      </c>
      <c r="D58" s="46" t="s">
        <v>834</v>
      </c>
      <c r="F58" s="62">
        <v>4.2245999999999997</v>
      </c>
      <c r="G58" s="62">
        <v>12.733700000000001</v>
      </c>
      <c r="H58" s="62">
        <v>0.35399999999999998</v>
      </c>
      <c r="I58" s="62">
        <v>4.0692000000000004</v>
      </c>
      <c r="J58" s="62">
        <v>2.3334999999999999</v>
      </c>
      <c r="K58" s="62">
        <v>1.2079</v>
      </c>
      <c r="L58" s="62">
        <v>63.284999999999997</v>
      </c>
      <c r="M58" s="62">
        <v>1.3329</v>
      </c>
      <c r="N58" s="62">
        <v>8.7139000000000006</v>
      </c>
      <c r="O58" s="62">
        <v>0.13980000000000001</v>
      </c>
      <c r="P58" s="62">
        <v>436.408096</v>
      </c>
      <c r="Q58" s="62">
        <v>846</v>
      </c>
      <c r="R58" s="62">
        <v>0.48518131362578898</v>
      </c>
      <c r="S58" s="62">
        <v>4.4780275205681601</v>
      </c>
      <c r="T58" s="62">
        <v>940.12577491080106</v>
      </c>
      <c r="W58" s="25">
        <v>5.9504999999999999</v>
      </c>
      <c r="X58" s="25">
        <v>26.883099999999999</v>
      </c>
      <c r="Z58" s="25">
        <v>9.5065500000000007</v>
      </c>
      <c r="AA58" s="25">
        <v>0.22994999999999999</v>
      </c>
      <c r="AB58" s="25">
        <v>4.4499999999999998E-2</v>
      </c>
      <c r="AC58" s="25">
        <v>56.239600000000003</v>
      </c>
      <c r="AD58" s="25">
        <v>4.4249999999999998E-2</v>
      </c>
      <c r="AE58" s="25">
        <v>0.46629999999999999</v>
      </c>
      <c r="AF58" s="25">
        <v>-2.7050000000000001E-2</v>
      </c>
      <c r="AG58" s="25">
        <v>0.46264769022311902</v>
      </c>
      <c r="AI58" s="5">
        <f t="shared" si="28"/>
        <v>4.2245999999999997</v>
      </c>
      <c r="AJ58" s="5">
        <f t="shared" si="14"/>
        <v>12.733700000000001</v>
      </c>
      <c r="AK58" s="5">
        <f t="shared" si="15"/>
        <v>0.35399999999999998</v>
      </c>
      <c r="AL58" s="5">
        <f t="shared" si="16"/>
        <v>4.0692000000000004</v>
      </c>
      <c r="AM58" s="5">
        <f t="shared" si="17"/>
        <v>2.3334999999999999</v>
      </c>
      <c r="AN58" s="5">
        <f t="shared" si="18"/>
        <v>1.2079</v>
      </c>
      <c r="AO58" s="5">
        <f t="shared" si="19"/>
        <v>63.284999999999997</v>
      </c>
      <c r="AP58" s="5">
        <f t="shared" si="20"/>
        <v>1.3329</v>
      </c>
      <c r="AQ58" s="5">
        <f t="shared" si="21"/>
        <v>8.7139000000000006</v>
      </c>
      <c r="AR58" s="5">
        <f t="shared" si="22"/>
        <v>0.13980000000000001</v>
      </c>
      <c r="AS58" s="5">
        <f t="shared" si="23"/>
        <v>1</v>
      </c>
      <c r="AU58" s="70" t="str">
        <f t="shared" si="27"/>
        <v>LL2_433_a</v>
      </c>
      <c r="AV58" s="70">
        <f t="shared" si="29"/>
        <v>63.284999999999997</v>
      </c>
      <c r="AW58" s="70">
        <f t="shared" si="30"/>
        <v>1.2079</v>
      </c>
      <c r="AX58" s="70">
        <f t="shared" si="31"/>
        <v>12.733700000000001</v>
      </c>
      <c r="AY58" s="70">
        <f t="shared" si="32"/>
        <v>7.4068149999999999</v>
      </c>
      <c r="AZ58" s="70">
        <f t="shared" si="33"/>
        <v>1.4523021435000001</v>
      </c>
      <c r="BA58" s="70">
        <f t="shared" si="34"/>
        <v>0.13980000000000001</v>
      </c>
      <c r="BB58" s="70">
        <f t="shared" si="35"/>
        <v>1.3329</v>
      </c>
      <c r="BC58" s="70">
        <f t="shared" si="36"/>
        <v>4.0692000000000004</v>
      </c>
      <c r="BD58" s="70">
        <f t="shared" si="37"/>
        <v>4.2245999999999997</v>
      </c>
      <c r="BE58" s="70">
        <f t="shared" si="38"/>
        <v>2.3334999999999999</v>
      </c>
      <c r="BF58" s="70">
        <f t="shared" si="39"/>
        <v>0.35399999999999998</v>
      </c>
      <c r="BG58" s="70">
        <f t="shared" si="40"/>
        <v>0.48518131362578898</v>
      </c>
      <c r="BH58" s="70">
        <f t="shared" si="41"/>
        <v>4.4780275205681599E-4</v>
      </c>
      <c r="BI58" s="70">
        <f t="shared" si="42"/>
        <v>1040.7912899999999</v>
      </c>
      <c r="BJ58" s="70">
        <v>30</v>
      </c>
      <c r="BK58" s="70">
        <v>0.95994979491712207</v>
      </c>
      <c r="BM58" s="12" t="s">
        <v>397</v>
      </c>
      <c r="BN58" s="12">
        <v>20</v>
      </c>
      <c r="BO58" s="12" t="s">
        <v>32</v>
      </c>
      <c r="BP58" s="12" t="s">
        <v>483</v>
      </c>
      <c r="BQ58" s="12" t="s">
        <v>535</v>
      </c>
      <c r="BR58" s="12" t="s">
        <v>480</v>
      </c>
      <c r="BS58" s="12">
        <v>3.8380787037036998E-2</v>
      </c>
      <c r="BT58" s="12">
        <v>25.672999999999998</v>
      </c>
      <c r="BU58" s="12">
        <v>89</v>
      </c>
      <c r="BV58" s="12" t="s">
        <v>462</v>
      </c>
      <c r="BW58" s="12">
        <v>1</v>
      </c>
      <c r="BX58" s="12">
        <v>14420</v>
      </c>
      <c r="BY58" s="12">
        <v>990</v>
      </c>
      <c r="BZ58" s="12">
        <v>4.0999999999999996</v>
      </c>
      <c r="CA58" s="12">
        <v>1</v>
      </c>
      <c r="CX58" s="12" t="s">
        <v>135</v>
      </c>
      <c r="CY58" s="12" t="s">
        <v>135</v>
      </c>
      <c r="CZ58" s="12">
        <v>32.566371681415902</v>
      </c>
      <c r="DA58" s="12">
        <v>2.5663716814159301</v>
      </c>
      <c r="DH58" s="12">
        <v>46.2</v>
      </c>
      <c r="DI58" s="12">
        <v>2.9</v>
      </c>
      <c r="DJ58" s="12">
        <v>279</v>
      </c>
      <c r="DK58" s="12">
        <v>12</v>
      </c>
      <c r="DL58" s="12">
        <v>73.8</v>
      </c>
      <c r="DM58" s="12">
        <v>3.9</v>
      </c>
      <c r="DN58" s="12">
        <v>695</v>
      </c>
      <c r="DO58" s="12">
        <v>37</v>
      </c>
      <c r="DP58" s="12">
        <v>54</v>
      </c>
      <c r="DQ58" s="12">
        <v>3</v>
      </c>
      <c r="ED58" s="12">
        <v>459</v>
      </c>
      <c r="EE58" s="12">
        <v>20</v>
      </c>
      <c r="EF58" s="12">
        <v>49.8</v>
      </c>
      <c r="EG58" s="12">
        <v>2.4</v>
      </c>
      <c r="EH58" s="12">
        <v>119.5</v>
      </c>
      <c r="EI58" s="12">
        <v>4.9000000000000004</v>
      </c>
      <c r="EJ58" s="12">
        <v>16.55</v>
      </c>
      <c r="EK58" s="12">
        <v>0.86</v>
      </c>
      <c r="EL58" s="12">
        <v>70</v>
      </c>
      <c r="EM58" s="12">
        <v>3.9</v>
      </c>
      <c r="EN58" s="12">
        <v>16.399999999999999</v>
      </c>
      <c r="EO58" s="12">
        <v>1.2</v>
      </c>
      <c r="EP58" s="12">
        <v>4.78</v>
      </c>
      <c r="EQ58" s="12">
        <v>0.33</v>
      </c>
      <c r="ER58" s="12">
        <v>16.899999999999999</v>
      </c>
      <c r="ES58" s="12">
        <v>1.3</v>
      </c>
      <c r="ET58" s="12">
        <v>2.52</v>
      </c>
      <c r="EU58" s="12">
        <v>0.21</v>
      </c>
      <c r="EV58" s="12">
        <v>14.1</v>
      </c>
      <c r="EW58" s="12">
        <v>1</v>
      </c>
      <c r="EX58" s="12">
        <v>2.92</v>
      </c>
      <c r="EY58" s="12">
        <v>0.25</v>
      </c>
      <c r="EZ58" s="12">
        <v>7.34</v>
      </c>
      <c r="FA58" s="12">
        <v>0.63</v>
      </c>
      <c r="FB58" s="12">
        <v>1.07</v>
      </c>
      <c r="FC58" s="12">
        <v>0.11</v>
      </c>
      <c r="FD58" s="12">
        <v>7.15</v>
      </c>
      <c r="FE58" s="12">
        <v>0.61</v>
      </c>
      <c r="FF58" s="12">
        <v>0.91</v>
      </c>
      <c r="FG58" s="12">
        <v>0.1</v>
      </c>
    </row>
    <row r="59" spans="1:179" x14ac:dyDescent="0.3">
      <c r="A59" s="31" t="s">
        <v>865</v>
      </c>
      <c r="B59" s="31" t="s">
        <v>16</v>
      </c>
      <c r="C59" s="46" t="s">
        <v>834</v>
      </c>
      <c r="D59" s="46" t="s">
        <v>834</v>
      </c>
      <c r="F59" s="62">
        <v>4.2054999999999998</v>
      </c>
      <c r="G59" s="62">
        <v>13.472200000000001</v>
      </c>
      <c r="H59" s="62">
        <v>0.93069999999999997</v>
      </c>
      <c r="I59" s="62">
        <v>5.6852</v>
      </c>
      <c r="J59" s="62">
        <v>1.6536999999999999</v>
      </c>
      <c r="K59" s="62">
        <v>2.2589999999999999</v>
      </c>
      <c r="L59" s="62">
        <v>55.219499999999996</v>
      </c>
      <c r="M59" s="62">
        <v>2.4979</v>
      </c>
      <c r="N59" s="62">
        <v>9.8264999999999993</v>
      </c>
      <c r="O59" s="62">
        <v>0.14860000000000001</v>
      </c>
      <c r="P59" s="62">
        <v>892.83491200000003</v>
      </c>
      <c r="Q59" s="62">
        <v>536</v>
      </c>
      <c r="R59" s="62">
        <v>1.6943528168906301</v>
      </c>
      <c r="S59" s="62">
        <v>330.60904492034399</v>
      </c>
      <c r="T59" s="62">
        <v>591.72190638215795</v>
      </c>
      <c r="W59" s="25">
        <v>5.5073999999999996</v>
      </c>
      <c r="X59" s="25">
        <v>27.2224</v>
      </c>
      <c r="Z59" s="25">
        <v>10.38165</v>
      </c>
      <c r="AA59" s="25">
        <v>0.24610000000000001</v>
      </c>
      <c r="AB59" s="25">
        <v>6.8099999999999994E-2</v>
      </c>
      <c r="AC59" s="25">
        <v>54.799349999999997</v>
      </c>
      <c r="AD59" s="25">
        <v>8.2350000000000007E-2</v>
      </c>
      <c r="AE59" s="25">
        <v>0.59370000000000001</v>
      </c>
      <c r="AF59" s="25">
        <v>9.1000000000000004E-3</v>
      </c>
      <c r="AG59" s="25">
        <v>0.50297104500902901</v>
      </c>
      <c r="AI59" s="5">
        <f t="shared" si="28"/>
        <v>4.2054999999999998</v>
      </c>
      <c r="AJ59" s="5">
        <f t="shared" si="14"/>
        <v>13.472200000000001</v>
      </c>
      <c r="AK59" s="5">
        <f t="shared" si="15"/>
        <v>0.93069999999999997</v>
      </c>
      <c r="AL59" s="5">
        <f t="shared" si="16"/>
        <v>5.6852</v>
      </c>
      <c r="AM59" s="5">
        <f t="shared" si="17"/>
        <v>1.6536999999999999</v>
      </c>
      <c r="AN59" s="5">
        <f t="shared" si="18"/>
        <v>2.2589999999999999</v>
      </c>
      <c r="AO59" s="5">
        <f t="shared" si="19"/>
        <v>55.219499999999996</v>
      </c>
      <c r="AP59" s="5">
        <f t="shared" si="20"/>
        <v>2.4979</v>
      </c>
      <c r="AQ59" s="5">
        <f t="shared" si="21"/>
        <v>9.8264999999999993</v>
      </c>
      <c r="AR59" s="5">
        <f t="shared" si="22"/>
        <v>0.14860000000000001</v>
      </c>
      <c r="AS59" s="5">
        <f t="shared" si="23"/>
        <v>1</v>
      </c>
      <c r="AU59" s="70" t="str">
        <f t="shared" si="27"/>
        <v>LL2_416_b</v>
      </c>
      <c r="AV59" s="70">
        <f t="shared" si="29"/>
        <v>55.219499999999996</v>
      </c>
      <c r="AW59" s="70">
        <f t="shared" si="30"/>
        <v>2.2589999999999999</v>
      </c>
      <c r="AX59" s="70">
        <f t="shared" si="31"/>
        <v>13.472200000000001</v>
      </c>
      <c r="AY59" s="70">
        <f t="shared" si="32"/>
        <v>8.352525</v>
      </c>
      <c r="AZ59" s="70">
        <f t="shared" si="33"/>
        <v>1.6377336224999997</v>
      </c>
      <c r="BA59" s="70">
        <f t="shared" si="34"/>
        <v>0.14860000000000001</v>
      </c>
      <c r="BB59" s="70">
        <f t="shared" si="35"/>
        <v>2.4979</v>
      </c>
      <c r="BC59" s="70">
        <f t="shared" si="36"/>
        <v>5.6852</v>
      </c>
      <c r="BD59" s="70">
        <f t="shared" si="37"/>
        <v>4.2054999999999998</v>
      </c>
      <c r="BE59" s="70">
        <f t="shared" si="38"/>
        <v>1.6536999999999999</v>
      </c>
      <c r="BF59" s="70">
        <f t="shared" si="39"/>
        <v>0.93069999999999997</v>
      </c>
      <c r="BG59" s="70">
        <f t="shared" si="40"/>
        <v>1.6943528168906301</v>
      </c>
      <c r="BH59" s="70">
        <f t="shared" si="41"/>
        <v>3.3060904492034401E-2</v>
      </c>
      <c r="BI59" s="70">
        <f t="shared" si="42"/>
        <v>1064.2077899999999</v>
      </c>
      <c r="BJ59" s="70">
        <v>820</v>
      </c>
      <c r="BK59" s="70">
        <v>0.43829877821500091</v>
      </c>
    </row>
    <row r="60" spans="1:179" x14ac:dyDescent="0.3">
      <c r="A60" s="31" t="s">
        <v>866</v>
      </c>
      <c r="B60" s="31" t="s">
        <v>16</v>
      </c>
      <c r="C60" s="46" t="s">
        <v>834</v>
      </c>
      <c r="D60" s="46" t="s">
        <v>834</v>
      </c>
      <c r="F60" s="62">
        <v>3.4577</v>
      </c>
      <c r="G60" s="62">
        <v>11.4559</v>
      </c>
      <c r="H60" s="62">
        <v>0.69630000000000003</v>
      </c>
      <c r="I60" s="62">
        <v>4.6140999999999996</v>
      </c>
      <c r="J60" s="62">
        <v>2.0939000000000001</v>
      </c>
      <c r="K60" s="62">
        <v>1.6989000000000001</v>
      </c>
      <c r="L60" s="62">
        <v>60.5867</v>
      </c>
      <c r="M60" s="62">
        <v>1.6769000000000001</v>
      </c>
      <c r="N60" s="62">
        <v>10.3551</v>
      </c>
      <c r="O60" s="62">
        <v>0.21929999999999999</v>
      </c>
      <c r="P60" s="62">
        <v>673.12945999999999</v>
      </c>
      <c r="Q60" s="62">
        <v>969</v>
      </c>
      <c r="R60" s="62">
        <v>0.39504245834444801</v>
      </c>
      <c r="S60" s="62">
        <v>1.4411392572881401</v>
      </c>
      <c r="T60" s="62">
        <v>1033.0537547193601</v>
      </c>
      <c r="W60" s="25">
        <v>5.3223000000000003</v>
      </c>
      <c r="X60" s="25">
        <v>26.198049999999999</v>
      </c>
      <c r="Z60" s="25">
        <v>10.507400000000001</v>
      </c>
      <c r="AA60" s="25">
        <v>0.21454999999999999</v>
      </c>
      <c r="AB60" s="25">
        <v>6.7849999999999994E-2</v>
      </c>
      <c r="AC60" s="25">
        <v>55.291249999999998</v>
      </c>
      <c r="AD60" s="25">
        <v>7.1849999999999997E-2</v>
      </c>
      <c r="AE60" s="25">
        <v>0.66095000000000004</v>
      </c>
      <c r="AF60" s="25">
        <v>-1.9900000000000001E-2</v>
      </c>
      <c r="AG60" s="25">
        <v>0.51522300417415701</v>
      </c>
      <c r="AI60" s="5">
        <f t="shared" si="28"/>
        <v>3.4577</v>
      </c>
      <c r="AJ60" s="5">
        <f t="shared" si="14"/>
        <v>11.4559</v>
      </c>
      <c r="AK60" s="5">
        <f t="shared" si="15"/>
        <v>0.69630000000000003</v>
      </c>
      <c r="AL60" s="5">
        <f t="shared" si="16"/>
        <v>4.6140999999999996</v>
      </c>
      <c r="AM60" s="5">
        <f t="shared" si="17"/>
        <v>2.0939000000000001</v>
      </c>
      <c r="AN60" s="5">
        <f t="shared" si="18"/>
        <v>1.6989000000000001</v>
      </c>
      <c r="AO60" s="5">
        <f t="shared" si="19"/>
        <v>60.5867</v>
      </c>
      <c r="AP60" s="5">
        <f t="shared" si="20"/>
        <v>1.6769000000000001</v>
      </c>
      <c r="AQ60" s="5">
        <f t="shared" si="21"/>
        <v>10.3551</v>
      </c>
      <c r="AR60" s="5">
        <f t="shared" si="22"/>
        <v>0.21929999999999999</v>
      </c>
      <c r="AS60" s="5">
        <f t="shared" si="23"/>
        <v>1</v>
      </c>
      <c r="AU60" s="70" t="str">
        <f t="shared" si="27"/>
        <v>LL2_428_b</v>
      </c>
      <c r="AV60" s="70">
        <f t="shared" si="29"/>
        <v>60.5867</v>
      </c>
      <c r="AW60" s="70">
        <f t="shared" si="30"/>
        <v>1.6989000000000001</v>
      </c>
      <c r="AX60" s="70">
        <f t="shared" si="31"/>
        <v>11.4559</v>
      </c>
      <c r="AY60" s="70">
        <f t="shared" si="32"/>
        <v>8.8018350000000005</v>
      </c>
      <c r="AZ60" s="70">
        <f t="shared" si="33"/>
        <v>1.7258327414999999</v>
      </c>
      <c r="BA60" s="70">
        <f t="shared" si="34"/>
        <v>0.21929999999999999</v>
      </c>
      <c r="BB60" s="70">
        <f t="shared" si="35"/>
        <v>1.6769000000000001</v>
      </c>
      <c r="BC60" s="70">
        <f t="shared" si="36"/>
        <v>4.6140999999999996</v>
      </c>
      <c r="BD60" s="70">
        <f t="shared" si="37"/>
        <v>3.4577</v>
      </c>
      <c r="BE60" s="70">
        <f t="shared" si="38"/>
        <v>2.0939000000000001</v>
      </c>
      <c r="BF60" s="70">
        <f t="shared" si="39"/>
        <v>0.69630000000000003</v>
      </c>
      <c r="BG60" s="70">
        <f t="shared" si="40"/>
        <v>0.39504245834444801</v>
      </c>
      <c r="BH60" s="70">
        <f t="shared" si="41"/>
        <v>1.4411392572881402E-4</v>
      </c>
      <c r="BI60" s="70">
        <f t="shared" si="42"/>
        <v>1047.70569</v>
      </c>
      <c r="BJ60" s="70">
        <v>20</v>
      </c>
      <c r="BK60" s="70">
        <v>0.99488583236538985</v>
      </c>
      <c r="BM60" s="12" t="s">
        <v>397</v>
      </c>
      <c r="BN60" s="12">
        <v>20</v>
      </c>
      <c r="BO60" s="12" t="s">
        <v>32</v>
      </c>
      <c r="BP60" s="12" t="s">
        <v>483</v>
      </c>
      <c r="BQ60" s="12" t="s">
        <v>536</v>
      </c>
      <c r="BR60" s="12" t="s">
        <v>480</v>
      </c>
      <c r="BS60" s="12">
        <v>3.5561342592592603E-2</v>
      </c>
      <c r="BT60" s="12">
        <v>9.3231999999999999</v>
      </c>
      <c r="BU60" s="12">
        <v>32</v>
      </c>
      <c r="BV60" s="12" t="s">
        <v>462</v>
      </c>
      <c r="BW60" s="12">
        <v>1</v>
      </c>
      <c r="BX60" s="12">
        <v>22000</v>
      </c>
      <c r="BY60" s="12">
        <v>1600</v>
      </c>
      <c r="BZ60" s="12">
        <v>4.5999999999999996</v>
      </c>
      <c r="CA60" s="12">
        <v>1</v>
      </c>
      <c r="CX60" s="12">
        <v>2.29</v>
      </c>
      <c r="CY60" s="12">
        <v>0.99</v>
      </c>
      <c r="CZ60" s="12">
        <v>30.530973451327402</v>
      </c>
      <c r="DA60" s="12">
        <v>3.27433628318584</v>
      </c>
      <c r="DH60" s="12">
        <v>35.4</v>
      </c>
      <c r="DI60" s="12">
        <v>3.3</v>
      </c>
      <c r="DJ60" s="12">
        <v>277</v>
      </c>
      <c r="DK60" s="12">
        <v>23</v>
      </c>
      <c r="DL60" s="12">
        <v>77.8</v>
      </c>
      <c r="DM60" s="12">
        <v>6.5</v>
      </c>
      <c r="DN60" s="12">
        <v>598</v>
      </c>
      <c r="DO60" s="12">
        <v>48</v>
      </c>
      <c r="DP60" s="12">
        <v>55</v>
      </c>
      <c r="DQ60" s="12">
        <v>4.0999999999999996</v>
      </c>
      <c r="ED60" s="12">
        <v>446</v>
      </c>
      <c r="EE60" s="12">
        <v>35</v>
      </c>
      <c r="EF60" s="12">
        <v>54.6</v>
      </c>
      <c r="EG60" s="12">
        <v>3.6</v>
      </c>
      <c r="EH60" s="12">
        <v>137.30000000000001</v>
      </c>
      <c r="EI60" s="12">
        <v>6.2</v>
      </c>
      <c r="EJ60" s="12">
        <v>18.5</v>
      </c>
      <c r="EK60" s="12">
        <v>1.5</v>
      </c>
      <c r="EL60" s="12">
        <v>78.400000000000006</v>
      </c>
      <c r="EM60" s="12">
        <v>5.4</v>
      </c>
      <c r="EN60" s="12">
        <v>19.7</v>
      </c>
      <c r="EO60" s="12">
        <v>2.2999999999999998</v>
      </c>
      <c r="EP60" s="12">
        <v>5.44</v>
      </c>
      <c r="EQ60" s="12">
        <v>0.52</v>
      </c>
      <c r="ER60" s="12">
        <v>19</v>
      </c>
      <c r="ES60" s="12">
        <v>2.2000000000000002</v>
      </c>
      <c r="ET60" s="12">
        <v>2.76</v>
      </c>
      <c r="EU60" s="12">
        <v>0.33</v>
      </c>
      <c r="EV60" s="12">
        <v>15.5</v>
      </c>
      <c r="EW60" s="12">
        <v>1.5</v>
      </c>
      <c r="EX60" s="12">
        <v>3.13</v>
      </c>
      <c r="EY60" s="12">
        <v>0.32</v>
      </c>
      <c r="EZ60" s="12">
        <v>8.09</v>
      </c>
      <c r="FA60" s="12">
        <v>0.9</v>
      </c>
      <c r="FB60" s="12">
        <v>0.97</v>
      </c>
      <c r="FC60" s="12">
        <v>0.16</v>
      </c>
      <c r="FD60" s="12">
        <v>5.93</v>
      </c>
      <c r="FE60" s="12">
        <v>0.75</v>
      </c>
      <c r="FF60" s="12">
        <v>0.88</v>
      </c>
      <c r="FG60" s="12">
        <v>0.12</v>
      </c>
    </row>
    <row r="61" spans="1:179" x14ac:dyDescent="0.3">
      <c r="A61" s="31" t="s">
        <v>867</v>
      </c>
      <c r="B61" s="31" t="s">
        <v>16</v>
      </c>
      <c r="C61" s="46" t="s">
        <v>834</v>
      </c>
      <c r="D61" s="46" t="s">
        <v>835</v>
      </c>
      <c r="F61" s="62">
        <v>4.6836000000000002</v>
      </c>
      <c r="G61" s="62">
        <v>13.754300000000001</v>
      </c>
      <c r="H61" s="62">
        <v>0.23369999999999999</v>
      </c>
      <c r="I61" s="62">
        <v>3.7334000000000001</v>
      </c>
      <c r="J61" s="62">
        <v>2.2768000000000002</v>
      </c>
      <c r="K61" s="62">
        <v>0.85160000000000002</v>
      </c>
      <c r="L61" s="62">
        <v>62.372599999999998</v>
      </c>
      <c r="M61" s="62">
        <v>0.7712</v>
      </c>
      <c r="N61" s="62">
        <v>6.2556000000000003</v>
      </c>
      <c r="O61" s="62">
        <v>0.17799999999999999</v>
      </c>
      <c r="P61" s="62">
        <v>279.261144</v>
      </c>
      <c r="Q61" s="62">
        <v>690</v>
      </c>
      <c r="R61" s="62">
        <v>1.8532323004487401</v>
      </c>
      <c r="S61" s="62">
        <v>274.872080506945</v>
      </c>
      <c r="T61" s="62">
        <v>463.35994530311098</v>
      </c>
      <c r="W61" s="25">
        <v>5.7946999999999997</v>
      </c>
      <c r="X61" s="25">
        <v>27.288550000000001</v>
      </c>
      <c r="Z61" s="25">
        <v>9.9252000000000002</v>
      </c>
      <c r="AA61" s="25">
        <v>0.25669999999999998</v>
      </c>
      <c r="AB61" s="25">
        <v>3.8600000000000002E-2</v>
      </c>
      <c r="AC61" s="25">
        <v>55.474150000000002</v>
      </c>
      <c r="AD61" s="25">
        <v>3.6150000000000002E-2</v>
      </c>
      <c r="AE61" s="25">
        <v>0.48635</v>
      </c>
      <c r="AF61" s="25">
        <v>-1.95E-2</v>
      </c>
      <c r="AG61" s="25">
        <v>0.47909152559764701</v>
      </c>
      <c r="AI61" s="5">
        <f t="shared" si="28"/>
        <v>4.6836000000000002</v>
      </c>
      <c r="AJ61" s="5">
        <f t="shared" si="14"/>
        <v>13.754300000000001</v>
      </c>
      <c r="AK61" s="5">
        <f t="shared" si="15"/>
        <v>0.23369999999999999</v>
      </c>
      <c r="AL61" s="5">
        <f t="shared" si="16"/>
        <v>3.7334000000000001</v>
      </c>
      <c r="AM61" s="5">
        <f t="shared" si="17"/>
        <v>2.2768000000000002</v>
      </c>
      <c r="AN61" s="5">
        <f t="shared" si="18"/>
        <v>0.85160000000000002</v>
      </c>
      <c r="AO61" s="5">
        <f t="shared" si="19"/>
        <v>62.372599999999998</v>
      </c>
      <c r="AP61" s="5">
        <f t="shared" si="20"/>
        <v>0.7712</v>
      </c>
      <c r="AQ61" s="5">
        <f t="shared" si="21"/>
        <v>6.2556000000000003</v>
      </c>
      <c r="AR61" s="5">
        <f t="shared" si="22"/>
        <v>0.17799999999999999</v>
      </c>
      <c r="AS61" s="5">
        <f t="shared" si="23"/>
        <v>1</v>
      </c>
      <c r="AU61" s="70" t="str">
        <f t="shared" si="27"/>
        <v>LL2_435</v>
      </c>
      <c r="AV61" s="70">
        <f t="shared" si="29"/>
        <v>62.372599999999998</v>
      </c>
      <c r="AW61" s="70">
        <f t="shared" si="30"/>
        <v>0.85160000000000002</v>
      </c>
      <c r="AX61" s="70">
        <f t="shared" si="31"/>
        <v>13.754300000000001</v>
      </c>
      <c r="AY61" s="70">
        <f t="shared" si="32"/>
        <v>5.3172600000000001</v>
      </c>
      <c r="AZ61" s="70">
        <f t="shared" si="33"/>
        <v>1.042589574</v>
      </c>
      <c r="BA61" s="70">
        <f t="shared" si="34"/>
        <v>0.17799999999999999</v>
      </c>
      <c r="BB61" s="70">
        <f t="shared" si="35"/>
        <v>0.7712</v>
      </c>
      <c r="BC61" s="70">
        <f t="shared" si="36"/>
        <v>3.7334000000000001</v>
      </c>
      <c r="BD61" s="70">
        <f t="shared" si="37"/>
        <v>4.6836000000000002</v>
      </c>
      <c r="BE61" s="70">
        <f t="shared" si="38"/>
        <v>2.2768000000000002</v>
      </c>
      <c r="BF61" s="70">
        <f t="shared" si="39"/>
        <v>0.23369999999999999</v>
      </c>
      <c r="BG61" s="70">
        <f t="shared" si="40"/>
        <v>1.8532323004487401</v>
      </c>
      <c r="BH61" s="70">
        <f t="shared" si="41"/>
        <v>2.74872080506945E-2</v>
      </c>
      <c r="BI61" s="70">
        <f t="shared" si="42"/>
        <v>1029.5011199999999</v>
      </c>
      <c r="BJ61" s="70">
        <v>800</v>
      </c>
      <c r="BK61" s="70">
        <v>0.44276446691754362</v>
      </c>
    </row>
    <row r="62" spans="1:179" x14ac:dyDescent="0.3">
      <c r="A62" s="31" t="s">
        <v>277</v>
      </c>
      <c r="B62" s="31" t="s">
        <v>16</v>
      </c>
      <c r="C62" s="46" t="s">
        <v>834</v>
      </c>
      <c r="D62" s="46" t="s">
        <v>835</v>
      </c>
      <c r="L62" s="62">
        <v>63.666129627336403</v>
      </c>
      <c r="R62" s="62">
        <v>0.898444261003573</v>
      </c>
      <c r="S62" s="62">
        <v>200.339347962061</v>
      </c>
      <c r="T62" s="62">
        <v>736.79536153822096</v>
      </c>
      <c r="W62" s="25">
        <v>6.3872499999999999</v>
      </c>
      <c r="X62" s="25">
        <v>26.045200000000001</v>
      </c>
      <c r="Z62" s="25">
        <v>9.2017500000000005</v>
      </c>
      <c r="AA62" s="25">
        <v>0.25790000000000002</v>
      </c>
      <c r="AB62" s="25">
        <v>4.0649999999999999E-2</v>
      </c>
      <c r="AC62" s="25">
        <v>57.051949999999998</v>
      </c>
      <c r="AD62" s="25">
        <v>4.1750000000000002E-2</v>
      </c>
      <c r="AE62" s="25">
        <v>0.44255</v>
      </c>
      <c r="AF62" s="25">
        <v>1.3050000000000001E-2</v>
      </c>
      <c r="AG62" s="25">
        <v>0.436786147363254</v>
      </c>
      <c r="AI62" s="5">
        <f t="shared" si="28"/>
        <v>0</v>
      </c>
      <c r="AJ62" s="5">
        <f t="shared" si="14"/>
        <v>0</v>
      </c>
      <c r="AK62" s="5">
        <f t="shared" si="15"/>
        <v>0</v>
      </c>
      <c r="AL62" s="5">
        <f t="shared" si="16"/>
        <v>0</v>
      </c>
      <c r="AM62" s="5">
        <f t="shared" si="17"/>
        <v>0</v>
      </c>
      <c r="AN62" s="5">
        <f t="shared" si="18"/>
        <v>0</v>
      </c>
      <c r="AO62" s="5">
        <f t="shared" si="19"/>
        <v>63.666129627336403</v>
      </c>
      <c r="AP62" s="5">
        <f t="shared" si="20"/>
        <v>0</v>
      </c>
      <c r="AQ62" s="5">
        <f t="shared" si="21"/>
        <v>0</v>
      </c>
      <c r="AR62" s="5">
        <f t="shared" si="22"/>
        <v>0</v>
      </c>
      <c r="AS62" s="5">
        <f t="shared" si="23"/>
        <v>1</v>
      </c>
      <c r="AU62" s="70" t="str">
        <f t="shared" si="27"/>
        <v>LL2_438_B</v>
      </c>
      <c r="AV62" s="70">
        <f t="shared" si="29"/>
        <v>63.666129627336403</v>
      </c>
      <c r="AW62" s="70">
        <f t="shared" si="30"/>
        <v>0</v>
      </c>
      <c r="AX62" s="70">
        <f t="shared" si="31"/>
        <v>0</v>
      </c>
      <c r="AY62" s="70">
        <f t="shared" si="32"/>
        <v>0</v>
      </c>
      <c r="AZ62" s="70">
        <f t="shared" si="33"/>
        <v>0</v>
      </c>
      <c r="BA62" s="70">
        <f t="shared" si="34"/>
        <v>0</v>
      </c>
      <c r="BB62" s="70">
        <f t="shared" si="35"/>
        <v>0</v>
      </c>
      <c r="BC62" s="70">
        <f t="shared" si="36"/>
        <v>0</v>
      </c>
      <c r="BD62" s="70">
        <f t="shared" si="37"/>
        <v>0</v>
      </c>
      <c r="BE62" s="70">
        <f t="shared" si="38"/>
        <v>0</v>
      </c>
      <c r="BF62" s="70">
        <f t="shared" si="39"/>
        <v>0</v>
      </c>
      <c r="BG62" s="70">
        <f t="shared" si="40"/>
        <v>0.898444261003573</v>
      </c>
      <c r="BH62" s="70">
        <f t="shared" si="41"/>
        <v>2.0033934796206101E-2</v>
      </c>
      <c r="BI62" s="70">
        <f t="shared" si="42"/>
        <v>1014</v>
      </c>
      <c r="BJ62" s="70">
        <v>180</v>
      </c>
      <c r="BK62" s="70">
        <v>0.3196555961465386</v>
      </c>
    </row>
    <row r="63" spans="1:179" x14ac:dyDescent="0.3">
      <c r="A63" s="31" t="s">
        <v>875</v>
      </c>
      <c r="B63" s="31" t="s">
        <v>18</v>
      </c>
      <c r="C63" s="46" t="s">
        <v>837</v>
      </c>
      <c r="D63" s="46" t="s">
        <v>834</v>
      </c>
      <c r="F63" s="62">
        <v>4.7926000000000002</v>
      </c>
      <c r="G63" s="62">
        <v>13.4785</v>
      </c>
      <c r="H63" s="62">
        <v>0.60860000000000003</v>
      </c>
      <c r="I63" s="62">
        <v>5.6832000000000003</v>
      </c>
      <c r="J63" s="62">
        <v>1.7294</v>
      </c>
      <c r="K63" s="62">
        <v>1.7121999999999999</v>
      </c>
      <c r="L63" s="62">
        <v>59.311700000000002</v>
      </c>
      <c r="M63" s="62">
        <v>2.1972</v>
      </c>
      <c r="N63" s="62">
        <v>7.9009</v>
      </c>
      <c r="O63" s="62">
        <v>7.1800000000000003E-2</v>
      </c>
      <c r="P63" s="62">
        <v>562.02556400000003</v>
      </c>
      <c r="Q63" s="62">
        <v>435</v>
      </c>
      <c r="R63" s="62">
        <v>0.66513804181236202</v>
      </c>
      <c r="S63" s="62">
        <v>146.46712165596799</v>
      </c>
      <c r="T63" s="62">
        <v>324.294573205733</v>
      </c>
      <c r="W63" s="25">
        <v>5.1853999999999996</v>
      </c>
      <c r="X63" s="25">
        <v>28.597349999999999</v>
      </c>
      <c r="Z63" s="25">
        <v>10.99845</v>
      </c>
      <c r="AA63" s="25">
        <v>0.2056</v>
      </c>
      <c r="AB63" s="25">
        <v>7.2300000000000003E-2</v>
      </c>
      <c r="AC63" s="25">
        <v>53.793149999999997</v>
      </c>
      <c r="AD63" s="25">
        <v>8.6050000000000001E-2</v>
      </c>
      <c r="AE63" s="25">
        <v>0.61599999999999999</v>
      </c>
      <c r="AF63" s="25">
        <v>5.8700000000000002E-2</v>
      </c>
      <c r="AG63" s="25">
        <v>0.53321805043626302</v>
      </c>
      <c r="AI63" s="5">
        <f t="shared" si="28"/>
        <v>4.7926000000000002</v>
      </c>
      <c r="AJ63" s="5">
        <f t="shared" si="14"/>
        <v>13.4785</v>
      </c>
      <c r="AK63" s="5">
        <f t="shared" si="15"/>
        <v>0.60860000000000003</v>
      </c>
      <c r="AL63" s="5">
        <f t="shared" si="16"/>
        <v>5.6832000000000003</v>
      </c>
      <c r="AM63" s="5">
        <f t="shared" si="17"/>
        <v>1.7294</v>
      </c>
      <c r="AN63" s="5">
        <f t="shared" si="18"/>
        <v>1.7121999999999999</v>
      </c>
      <c r="AO63" s="5">
        <f t="shared" si="19"/>
        <v>59.311700000000002</v>
      </c>
      <c r="AP63" s="5">
        <f t="shared" si="20"/>
        <v>2.1972</v>
      </c>
      <c r="AQ63" s="5">
        <f t="shared" si="21"/>
        <v>7.9009</v>
      </c>
      <c r="AR63" s="5">
        <f t="shared" si="22"/>
        <v>7.1800000000000003E-2</v>
      </c>
      <c r="AS63" s="5">
        <f t="shared" si="23"/>
        <v>1</v>
      </c>
      <c r="AU63" s="70" t="str">
        <f t="shared" si="27"/>
        <v>LL1_57</v>
      </c>
      <c r="AV63" s="70">
        <f t="shared" si="29"/>
        <v>59.311700000000002</v>
      </c>
      <c r="AW63" s="70">
        <f t="shared" si="30"/>
        <v>1.7121999999999999</v>
      </c>
      <c r="AX63" s="70">
        <f t="shared" si="31"/>
        <v>13.4785</v>
      </c>
      <c r="AY63" s="70">
        <f t="shared" si="32"/>
        <v>6.7157650000000002</v>
      </c>
      <c r="AZ63" s="70">
        <f t="shared" si="33"/>
        <v>1.3168034985000001</v>
      </c>
      <c r="BA63" s="70">
        <f t="shared" si="34"/>
        <v>7.1800000000000003E-2</v>
      </c>
      <c r="BB63" s="70">
        <f t="shared" si="35"/>
        <v>2.1972</v>
      </c>
      <c r="BC63" s="70">
        <f t="shared" si="36"/>
        <v>5.6832000000000003</v>
      </c>
      <c r="BD63" s="70">
        <f t="shared" si="37"/>
        <v>4.7926000000000002</v>
      </c>
      <c r="BE63" s="70">
        <f t="shared" si="38"/>
        <v>1.7294</v>
      </c>
      <c r="BF63" s="70">
        <f t="shared" si="39"/>
        <v>0.60860000000000003</v>
      </c>
      <c r="BG63" s="70">
        <f t="shared" si="40"/>
        <v>0.66513804181236202</v>
      </c>
      <c r="BH63" s="70">
        <f t="shared" si="41"/>
        <v>1.4646712165596799E-2</v>
      </c>
      <c r="BI63" s="70">
        <f t="shared" si="42"/>
        <v>1058.16372</v>
      </c>
      <c r="BJ63" s="70">
        <v>300</v>
      </c>
      <c r="BK63" s="70">
        <v>0.19750807641760401</v>
      </c>
      <c r="BM63" s="12" t="s">
        <v>404</v>
      </c>
      <c r="BN63" s="12">
        <v>50</v>
      </c>
      <c r="BO63" s="12" t="s">
        <v>32</v>
      </c>
      <c r="BP63" s="12">
        <v>11</v>
      </c>
      <c r="BQ63" s="12" t="s">
        <v>537</v>
      </c>
      <c r="BR63" s="12" t="s">
        <v>485</v>
      </c>
      <c r="BS63" s="12">
        <v>3.3444444444444402E-2</v>
      </c>
      <c r="BT63" s="12">
        <v>20.936</v>
      </c>
      <c r="BU63" s="12">
        <v>32</v>
      </c>
      <c r="BV63" s="12" t="s">
        <v>462</v>
      </c>
      <c r="BW63" s="12">
        <v>1</v>
      </c>
      <c r="BX63" s="12">
        <v>176000</v>
      </c>
      <c r="BY63" s="12">
        <v>7000</v>
      </c>
      <c r="BZ63" s="12">
        <v>5.7</v>
      </c>
      <c r="CA63" s="12">
        <v>1</v>
      </c>
      <c r="CB63" s="12">
        <v>12.98</v>
      </c>
      <c r="CC63" s="12">
        <v>0.71</v>
      </c>
      <c r="CD63" s="12">
        <v>2.25</v>
      </c>
      <c r="CE63" s="12">
        <v>0.48</v>
      </c>
      <c r="CF63" s="12">
        <v>4.92</v>
      </c>
      <c r="CG63" s="12">
        <v>0.17</v>
      </c>
      <c r="CH63" s="12">
        <v>14270</v>
      </c>
      <c r="CI63" s="12">
        <v>340</v>
      </c>
      <c r="CJ63" s="12">
        <v>14.33</v>
      </c>
      <c r="CK63" s="12">
        <v>0.57999999999999996</v>
      </c>
      <c r="CL63" s="12">
        <v>9920</v>
      </c>
      <c r="CM63" s="12">
        <v>350</v>
      </c>
      <c r="CN63" s="12">
        <v>81.2</v>
      </c>
      <c r="CO63" s="12">
        <v>3.2</v>
      </c>
      <c r="CP63" s="12">
        <v>1.67</v>
      </c>
      <c r="CQ63" s="12">
        <v>0.62</v>
      </c>
      <c r="CR63" s="12">
        <v>1126</v>
      </c>
      <c r="CS63" s="12">
        <v>47</v>
      </c>
      <c r="CT63" s="12">
        <v>74800</v>
      </c>
      <c r="CU63" s="12">
        <v>2600</v>
      </c>
      <c r="CV63" s="12">
        <v>16.54</v>
      </c>
      <c r="CW63" s="12">
        <v>0.75</v>
      </c>
      <c r="CX63" s="12">
        <v>35.700000000000003</v>
      </c>
      <c r="CY63" s="12">
        <v>2.5</v>
      </c>
      <c r="CZ63" s="12">
        <v>220</v>
      </c>
      <c r="DA63" s="12">
        <v>8.8000000000000007</v>
      </c>
      <c r="DB63" s="12">
        <v>140.1</v>
      </c>
      <c r="DC63" s="12">
        <v>5.4</v>
      </c>
      <c r="DD63" s="12">
        <v>30.1</v>
      </c>
      <c r="DE63" s="12">
        <v>1.3</v>
      </c>
      <c r="DF63" s="12">
        <v>1.56</v>
      </c>
      <c r="DG63" s="12">
        <v>0.27</v>
      </c>
      <c r="DH63" s="12">
        <v>33.700000000000003</v>
      </c>
      <c r="DI63" s="12">
        <v>1.1000000000000001</v>
      </c>
      <c r="DJ63" s="12">
        <v>401</v>
      </c>
      <c r="DK63" s="12">
        <v>13</v>
      </c>
      <c r="DL63" s="12">
        <v>59.6</v>
      </c>
      <c r="DM63" s="12">
        <v>2.4</v>
      </c>
      <c r="DN63" s="12">
        <v>489</v>
      </c>
      <c r="DO63" s="12">
        <v>18</v>
      </c>
      <c r="DP63" s="12">
        <v>40.799999999999997</v>
      </c>
      <c r="DQ63" s="12">
        <v>1.5</v>
      </c>
      <c r="DR63" s="12">
        <v>2.84</v>
      </c>
      <c r="DS63" s="12">
        <v>0.25</v>
      </c>
      <c r="DT63" s="12">
        <v>0.14699999999999999</v>
      </c>
      <c r="DU63" s="12">
        <v>8.8999999999999996E-2</v>
      </c>
      <c r="DV63" s="12">
        <v>0.161</v>
      </c>
      <c r="DW63" s="12">
        <v>3.9E-2</v>
      </c>
      <c r="DX63" s="12">
        <v>4.25</v>
      </c>
      <c r="DY63" s="12">
        <v>0.28000000000000003</v>
      </c>
      <c r="DZ63" s="12">
        <v>0.105</v>
      </c>
      <c r="EA63" s="12">
        <v>2.5999999999999999E-2</v>
      </c>
      <c r="EB63" s="12">
        <v>0.36</v>
      </c>
      <c r="EC63" s="12">
        <v>2.9000000000000001E-2</v>
      </c>
      <c r="ED63" s="12">
        <v>356</v>
      </c>
      <c r="EE63" s="12">
        <v>15</v>
      </c>
      <c r="EF63" s="12">
        <v>39.9</v>
      </c>
      <c r="EG63" s="12">
        <v>1.3</v>
      </c>
      <c r="EH63" s="12">
        <v>96.3</v>
      </c>
      <c r="EI63" s="12">
        <v>2.9</v>
      </c>
      <c r="EJ63" s="12">
        <v>13.46</v>
      </c>
      <c r="EK63" s="12">
        <v>0.49</v>
      </c>
      <c r="EL63" s="12">
        <v>58.9</v>
      </c>
      <c r="EM63" s="12">
        <v>2.2999999999999998</v>
      </c>
      <c r="EN63" s="12">
        <v>14.26</v>
      </c>
      <c r="EO63" s="12">
        <v>0.79</v>
      </c>
      <c r="EP63" s="12">
        <v>4.59</v>
      </c>
      <c r="EQ63" s="12">
        <v>0.27</v>
      </c>
      <c r="ER63" s="12">
        <v>13.77</v>
      </c>
      <c r="ES63" s="12">
        <v>0.77</v>
      </c>
      <c r="ET63" s="12">
        <v>2.0099999999999998</v>
      </c>
      <c r="EU63" s="12">
        <v>0.1</v>
      </c>
      <c r="EV63" s="12">
        <v>12.5</v>
      </c>
      <c r="EW63" s="12">
        <v>0.69</v>
      </c>
      <c r="EX63" s="12">
        <v>2.41</v>
      </c>
      <c r="EY63" s="12">
        <v>0.11</v>
      </c>
      <c r="EZ63" s="12">
        <v>6.06</v>
      </c>
      <c r="FA63" s="12">
        <v>0.41</v>
      </c>
      <c r="FB63" s="12">
        <v>0.80200000000000005</v>
      </c>
      <c r="FC63" s="12">
        <v>5.7000000000000002E-2</v>
      </c>
      <c r="FD63" s="12">
        <v>4.82</v>
      </c>
      <c r="FE63" s="12">
        <v>0.37</v>
      </c>
      <c r="FF63" s="12">
        <v>0.68200000000000005</v>
      </c>
      <c r="FG63" s="12">
        <v>5.5E-2</v>
      </c>
      <c r="FH63" s="12">
        <v>13.03</v>
      </c>
      <c r="FI63" s="12">
        <v>0.78</v>
      </c>
      <c r="FJ63" s="12">
        <v>2.37</v>
      </c>
      <c r="FK63" s="12">
        <v>0.15</v>
      </c>
      <c r="FL63" s="12">
        <v>0.63</v>
      </c>
      <c r="FM63" s="12">
        <v>9.6000000000000002E-2</v>
      </c>
      <c r="FN63" s="12">
        <v>9.1999999999999998E-2</v>
      </c>
      <c r="FO63" s="12">
        <v>2.1999999999999999E-2</v>
      </c>
      <c r="FP63" s="12">
        <v>2.8</v>
      </c>
      <c r="FQ63" s="12">
        <v>0.13</v>
      </c>
      <c r="FR63" s="12">
        <v>2.9600000000000001E-2</v>
      </c>
      <c r="FS63" s="12">
        <v>8.6999999999999994E-3</v>
      </c>
      <c r="FT63" s="12">
        <v>3.55</v>
      </c>
      <c r="FU63" s="12">
        <v>0.22</v>
      </c>
      <c r="FV63" s="12">
        <v>1.1060000000000001</v>
      </c>
      <c r="FW63" s="12">
        <v>7.8E-2</v>
      </c>
    </row>
    <row r="64" spans="1:179" x14ac:dyDescent="0.3">
      <c r="A64" s="31" t="s">
        <v>876</v>
      </c>
      <c r="B64" s="31" t="s">
        <v>16</v>
      </c>
      <c r="C64" s="46" t="s">
        <v>834</v>
      </c>
      <c r="D64" s="46" t="s">
        <v>834</v>
      </c>
      <c r="F64" s="62">
        <v>5.5945</v>
      </c>
      <c r="G64" s="62">
        <v>14.2257</v>
      </c>
      <c r="H64" s="62">
        <v>7.1300000000000002E-2</v>
      </c>
      <c r="I64" s="62">
        <v>3.0297999999999998</v>
      </c>
      <c r="J64" s="62">
        <v>2.3046000000000002</v>
      </c>
      <c r="K64" s="62">
        <v>0.49940000000000001</v>
      </c>
      <c r="L64" s="62">
        <v>65.126900000000006</v>
      </c>
      <c r="M64" s="62">
        <v>0.53069999999999995</v>
      </c>
      <c r="N64" s="62">
        <v>5.4931999999999999</v>
      </c>
      <c r="O64" s="62">
        <v>0.14630000000000001</v>
      </c>
      <c r="P64" s="62">
        <v>165.15443999999999</v>
      </c>
      <c r="Q64" s="62">
        <v>834</v>
      </c>
      <c r="R64" s="62">
        <v>1.52819425751647</v>
      </c>
      <c r="S64" s="62">
        <v>100.593501399701</v>
      </c>
      <c r="T64" s="62">
        <v>557.04093545764795</v>
      </c>
      <c r="W64" s="25">
        <v>6.8752500000000003</v>
      </c>
      <c r="X64" s="25">
        <v>25.679200000000002</v>
      </c>
      <c r="Z64" s="25">
        <v>7.8487999999999998</v>
      </c>
      <c r="AA64" s="25">
        <v>0.34129999999999999</v>
      </c>
      <c r="AB64" s="25">
        <v>1.7649999999999999E-2</v>
      </c>
      <c r="AC64" s="25">
        <v>58.316249999999997</v>
      </c>
      <c r="AD64" s="25">
        <v>2.8899999999999999E-2</v>
      </c>
      <c r="AE64" s="25">
        <v>0.35139999999999999</v>
      </c>
      <c r="AF64" s="25">
        <v>2.7550000000000002E-2</v>
      </c>
      <c r="AG64" s="25">
        <v>0.37923578335469998</v>
      </c>
      <c r="AI64" s="5">
        <f t="shared" si="28"/>
        <v>5.5945</v>
      </c>
      <c r="AJ64" s="5">
        <f t="shared" si="14"/>
        <v>14.2257</v>
      </c>
      <c r="AK64" s="5">
        <f t="shared" si="15"/>
        <v>7.1300000000000002E-2</v>
      </c>
      <c r="AL64" s="5">
        <f t="shared" si="16"/>
        <v>3.0297999999999998</v>
      </c>
      <c r="AM64" s="5">
        <f t="shared" si="17"/>
        <v>2.3046000000000002</v>
      </c>
      <c r="AN64" s="5">
        <f t="shared" si="18"/>
        <v>0.49940000000000001</v>
      </c>
      <c r="AO64" s="5">
        <f t="shared" si="19"/>
        <v>65.126900000000006</v>
      </c>
      <c r="AP64" s="5">
        <f t="shared" si="20"/>
        <v>0.53069999999999995</v>
      </c>
      <c r="AQ64" s="5">
        <f t="shared" si="21"/>
        <v>5.4931999999999999</v>
      </c>
      <c r="AR64" s="5">
        <f t="shared" si="22"/>
        <v>0.14630000000000001</v>
      </c>
      <c r="AS64" s="5">
        <f t="shared" si="23"/>
        <v>1</v>
      </c>
      <c r="AU64" s="70" t="str">
        <f t="shared" si="27"/>
        <v>LL2_461</v>
      </c>
      <c r="AV64" s="70">
        <f t="shared" si="29"/>
        <v>65.126900000000006</v>
      </c>
      <c r="AW64" s="70">
        <f t="shared" si="30"/>
        <v>0.49940000000000001</v>
      </c>
      <c r="AX64" s="70">
        <f t="shared" si="31"/>
        <v>14.2257</v>
      </c>
      <c r="AY64" s="70">
        <f t="shared" si="32"/>
        <v>4.6692200000000001</v>
      </c>
      <c r="AZ64" s="70">
        <f t="shared" si="33"/>
        <v>0.91552417799999986</v>
      </c>
      <c r="BA64" s="70">
        <f t="shared" si="34"/>
        <v>0.14630000000000001</v>
      </c>
      <c r="BB64" s="70">
        <f t="shared" si="35"/>
        <v>0.53069999999999995</v>
      </c>
      <c r="BC64" s="70">
        <f t="shared" si="36"/>
        <v>3.0297999999999998</v>
      </c>
      <c r="BD64" s="70">
        <f t="shared" si="37"/>
        <v>5.5945</v>
      </c>
      <c r="BE64" s="70">
        <f t="shared" si="38"/>
        <v>2.3046000000000002</v>
      </c>
      <c r="BF64" s="70">
        <f t="shared" si="39"/>
        <v>7.1300000000000002E-2</v>
      </c>
      <c r="BG64" s="70">
        <f t="shared" si="40"/>
        <v>1.52819425751647</v>
      </c>
      <c r="BH64" s="70">
        <f t="shared" si="41"/>
        <v>1.00593501399701E-2</v>
      </c>
      <c r="BI64" s="70">
        <f t="shared" si="42"/>
        <v>1024.66707</v>
      </c>
      <c r="BJ64" s="70">
        <v>400</v>
      </c>
      <c r="BK64" s="70">
        <v>0.56355449639339117</v>
      </c>
    </row>
    <row r="65" spans="1:179" x14ac:dyDescent="0.3">
      <c r="A65" s="31" t="s">
        <v>884</v>
      </c>
      <c r="B65" s="31" t="s">
        <v>24</v>
      </c>
      <c r="C65" s="46" t="s">
        <v>833</v>
      </c>
      <c r="D65" s="46" t="s">
        <v>834</v>
      </c>
      <c r="F65" s="62">
        <v>2.9508000000000001</v>
      </c>
      <c r="G65" s="62">
        <v>12.757300000000001</v>
      </c>
      <c r="H65" s="62">
        <v>0.38500000000000001</v>
      </c>
      <c r="I65" s="62">
        <v>8.1021000000000001</v>
      </c>
      <c r="J65" s="62">
        <v>0.98929999999999996</v>
      </c>
      <c r="K65" s="62">
        <v>3.8633999999999999</v>
      </c>
      <c r="L65" s="62">
        <v>50.714399999999998</v>
      </c>
      <c r="M65" s="62">
        <v>4.5686</v>
      </c>
      <c r="N65" s="62">
        <v>12.0929</v>
      </c>
      <c r="O65" s="62">
        <v>0.25080000000000002</v>
      </c>
      <c r="P65" s="62">
        <v>1077.5076039999999</v>
      </c>
      <c r="Q65" s="62">
        <v>201</v>
      </c>
      <c r="R65" s="62">
        <v>0.59166844480013403</v>
      </c>
      <c r="S65" s="62">
        <v>101.518504765846</v>
      </c>
      <c r="T65" s="62">
        <v>501.36948594304403</v>
      </c>
      <c r="W65" s="25">
        <v>4.3014999999999999</v>
      </c>
      <c r="X65" s="25">
        <v>29.454899999999999</v>
      </c>
      <c r="Z65" s="25">
        <v>12.646100000000001</v>
      </c>
      <c r="AA65" s="25">
        <v>0.17645</v>
      </c>
      <c r="AB65" s="25">
        <v>0.10589999999999999</v>
      </c>
      <c r="AC65" s="25">
        <v>51.665999999999997</v>
      </c>
      <c r="AD65" s="25">
        <v>0.12425</v>
      </c>
      <c r="AE65" s="25">
        <v>0.74729999999999996</v>
      </c>
      <c r="AF65" s="25">
        <v>1.4999999999999999E-2</v>
      </c>
      <c r="AG65" s="25">
        <v>0.612697978518838</v>
      </c>
      <c r="AI65" s="5">
        <f t="shared" si="28"/>
        <v>2.9508000000000001</v>
      </c>
      <c r="AJ65" s="5">
        <f t="shared" si="14"/>
        <v>12.757300000000001</v>
      </c>
      <c r="AK65" s="5">
        <f t="shared" si="15"/>
        <v>0.38500000000000001</v>
      </c>
      <c r="AL65" s="5">
        <f t="shared" si="16"/>
        <v>8.1021000000000001</v>
      </c>
      <c r="AM65" s="5">
        <f t="shared" si="17"/>
        <v>0.98929999999999996</v>
      </c>
      <c r="AN65" s="5">
        <f t="shared" si="18"/>
        <v>3.8633999999999999</v>
      </c>
      <c r="AO65" s="5">
        <f t="shared" si="19"/>
        <v>50.714399999999998</v>
      </c>
      <c r="AP65" s="5">
        <f t="shared" si="20"/>
        <v>4.5686</v>
      </c>
      <c r="AQ65" s="5">
        <f t="shared" si="21"/>
        <v>12.0929</v>
      </c>
      <c r="AR65" s="5">
        <f t="shared" si="22"/>
        <v>0.25080000000000002</v>
      </c>
      <c r="AS65" s="5">
        <f t="shared" si="23"/>
        <v>1</v>
      </c>
      <c r="AU65" s="70" t="str">
        <f t="shared" si="27"/>
        <v>LL12_521_B</v>
      </c>
      <c r="AV65" s="70">
        <f t="shared" si="29"/>
        <v>50.714399999999998</v>
      </c>
      <c r="AW65" s="70">
        <f t="shared" si="30"/>
        <v>3.8633999999999999</v>
      </c>
      <c r="AX65" s="70">
        <f t="shared" si="31"/>
        <v>12.757300000000001</v>
      </c>
      <c r="AY65" s="70">
        <f t="shared" si="32"/>
        <v>10.278964999999999</v>
      </c>
      <c r="AZ65" s="70">
        <f t="shared" si="33"/>
        <v>2.0154631784999997</v>
      </c>
      <c r="BA65" s="70">
        <f t="shared" si="34"/>
        <v>0.25080000000000002</v>
      </c>
      <c r="BB65" s="70">
        <f t="shared" si="35"/>
        <v>4.5686</v>
      </c>
      <c r="BC65" s="70">
        <f t="shared" si="36"/>
        <v>8.1021000000000001</v>
      </c>
      <c r="BD65" s="70">
        <f t="shared" si="37"/>
        <v>2.9508000000000001</v>
      </c>
      <c r="BE65" s="70">
        <f t="shared" si="38"/>
        <v>0.98929999999999996</v>
      </c>
      <c r="BF65" s="70">
        <f t="shared" si="39"/>
        <v>0.38500000000000001</v>
      </c>
      <c r="BG65" s="70">
        <f t="shared" si="40"/>
        <v>0.59166844480013403</v>
      </c>
      <c r="BH65" s="70">
        <f t="shared" si="41"/>
        <v>1.01518504765846E-2</v>
      </c>
      <c r="BI65" s="70">
        <f t="shared" si="42"/>
        <v>1105.8288600000001</v>
      </c>
      <c r="BJ65" s="70">
        <v>190</v>
      </c>
      <c r="BK65" s="70">
        <v>0.32745752842949483</v>
      </c>
      <c r="BM65" s="12" t="s">
        <v>405</v>
      </c>
      <c r="BN65" s="12">
        <v>30</v>
      </c>
      <c r="BO65" s="12" t="s">
        <v>32</v>
      </c>
      <c r="BP65" s="12" t="s">
        <v>464</v>
      </c>
      <c r="BQ65" s="12" t="s">
        <v>538</v>
      </c>
      <c r="BR65" s="12" t="s">
        <v>485</v>
      </c>
      <c r="BS65" s="12">
        <v>1.3936342592592601E-2</v>
      </c>
      <c r="BT65" s="12">
        <v>9.3021999999999991</v>
      </c>
      <c r="BU65" s="12">
        <v>14</v>
      </c>
      <c r="BV65" s="12" t="s">
        <v>462</v>
      </c>
      <c r="BW65" s="12">
        <v>1</v>
      </c>
      <c r="BX65" s="12">
        <v>118000</v>
      </c>
      <c r="BY65" s="12">
        <v>7500</v>
      </c>
      <c r="BZ65" s="12">
        <v>8.1</v>
      </c>
      <c r="CA65" s="12">
        <v>1</v>
      </c>
      <c r="CB65" s="12">
        <v>6.09</v>
      </c>
      <c r="CC65" s="12">
        <v>0.96</v>
      </c>
      <c r="CD65" s="12">
        <v>1.39</v>
      </c>
      <c r="CE65" s="12">
        <v>0.56000000000000005</v>
      </c>
      <c r="CF65" s="12">
        <v>2.57</v>
      </c>
      <c r="CG65" s="12">
        <v>0.25</v>
      </c>
      <c r="CH65" s="12">
        <v>6460</v>
      </c>
      <c r="CI65" s="12">
        <v>630</v>
      </c>
      <c r="CJ65" s="12">
        <v>24.4</v>
      </c>
      <c r="CK65" s="12">
        <v>3.1</v>
      </c>
      <c r="CL65" s="12">
        <v>22700</v>
      </c>
      <c r="CM65" s="12">
        <v>2000</v>
      </c>
      <c r="CN65" s="12">
        <v>374</v>
      </c>
      <c r="CO65" s="12">
        <v>43</v>
      </c>
      <c r="CP65" s="12">
        <v>20.9</v>
      </c>
      <c r="CQ65" s="12">
        <v>4.3</v>
      </c>
      <c r="CR65" s="12">
        <v>1250</v>
      </c>
      <c r="CS65" s="12">
        <v>120</v>
      </c>
      <c r="CT65" s="12">
        <v>109000</v>
      </c>
      <c r="CU65" s="12">
        <v>11000</v>
      </c>
      <c r="CV65" s="12">
        <v>40.6</v>
      </c>
      <c r="CW65" s="12">
        <v>5</v>
      </c>
      <c r="CX65" s="12">
        <v>50.4</v>
      </c>
      <c r="CY65" s="12">
        <v>4.5</v>
      </c>
      <c r="CZ65" s="12">
        <v>108.6</v>
      </c>
      <c r="DA65" s="12">
        <v>9.4</v>
      </c>
      <c r="DB65" s="12">
        <v>148</v>
      </c>
      <c r="DC65" s="12">
        <v>18</v>
      </c>
      <c r="DD65" s="12">
        <v>21.7</v>
      </c>
      <c r="DE65" s="12">
        <v>2</v>
      </c>
      <c r="DF65" s="12">
        <v>1.29</v>
      </c>
      <c r="DG65" s="12">
        <v>0.53</v>
      </c>
      <c r="DH65" s="12">
        <v>15.2</v>
      </c>
      <c r="DI65" s="12">
        <v>2</v>
      </c>
      <c r="DJ65" s="12">
        <v>362</v>
      </c>
      <c r="DK65" s="12">
        <v>25</v>
      </c>
      <c r="DL65" s="12">
        <v>32.799999999999997</v>
      </c>
      <c r="DM65" s="12">
        <v>2.2000000000000002</v>
      </c>
      <c r="DN65" s="12">
        <v>204</v>
      </c>
      <c r="DO65" s="12">
        <v>20</v>
      </c>
      <c r="DP65" s="12">
        <v>20.6</v>
      </c>
      <c r="DQ65" s="12">
        <v>2.2999999999999998</v>
      </c>
      <c r="DR65" s="12">
        <v>1.49</v>
      </c>
      <c r="DS65" s="12">
        <v>0.65</v>
      </c>
      <c r="DT65" s="12">
        <v>0.15</v>
      </c>
      <c r="DU65" s="12">
        <v>0.21</v>
      </c>
      <c r="DV65" s="12">
        <v>0.156</v>
      </c>
      <c r="DW65" s="12">
        <v>5.5E-2</v>
      </c>
      <c r="DX65" s="12">
        <v>2.0499999999999998</v>
      </c>
      <c r="DY65" s="12">
        <v>0.33</v>
      </c>
      <c r="DZ65" s="12" t="s">
        <v>135</v>
      </c>
      <c r="EA65" s="12" t="s">
        <v>135</v>
      </c>
      <c r="EB65" s="12">
        <v>0.125</v>
      </c>
      <c r="EC65" s="12">
        <v>0.05</v>
      </c>
      <c r="ED65" s="12">
        <v>181</v>
      </c>
      <c r="EE65" s="12">
        <v>24</v>
      </c>
      <c r="EF65" s="12">
        <v>20.3</v>
      </c>
      <c r="EG65" s="12">
        <v>3</v>
      </c>
      <c r="EH65" s="12">
        <v>46.8</v>
      </c>
      <c r="EI65" s="12">
        <v>4.7</v>
      </c>
      <c r="EJ65" s="12">
        <v>5.95</v>
      </c>
      <c r="EK65" s="12">
        <v>0.59</v>
      </c>
      <c r="EL65" s="12">
        <v>30.5</v>
      </c>
      <c r="EM65" s="12">
        <v>2.4</v>
      </c>
      <c r="EN65" s="12">
        <v>9</v>
      </c>
      <c r="EO65" s="12">
        <v>1.1000000000000001</v>
      </c>
      <c r="EP65" s="12">
        <v>2.59</v>
      </c>
      <c r="EQ65" s="12">
        <v>0.32</v>
      </c>
      <c r="ER65" s="12">
        <v>7.1</v>
      </c>
      <c r="ES65" s="12">
        <v>1.7</v>
      </c>
      <c r="ET65" s="12">
        <v>1.1399999999999999</v>
      </c>
      <c r="EU65" s="12">
        <v>0.16</v>
      </c>
      <c r="EV65" s="12">
        <v>7.2</v>
      </c>
      <c r="EW65" s="12">
        <v>1.5</v>
      </c>
      <c r="EX65" s="12">
        <v>1.21</v>
      </c>
      <c r="EY65" s="12">
        <v>0.2</v>
      </c>
      <c r="EZ65" s="12">
        <v>3.11</v>
      </c>
      <c r="FA65" s="12">
        <v>0.56999999999999995</v>
      </c>
      <c r="FB65" s="12">
        <v>0.37</v>
      </c>
      <c r="FC65" s="12">
        <v>0.1</v>
      </c>
      <c r="FD65" s="12">
        <v>2.46</v>
      </c>
      <c r="FE65" s="12">
        <v>0.57999999999999996</v>
      </c>
      <c r="FF65" s="12">
        <v>0.34</v>
      </c>
      <c r="FG65" s="12">
        <v>0.1</v>
      </c>
      <c r="FH65" s="12">
        <v>5.42</v>
      </c>
      <c r="FI65" s="12">
        <v>0.89</v>
      </c>
      <c r="FJ65" s="12">
        <v>1.45</v>
      </c>
      <c r="FK65" s="12">
        <v>0.34</v>
      </c>
      <c r="FL65" s="12">
        <v>0.28999999999999998</v>
      </c>
      <c r="FM65" s="12">
        <v>0.14000000000000001</v>
      </c>
      <c r="FN65" s="12">
        <v>4.2000000000000003E-2</v>
      </c>
      <c r="FO65" s="12">
        <v>2.9000000000000001E-2</v>
      </c>
      <c r="FP65" s="12">
        <v>1.79</v>
      </c>
      <c r="FQ65" s="12">
        <v>0.36</v>
      </c>
      <c r="FR65" s="12">
        <v>2.9000000000000001E-2</v>
      </c>
      <c r="FS65" s="12">
        <v>3.1E-2</v>
      </c>
      <c r="FT65" s="12">
        <v>1.52</v>
      </c>
      <c r="FU65" s="12">
        <v>0.32</v>
      </c>
      <c r="FV65" s="12">
        <v>0.49</v>
      </c>
      <c r="FW65" s="12">
        <v>0.12</v>
      </c>
    </row>
    <row r="66" spans="1:179" x14ac:dyDescent="0.3">
      <c r="A66" s="31" t="s">
        <v>885</v>
      </c>
      <c r="B66" s="31" t="s">
        <v>24</v>
      </c>
      <c r="C66" s="46" t="s">
        <v>834</v>
      </c>
      <c r="D66" s="46" t="s">
        <v>834</v>
      </c>
      <c r="F66" s="62">
        <v>3.0644</v>
      </c>
      <c r="G66" s="62">
        <v>12.551</v>
      </c>
      <c r="H66" s="62">
        <v>0.40039999999999998</v>
      </c>
      <c r="I66" s="62">
        <v>7.8581000000000003</v>
      </c>
      <c r="J66" s="62">
        <v>1.127</v>
      </c>
      <c r="K66" s="62">
        <v>3.7252999999999998</v>
      </c>
      <c r="L66" s="62">
        <v>50.534100000000002</v>
      </c>
      <c r="M66" s="62">
        <v>4.6791999999999998</v>
      </c>
      <c r="N66" s="62">
        <v>11.749700000000001</v>
      </c>
      <c r="O66" s="62">
        <v>0.13400000000000001</v>
      </c>
      <c r="P66" s="62">
        <v>1473.87826</v>
      </c>
      <c r="Q66" s="62">
        <v>229</v>
      </c>
      <c r="R66" s="62">
        <v>0.94255489388524605</v>
      </c>
      <c r="S66" s="62">
        <v>299.27821389615099</v>
      </c>
      <c r="T66" s="62">
        <v>457.36766183547201</v>
      </c>
      <c r="W66" s="25">
        <v>4.3014999999999999</v>
      </c>
      <c r="X66" s="25">
        <v>29.454899999999999</v>
      </c>
      <c r="Z66" s="25">
        <v>12.646100000000001</v>
      </c>
      <c r="AA66" s="25">
        <v>0.17645</v>
      </c>
      <c r="AB66" s="25">
        <v>0.10589999999999999</v>
      </c>
      <c r="AC66" s="25">
        <v>51.665999999999997</v>
      </c>
      <c r="AD66" s="25">
        <v>0.12425</v>
      </c>
      <c r="AE66" s="25">
        <v>0.74729999999999996</v>
      </c>
      <c r="AF66" s="25">
        <v>1.4999999999999999E-2</v>
      </c>
      <c r="AG66" s="25">
        <v>0.612697978518838</v>
      </c>
      <c r="AI66" s="5">
        <f t="shared" si="28"/>
        <v>3.0644</v>
      </c>
      <c r="AJ66" s="5">
        <f t="shared" si="14"/>
        <v>12.551</v>
      </c>
      <c r="AK66" s="5">
        <f t="shared" si="15"/>
        <v>0.40039999999999998</v>
      </c>
      <c r="AL66" s="5">
        <f t="shared" si="16"/>
        <v>7.8581000000000003</v>
      </c>
      <c r="AM66" s="5">
        <f t="shared" si="17"/>
        <v>1.127</v>
      </c>
      <c r="AN66" s="5">
        <f t="shared" si="18"/>
        <v>3.7252999999999998</v>
      </c>
      <c r="AO66" s="5">
        <f t="shared" si="19"/>
        <v>50.534100000000002</v>
      </c>
      <c r="AP66" s="5">
        <f t="shared" si="20"/>
        <v>4.6791999999999998</v>
      </c>
      <c r="AQ66" s="5">
        <f t="shared" si="21"/>
        <v>11.749700000000001</v>
      </c>
      <c r="AR66" s="5">
        <f t="shared" si="22"/>
        <v>0.13400000000000001</v>
      </c>
      <c r="AS66" s="5">
        <f t="shared" si="23"/>
        <v>1</v>
      </c>
      <c r="AU66" s="70" t="str">
        <f t="shared" ref="AU66:AU102" si="43">A66</f>
        <v>LL12_521_A</v>
      </c>
      <c r="AV66" s="70">
        <f t="shared" si="29"/>
        <v>50.534100000000002</v>
      </c>
      <c r="AW66" s="70">
        <f t="shared" si="30"/>
        <v>3.7252999999999998</v>
      </c>
      <c r="AX66" s="70">
        <f t="shared" si="31"/>
        <v>12.551</v>
      </c>
      <c r="AY66" s="70">
        <f t="shared" si="32"/>
        <v>9.9872449999999997</v>
      </c>
      <c r="AZ66" s="70">
        <f t="shared" si="33"/>
        <v>1.9582637505</v>
      </c>
      <c r="BA66" s="70">
        <f t="shared" si="34"/>
        <v>0.13400000000000001</v>
      </c>
      <c r="BB66" s="70">
        <f t="shared" si="35"/>
        <v>4.6791999999999998</v>
      </c>
      <c r="BC66" s="70">
        <f t="shared" si="36"/>
        <v>7.8581000000000003</v>
      </c>
      <c r="BD66" s="70">
        <f t="shared" si="37"/>
        <v>3.0644</v>
      </c>
      <c r="BE66" s="70">
        <f t="shared" si="38"/>
        <v>1.127</v>
      </c>
      <c r="BF66" s="70">
        <f t="shared" si="39"/>
        <v>0.40039999999999998</v>
      </c>
      <c r="BG66" s="70">
        <f t="shared" si="40"/>
        <v>0.94255489388524605</v>
      </c>
      <c r="BH66" s="70">
        <f t="shared" si="41"/>
        <v>2.9927821389615097E-2</v>
      </c>
      <c r="BI66" s="70">
        <f t="shared" si="42"/>
        <v>1108.0519200000001</v>
      </c>
      <c r="BJ66" s="70">
        <v>540</v>
      </c>
      <c r="BK66" s="70">
        <v>0.28567398712264569</v>
      </c>
    </row>
    <row r="67" spans="1:179" x14ac:dyDescent="0.3">
      <c r="A67" s="31" t="s">
        <v>877</v>
      </c>
      <c r="B67" s="31" t="s">
        <v>25</v>
      </c>
      <c r="C67" s="46" t="s">
        <v>834</v>
      </c>
      <c r="D67" s="46" t="s">
        <v>834</v>
      </c>
      <c r="F67" s="62">
        <v>2.8435999999999999</v>
      </c>
      <c r="G67" s="62">
        <v>12.93</v>
      </c>
      <c r="H67" s="62">
        <v>0.4365</v>
      </c>
      <c r="I67" s="62">
        <v>8.6259999999999994</v>
      </c>
      <c r="J67" s="62">
        <v>0.90039999999999998</v>
      </c>
      <c r="K67" s="62">
        <v>3.8578999999999999</v>
      </c>
      <c r="L67" s="62">
        <v>49.343699999999998</v>
      </c>
      <c r="M67" s="62">
        <v>4.8448000000000002</v>
      </c>
      <c r="N67" s="62">
        <v>12.428699999999999</v>
      </c>
      <c r="O67" s="62">
        <v>0.1452</v>
      </c>
      <c r="P67" s="62">
        <v>1590.487304</v>
      </c>
      <c r="Q67" s="62">
        <v>229</v>
      </c>
      <c r="R67" s="62">
        <v>0.81481495155268002</v>
      </c>
      <c r="S67" s="62">
        <v>341.99508696751798</v>
      </c>
      <c r="T67" s="62">
        <v>464.24712877624597</v>
      </c>
      <c r="W67" s="25">
        <v>4.3390000000000004</v>
      </c>
      <c r="X67" s="25">
        <v>29.669250000000002</v>
      </c>
      <c r="Z67" s="25">
        <v>12.41935</v>
      </c>
      <c r="AA67" s="25">
        <v>0.1585</v>
      </c>
      <c r="AB67" s="25">
        <v>0.10795</v>
      </c>
      <c r="AC67" s="25">
        <v>52.22945</v>
      </c>
      <c r="AD67" s="25">
        <v>0.1545</v>
      </c>
      <c r="AE67" s="25">
        <v>0.78505000000000003</v>
      </c>
      <c r="AF67" s="25">
        <v>-1.11E-2</v>
      </c>
      <c r="AG67" s="25">
        <v>0.60701348216768403</v>
      </c>
      <c r="AI67" s="5">
        <f t="shared" ref="AI67:AI102" si="44">W67*$U67/100 +F67*(1-$U67/100)</f>
        <v>2.8435999999999999</v>
      </c>
      <c r="AJ67" s="5">
        <f t="shared" ref="AJ67:AJ102" si="45">X67*$U67/100 +G67*(1-$U67/100)</f>
        <v>12.93</v>
      </c>
      <c r="AK67" s="5">
        <f t="shared" ref="AK67:AK102" si="46">Y67*$U67/100 +H67*(1-$U67/100)</f>
        <v>0.4365</v>
      </c>
      <c r="AL67" s="5">
        <f t="shared" ref="AL67:AL102" si="47">Z67*$U67/100 +I67*(1-$U67/100)</f>
        <v>8.6259999999999994</v>
      </c>
      <c r="AM67" s="5">
        <f t="shared" ref="AM67:AM102" si="48">AA67*$U67/100 +J67*(1-$U67/100)</f>
        <v>0.90039999999999998</v>
      </c>
      <c r="AN67" s="5">
        <f t="shared" ref="AN67:AN102" si="49">AB67*$U67/100 +K67*(1-$U67/100)</f>
        <v>3.8578999999999999</v>
      </c>
      <c r="AO67" s="5">
        <f t="shared" ref="AO67:AO102" si="50">AC67*$U67/100 +L67*(1-$U67/100)</f>
        <v>49.343699999999998</v>
      </c>
      <c r="AP67" s="5">
        <f t="shared" ref="AP67:AP102" si="51">AD67*$U67/100 +M67*(1-$U67/100)</f>
        <v>4.8448000000000002</v>
      </c>
      <c r="AQ67" s="5">
        <f t="shared" ref="AQ67:AQ102" si="52">AE67*$U67/100 +N67*(1-$U67/100)</f>
        <v>12.428699999999999</v>
      </c>
      <c r="AR67" s="5">
        <f t="shared" ref="AR67:AR102" si="53">AF67*$U67/100 +O67*(1-$U67/100)</f>
        <v>0.1452</v>
      </c>
      <c r="AS67" s="5">
        <f t="shared" ref="AS67:AS102" si="54">(1-$U67/100)</f>
        <v>1</v>
      </c>
      <c r="AU67" s="70" t="str">
        <f t="shared" si="43"/>
        <v>LL11_504_a</v>
      </c>
      <c r="AV67" s="70">
        <f t="shared" si="29"/>
        <v>49.343699999999998</v>
      </c>
      <c r="AW67" s="70">
        <f t="shared" si="30"/>
        <v>3.8578999999999999</v>
      </c>
      <c r="AX67" s="70">
        <f t="shared" si="31"/>
        <v>12.93</v>
      </c>
      <c r="AY67" s="70">
        <f t="shared" si="32"/>
        <v>10.564394999999999</v>
      </c>
      <c r="AZ67" s="70">
        <f t="shared" si="33"/>
        <v>2.0714292854999998</v>
      </c>
      <c r="BA67" s="70">
        <f t="shared" si="34"/>
        <v>0.1452</v>
      </c>
      <c r="BB67" s="70">
        <f t="shared" si="35"/>
        <v>4.8448000000000002</v>
      </c>
      <c r="BC67" s="70">
        <f t="shared" si="36"/>
        <v>8.6259999999999994</v>
      </c>
      <c r="BD67" s="70">
        <f t="shared" si="37"/>
        <v>2.8435999999999999</v>
      </c>
      <c r="BE67" s="70">
        <f t="shared" si="38"/>
        <v>0.90039999999999998</v>
      </c>
      <c r="BF67" s="70">
        <f t="shared" si="39"/>
        <v>0.4365</v>
      </c>
      <c r="BG67" s="70">
        <f t="shared" si="40"/>
        <v>0.81481495155268002</v>
      </c>
      <c r="BH67" s="70">
        <f t="shared" si="41"/>
        <v>3.4199508696751799E-2</v>
      </c>
      <c r="BI67" s="70">
        <f t="shared" si="42"/>
        <v>1111.38048</v>
      </c>
      <c r="BJ67" s="70">
        <v>580</v>
      </c>
      <c r="BK67" s="70">
        <v>0.2199569126023031</v>
      </c>
      <c r="BM67" s="12" t="s">
        <v>407</v>
      </c>
      <c r="BN67" s="12">
        <v>25</v>
      </c>
      <c r="BO67" s="12" t="s">
        <v>32</v>
      </c>
      <c r="BP67" s="12" t="s">
        <v>470</v>
      </c>
      <c r="BQ67" s="12" t="s">
        <v>539</v>
      </c>
      <c r="BR67" s="12" t="s">
        <v>485</v>
      </c>
      <c r="BS67" s="12">
        <v>1.5908564814814799E-2</v>
      </c>
      <c r="BT67" s="12">
        <v>25.847999999999999</v>
      </c>
      <c r="BU67" s="12">
        <v>89</v>
      </c>
      <c r="BV67" s="12" t="s">
        <v>462</v>
      </c>
      <c r="BW67" s="12">
        <v>1</v>
      </c>
      <c r="BX67" s="12">
        <v>30500</v>
      </c>
      <c r="BY67" s="12">
        <v>2000</v>
      </c>
      <c r="BZ67" s="12">
        <v>8.6</v>
      </c>
      <c r="CA67" s="12">
        <v>1</v>
      </c>
      <c r="CX67" s="12">
        <v>65.2</v>
      </c>
      <c r="CY67" s="12">
        <v>3.8</v>
      </c>
      <c r="CZ67" s="12">
        <v>82.380952380952394</v>
      </c>
      <c r="DA67" s="12">
        <v>4.9523809523809499</v>
      </c>
      <c r="DH67" s="12">
        <v>17.899999999999999</v>
      </c>
      <c r="DI67" s="12">
        <v>1</v>
      </c>
      <c r="DJ67" s="12">
        <v>348</v>
      </c>
      <c r="DK67" s="12">
        <v>14</v>
      </c>
      <c r="DL67" s="12">
        <v>33.700000000000003</v>
      </c>
      <c r="DM67" s="12">
        <v>1.5</v>
      </c>
      <c r="DN67" s="12">
        <v>237</v>
      </c>
      <c r="DO67" s="12">
        <v>12</v>
      </c>
      <c r="DP67" s="12">
        <v>24.6</v>
      </c>
      <c r="DQ67" s="12">
        <v>1.3</v>
      </c>
      <c r="ED67" s="12">
        <v>187.3</v>
      </c>
      <c r="EE67" s="12">
        <v>9.4</v>
      </c>
      <c r="EF67" s="12">
        <v>19.850000000000001</v>
      </c>
      <c r="EG67" s="12">
        <v>0.89</v>
      </c>
      <c r="EH67" s="12">
        <v>49</v>
      </c>
      <c r="EI67" s="12">
        <v>1.7</v>
      </c>
      <c r="EJ67" s="12">
        <v>7.01</v>
      </c>
      <c r="EK67" s="12">
        <v>0.44</v>
      </c>
      <c r="EL67" s="12">
        <v>31.9</v>
      </c>
      <c r="EM67" s="12">
        <v>1.7</v>
      </c>
      <c r="EN67" s="12">
        <v>7.8</v>
      </c>
      <c r="EO67" s="12">
        <v>0.8</v>
      </c>
      <c r="EP67" s="12">
        <v>2.68</v>
      </c>
      <c r="EQ67" s="12">
        <v>0.23</v>
      </c>
      <c r="ER67" s="12">
        <v>8.17</v>
      </c>
      <c r="ES67" s="12">
        <v>0.94</v>
      </c>
      <c r="ET67" s="12">
        <v>1.23</v>
      </c>
      <c r="EU67" s="12">
        <v>0.11</v>
      </c>
      <c r="EV67" s="12">
        <v>7.73</v>
      </c>
      <c r="EW67" s="12">
        <v>0.68</v>
      </c>
      <c r="EX67" s="12">
        <v>1.3</v>
      </c>
      <c r="EY67" s="12">
        <v>0.13</v>
      </c>
      <c r="EZ67" s="12">
        <v>3.28</v>
      </c>
      <c r="FA67" s="12">
        <v>0.32</v>
      </c>
      <c r="FB67" s="12">
        <v>0.40200000000000002</v>
      </c>
      <c r="FC67" s="12">
        <v>5.2999999999999999E-2</v>
      </c>
      <c r="FD67" s="12">
        <v>2.74</v>
      </c>
      <c r="FE67" s="12">
        <v>0.38</v>
      </c>
      <c r="FF67" s="12">
        <v>0.39400000000000002</v>
      </c>
      <c r="FG67" s="12">
        <v>6.5000000000000002E-2</v>
      </c>
    </row>
    <row r="68" spans="1:179" x14ac:dyDescent="0.3">
      <c r="A68" s="31" t="s">
        <v>322</v>
      </c>
      <c r="B68" s="31" t="s">
        <v>25</v>
      </c>
      <c r="C68" s="46" t="s">
        <v>833</v>
      </c>
      <c r="D68" s="46" t="s">
        <v>834</v>
      </c>
      <c r="F68" s="62">
        <v>2.9569999999999999</v>
      </c>
      <c r="G68" s="62">
        <v>12.9092</v>
      </c>
      <c r="H68" s="62">
        <v>0.4148</v>
      </c>
      <c r="I68" s="62">
        <v>8.5785</v>
      </c>
      <c r="J68" s="62">
        <v>0.95199999999999996</v>
      </c>
      <c r="K68" s="62">
        <v>3.8488000000000002</v>
      </c>
      <c r="L68" s="62">
        <v>49.8247</v>
      </c>
      <c r="M68" s="62">
        <v>4.8555999999999999</v>
      </c>
      <c r="N68" s="62">
        <v>13.005699999999999</v>
      </c>
      <c r="O68" s="62">
        <v>0.2054</v>
      </c>
      <c r="P68" s="62">
        <v>1559.958756</v>
      </c>
      <c r="Q68" s="62">
        <v>182</v>
      </c>
      <c r="R68" s="62">
        <v>0.82796736640877</v>
      </c>
      <c r="S68" s="62">
        <v>317.15461004714302</v>
      </c>
      <c r="T68" s="62">
        <v>430.75068706865198</v>
      </c>
      <c r="W68" s="25">
        <v>4.2060000000000004</v>
      </c>
      <c r="X68" s="25">
        <v>30.321899999999999</v>
      </c>
      <c r="Z68" s="25">
        <v>13.0253</v>
      </c>
      <c r="AA68" s="25">
        <v>0.12534999999999999</v>
      </c>
      <c r="AB68" s="25">
        <v>0.10205</v>
      </c>
      <c r="AC68" s="25">
        <v>51.515799999999999</v>
      </c>
      <c r="AD68" s="25">
        <v>0.13919999999999999</v>
      </c>
      <c r="AE68" s="25">
        <v>0.76454999999999995</v>
      </c>
      <c r="AF68" s="25">
        <v>-2.2499999999999998E-3</v>
      </c>
      <c r="AG68" s="25">
        <v>0.62665110936923196</v>
      </c>
      <c r="AI68" s="5">
        <f t="shared" si="44"/>
        <v>2.9569999999999999</v>
      </c>
      <c r="AJ68" s="5">
        <f t="shared" si="45"/>
        <v>12.9092</v>
      </c>
      <c r="AK68" s="5">
        <f t="shared" si="46"/>
        <v>0.4148</v>
      </c>
      <c r="AL68" s="5">
        <f t="shared" si="47"/>
        <v>8.5785</v>
      </c>
      <c r="AM68" s="5">
        <f t="shared" si="48"/>
        <v>0.95199999999999996</v>
      </c>
      <c r="AN68" s="5">
        <f t="shared" si="49"/>
        <v>3.8488000000000002</v>
      </c>
      <c r="AO68" s="5">
        <f t="shared" si="50"/>
        <v>49.8247</v>
      </c>
      <c r="AP68" s="5">
        <f t="shared" si="51"/>
        <v>4.8555999999999999</v>
      </c>
      <c r="AQ68" s="5">
        <f t="shared" si="52"/>
        <v>13.005699999999999</v>
      </c>
      <c r="AR68" s="5">
        <f t="shared" si="53"/>
        <v>0.2054</v>
      </c>
      <c r="AS68" s="5">
        <f t="shared" si="54"/>
        <v>1</v>
      </c>
      <c r="AU68" s="70" t="str">
        <f t="shared" si="43"/>
        <v>LL11_504_b</v>
      </c>
      <c r="AV68" s="70">
        <f t="shared" si="29"/>
        <v>49.8247</v>
      </c>
      <c r="AW68" s="70">
        <f t="shared" si="30"/>
        <v>3.8488000000000002</v>
      </c>
      <c r="AX68" s="70">
        <f t="shared" si="31"/>
        <v>12.9092</v>
      </c>
      <c r="AY68" s="70">
        <f t="shared" si="32"/>
        <v>11.054844999999998</v>
      </c>
      <c r="AZ68" s="70">
        <f t="shared" si="33"/>
        <v>2.1675949904999996</v>
      </c>
      <c r="BA68" s="70">
        <f t="shared" si="34"/>
        <v>0.2054</v>
      </c>
      <c r="BB68" s="70">
        <f t="shared" si="35"/>
        <v>4.8555999999999999</v>
      </c>
      <c r="BC68" s="70">
        <f t="shared" si="36"/>
        <v>8.5785</v>
      </c>
      <c r="BD68" s="70">
        <f t="shared" si="37"/>
        <v>2.9569999999999999</v>
      </c>
      <c r="BE68" s="70">
        <f t="shared" si="38"/>
        <v>0.95199999999999996</v>
      </c>
      <c r="BF68" s="70">
        <f t="shared" si="39"/>
        <v>0.4148</v>
      </c>
      <c r="BG68" s="70">
        <f t="shared" si="40"/>
        <v>0.82796736640877</v>
      </c>
      <c r="BH68" s="70">
        <f t="shared" si="41"/>
        <v>3.1715461004714306E-2</v>
      </c>
      <c r="BI68" s="70">
        <f t="shared" si="42"/>
        <v>1111.5975599999999</v>
      </c>
      <c r="BJ68" s="70">
        <v>540</v>
      </c>
      <c r="BK68" s="70">
        <v>0.24006211902549379</v>
      </c>
      <c r="BM68" s="12" t="s">
        <v>407</v>
      </c>
      <c r="BN68" s="12">
        <v>25</v>
      </c>
      <c r="BO68" s="12" t="s">
        <v>32</v>
      </c>
      <c r="BP68" s="12" t="s">
        <v>470</v>
      </c>
      <c r="BQ68" s="12" t="s">
        <v>540</v>
      </c>
      <c r="BR68" s="12" t="s">
        <v>485</v>
      </c>
      <c r="BS68" s="12">
        <v>1.7366898148148201E-2</v>
      </c>
      <c r="BT68" s="12">
        <v>19.722999999999999</v>
      </c>
      <c r="BU68" s="12">
        <v>68</v>
      </c>
      <c r="BV68" s="12" t="s">
        <v>462</v>
      </c>
      <c r="BW68" s="12">
        <v>1</v>
      </c>
      <c r="BX68" s="12">
        <v>31900</v>
      </c>
      <c r="BY68" s="12">
        <v>2200</v>
      </c>
      <c r="BZ68" s="12">
        <v>8.6</v>
      </c>
      <c r="CA68" s="12">
        <v>1</v>
      </c>
      <c r="CX68" s="12">
        <v>56.9</v>
      </c>
      <c r="CY68" s="12">
        <v>4.3</v>
      </c>
      <c r="CZ68" s="12">
        <v>89.714285714285694</v>
      </c>
      <c r="DA68" s="12">
        <v>5.4285714285714297</v>
      </c>
      <c r="DH68" s="12">
        <v>17.600000000000001</v>
      </c>
      <c r="DI68" s="12">
        <v>1.4</v>
      </c>
      <c r="DJ68" s="12">
        <v>349</v>
      </c>
      <c r="DK68" s="12">
        <v>19</v>
      </c>
      <c r="DL68" s="12">
        <v>33.700000000000003</v>
      </c>
      <c r="DM68" s="12">
        <v>2.2000000000000002</v>
      </c>
      <c r="DN68" s="12">
        <v>234</v>
      </c>
      <c r="DO68" s="12">
        <v>13</v>
      </c>
      <c r="DP68" s="12">
        <v>25.1</v>
      </c>
      <c r="DQ68" s="12">
        <v>1.5</v>
      </c>
      <c r="ED68" s="12">
        <v>195</v>
      </c>
      <c r="EE68" s="12">
        <v>11</v>
      </c>
      <c r="EF68" s="12">
        <v>21.1</v>
      </c>
      <c r="EG68" s="12">
        <v>1.2</v>
      </c>
      <c r="EH68" s="12">
        <v>53</v>
      </c>
      <c r="EI68" s="12">
        <v>1.9</v>
      </c>
      <c r="EJ68" s="12">
        <v>6.96</v>
      </c>
      <c r="EK68" s="12">
        <v>0.39</v>
      </c>
      <c r="EL68" s="12">
        <v>30.7</v>
      </c>
      <c r="EM68" s="12">
        <v>2.1</v>
      </c>
      <c r="EN68" s="12">
        <v>8.0299999999999994</v>
      </c>
      <c r="EO68" s="12">
        <v>0.84</v>
      </c>
      <c r="EP68" s="12">
        <v>2.57</v>
      </c>
      <c r="EQ68" s="12">
        <v>0.19</v>
      </c>
      <c r="ER68" s="12">
        <v>8.6999999999999993</v>
      </c>
      <c r="ES68" s="12">
        <v>1.1000000000000001</v>
      </c>
      <c r="ET68" s="12">
        <v>1.0900000000000001</v>
      </c>
      <c r="EU68" s="12">
        <v>0.12</v>
      </c>
      <c r="EV68" s="12">
        <v>7.37</v>
      </c>
      <c r="EW68" s="12">
        <v>0.74</v>
      </c>
      <c r="EX68" s="12">
        <v>1.4</v>
      </c>
      <c r="EY68" s="12">
        <v>0.14000000000000001</v>
      </c>
      <c r="EZ68" s="12">
        <v>3.35</v>
      </c>
      <c r="FA68" s="12">
        <v>0.47</v>
      </c>
      <c r="FB68" s="12">
        <v>0.49199999999999999</v>
      </c>
      <c r="FC68" s="12">
        <v>8.4000000000000005E-2</v>
      </c>
      <c r="FD68" s="12">
        <v>2.91</v>
      </c>
      <c r="FE68" s="12">
        <v>0.52</v>
      </c>
      <c r="FF68" s="12">
        <v>0.34799999999999998</v>
      </c>
      <c r="FG68" s="12">
        <v>5.8000000000000003E-2</v>
      </c>
    </row>
    <row r="69" spans="1:179" x14ac:dyDescent="0.3">
      <c r="A69" s="31" t="s">
        <v>323</v>
      </c>
      <c r="B69" s="31" t="s">
        <v>25</v>
      </c>
      <c r="C69" s="46" t="s">
        <v>834</v>
      </c>
      <c r="D69" s="46" t="s">
        <v>834</v>
      </c>
      <c r="F69" s="62">
        <v>3.1051000000000002</v>
      </c>
      <c r="G69" s="62">
        <v>12.5913</v>
      </c>
      <c r="H69" s="62">
        <v>0.53680000000000005</v>
      </c>
      <c r="I69" s="62">
        <v>8.2819000000000003</v>
      </c>
      <c r="J69" s="62">
        <v>1.0971</v>
      </c>
      <c r="K69" s="62">
        <v>3.9763000000000002</v>
      </c>
      <c r="L69" s="62">
        <v>49.8673</v>
      </c>
      <c r="M69" s="62">
        <v>4.6048</v>
      </c>
      <c r="N69" s="62">
        <v>12.7204</v>
      </c>
      <c r="O69" s="62">
        <v>0.18429999999999999</v>
      </c>
      <c r="P69" s="62">
        <v>1656.54908</v>
      </c>
      <c r="Q69" s="62">
        <v>261</v>
      </c>
      <c r="R69" s="62">
        <v>0.67668432063583195</v>
      </c>
      <c r="S69" s="62">
        <v>788.03874365235504</v>
      </c>
      <c r="T69" s="62">
        <v>523.99882644415504</v>
      </c>
      <c r="W69" s="25">
        <v>4.6478999999999999</v>
      </c>
      <c r="X69" s="25">
        <v>29.424800000000001</v>
      </c>
      <c r="Z69" s="25">
        <v>12.4541</v>
      </c>
      <c r="AA69" s="25">
        <v>0.1724</v>
      </c>
      <c r="AB69" s="25">
        <v>0.11899999999999999</v>
      </c>
      <c r="AC69" s="25">
        <v>52.284599999999998</v>
      </c>
      <c r="AD69" s="25">
        <v>0.14710000000000001</v>
      </c>
      <c r="AE69" s="25">
        <v>0.80630000000000002</v>
      </c>
      <c r="AF69" s="25">
        <v>-6.7999999999999996E-3</v>
      </c>
      <c r="AG69" s="25">
        <v>0.59108116739598604</v>
      </c>
      <c r="AI69" s="5">
        <f t="shared" si="44"/>
        <v>3.1051000000000002</v>
      </c>
      <c r="AJ69" s="5">
        <f t="shared" si="45"/>
        <v>12.5913</v>
      </c>
      <c r="AK69" s="5">
        <f t="shared" si="46"/>
        <v>0.53680000000000005</v>
      </c>
      <c r="AL69" s="5">
        <f t="shared" si="47"/>
        <v>8.2819000000000003</v>
      </c>
      <c r="AM69" s="5">
        <f t="shared" si="48"/>
        <v>1.0971</v>
      </c>
      <c r="AN69" s="5">
        <f t="shared" si="49"/>
        <v>3.9763000000000002</v>
      </c>
      <c r="AO69" s="5">
        <f t="shared" si="50"/>
        <v>49.8673</v>
      </c>
      <c r="AP69" s="5">
        <f t="shared" si="51"/>
        <v>4.6048</v>
      </c>
      <c r="AQ69" s="5">
        <f t="shared" si="52"/>
        <v>12.7204</v>
      </c>
      <c r="AR69" s="5">
        <f t="shared" si="53"/>
        <v>0.18429999999999999</v>
      </c>
      <c r="AS69" s="5">
        <f t="shared" si="54"/>
        <v>1</v>
      </c>
      <c r="AU69" s="70" t="str">
        <f t="shared" si="43"/>
        <v>LL11_504_c</v>
      </c>
      <c r="AV69" s="70">
        <f t="shared" si="29"/>
        <v>49.8673</v>
      </c>
      <c r="AW69" s="70">
        <f t="shared" si="30"/>
        <v>3.9763000000000002</v>
      </c>
      <c r="AX69" s="70">
        <f t="shared" si="31"/>
        <v>12.5913</v>
      </c>
      <c r="AY69" s="70">
        <f t="shared" si="32"/>
        <v>10.812339999999999</v>
      </c>
      <c r="AZ69" s="70">
        <f t="shared" si="33"/>
        <v>2.1200454659999997</v>
      </c>
      <c r="BA69" s="70">
        <f t="shared" si="34"/>
        <v>0.18429999999999999</v>
      </c>
      <c r="BB69" s="70">
        <f t="shared" si="35"/>
        <v>4.6048</v>
      </c>
      <c r="BC69" s="70">
        <f t="shared" si="36"/>
        <v>8.2819000000000003</v>
      </c>
      <c r="BD69" s="70">
        <f t="shared" si="37"/>
        <v>3.1051000000000002</v>
      </c>
      <c r="BE69" s="70">
        <f t="shared" si="38"/>
        <v>1.0971</v>
      </c>
      <c r="BF69" s="70">
        <f t="shared" si="39"/>
        <v>0.53680000000000005</v>
      </c>
      <c r="BG69" s="70">
        <f t="shared" si="40"/>
        <v>0.67668432063583195</v>
      </c>
      <c r="BH69" s="70">
        <f t="shared" si="41"/>
        <v>7.8803874365235504E-2</v>
      </c>
      <c r="BI69" s="70">
        <f t="shared" si="42"/>
        <v>1106.55648</v>
      </c>
      <c r="BJ69" s="70">
        <v>1140</v>
      </c>
      <c r="BK69" s="70">
        <v>8.747151646111069E-2</v>
      </c>
      <c r="BM69" s="12" t="s">
        <v>407</v>
      </c>
      <c r="BN69" s="12">
        <v>25</v>
      </c>
      <c r="BO69" s="12" t="s">
        <v>32</v>
      </c>
      <c r="BP69" s="12" t="s">
        <v>470</v>
      </c>
      <c r="BQ69" s="12" t="s">
        <v>541</v>
      </c>
      <c r="BR69" s="12" t="s">
        <v>485</v>
      </c>
      <c r="BS69" s="12">
        <v>1.8828703703703702E-2</v>
      </c>
      <c r="BT69" s="12">
        <v>5.0694999999999997</v>
      </c>
      <c r="BU69" s="12">
        <v>17</v>
      </c>
      <c r="BV69" s="12" t="s">
        <v>462</v>
      </c>
      <c r="BW69" s="12">
        <v>1</v>
      </c>
      <c r="BX69" s="12">
        <v>45400</v>
      </c>
      <c r="BY69" s="12">
        <v>4400</v>
      </c>
      <c r="BZ69" s="12">
        <v>8.3000000000000007</v>
      </c>
      <c r="CA69" s="12">
        <v>1</v>
      </c>
      <c r="CX69" s="12">
        <v>50.2</v>
      </c>
      <c r="CY69" s="12">
        <v>8.3000000000000007</v>
      </c>
      <c r="CZ69" s="12">
        <v>124.761904761905</v>
      </c>
      <c r="DA69" s="12">
        <v>36.190476190476197</v>
      </c>
      <c r="DH69" s="12">
        <v>14.8</v>
      </c>
      <c r="DI69" s="12">
        <v>3.7</v>
      </c>
      <c r="DJ69" s="12">
        <v>326</v>
      </c>
      <c r="DK69" s="12">
        <v>48</v>
      </c>
      <c r="DL69" s="12">
        <v>32.299999999999997</v>
      </c>
      <c r="DM69" s="12">
        <v>4.5</v>
      </c>
      <c r="DN69" s="12">
        <v>217</v>
      </c>
      <c r="DO69" s="12">
        <v>31</v>
      </c>
      <c r="DP69" s="12">
        <v>25.1</v>
      </c>
      <c r="DQ69" s="12">
        <v>3.2</v>
      </c>
      <c r="ED69" s="12">
        <v>196</v>
      </c>
      <c r="EE69" s="12">
        <v>23</v>
      </c>
      <c r="EF69" s="12">
        <v>20.6</v>
      </c>
      <c r="EG69" s="12">
        <v>1.8</v>
      </c>
      <c r="EH69" s="12">
        <v>55.2</v>
      </c>
      <c r="EI69" s="12">
        <v>2.8</v>
      </c>
      <c r="EJ69" s="12">
        <v>6.97</v>
      </c>
      <c r="EK69" s="12">
        <v>0.72</v>
      </c>
      <c r="EL69" s="12">
        <v>30.3</v>
      </c>
      <c r="EM69" s="12">
        <v>3.1</v>
      </c>
      <c r="EN69" s="12">
        <v>8.4</v>
      </c>
      <c r="EO69" s="12">
        <v>2</v>
      </c>
      <c r="EP69" s="12">
        <v>3.13</v>
      </c>
      <c r="EQ69" s="12">
        <v>0.72</v>
      </c>
      <c r="ER69" s="12">
        <v>7.2</v>
      </c>
      <c r="ES69" s="12">
        <v>1.2</v>
      </c>
      <c r="ET69" s="12">
        <v>1.1100000000000001</v>
      </c>
      <c r="EU69" s="12">
        <v>0.23</v>
      </c>
      <c r="EV69" s="12">
        <v>6.4</v>
      </c>
      <c r="EW69" s="12">
        <v>1</v>
      </c>
      <c r="EX69" s="12">
        <v>1.34</v>
      </c>
      <c r="EY69" s="12">
        <v>0.28000000000000003</v>
      </c>
      <c r="EZ69" s="12">
        <v>2.66</v>
      </c>
      <c r="FA69" s="12">
        <v>0.6</v>
      </c>
      <c r="FB69" s="12">
        <v>0.31</v>
      </c>
      <c r="FC69" s="12">
        <v>0.13</v>
      </c>
      <c r="FD69" s="12">
        <v>2.52</v>
      </c>
      <c r="FE69" s="12">
        <v>0.71</v>
      </c>
      <c r="FF69" s="12">
        <v>0.3</v>
      </c>
      <c r="FG69" s="12">
        <v>0.12</v>
      </c>
    </row>
    <row r="70" spans="1:179" x14ac:dyDescent="0.3">
      <c r="A70" s="31" t="s">
        <v>324</v>
      </c>
      <c r="B70" s="31" t="s">
        <v>25</v>
      </c>
      <c r="C70" s="46" t="s">
        <v>833</v>
      </c>
      <c r="D70" s="46" t="s">
        <v>834</v>
      </c>
      <c r="F70" s="62">
        <v>2.8228</v>
      </c>
      <c r="G70" s="62">
        <v>12.6706</v>
      </c>
      <c r="H70" s="62">
        <v>0.56969999999999998</v>
      </c>
      <c r="I70" s="62">
        <v>8.5911000000000008</v>
      </c>
      <c r="J70" s="62">
        <v>0.88919999999999999</v>
      </c>
      <c r="K70" s="62">
        <v>3.8704999999999998</v>
      </c>
      <c r="L70" s="62">
        <v>49.835000000000001</v>
      </c>
      <c r="M70" s="62">
        <v>5.0217999999999998</v>
      </c>
      <c r="N70" s="62">
        <v>12.569100000000001</v>
      </c>
      <c r="O70" s="62">
        <v>0.16839999999999999</v>
      </c>
      <c r="P70" s="62">
        <v>1604.5004080000001</v>
      </c>
      <c r="Q70" s="62">
        <v>255</v>
      </c>
      <c r="R70" s="62">
        <v>0.80618894812281905</v>
      </c>
      <c r="S70" s="62">
        <v>341.125432710609</v>
      </c>
      <c r="T70" s="62">
        <v>474.35508996701702</v>
      </c>
      <c r="W70" s="25">
        <v>4.0366499999999998</v>
      </c>
      <c r="X70" s="25">
        <v>29.686350000000001</v>
      </c>
      <c r="Z70" s="25">
        <v>12.8063</v>
      </c>
      <c r="AA70" s="25">
        <v>0.1424</v>
      </c>
      <c r="AB70" s="25">
        <v>0.10920000000000001</v>
      </c>
      <c r="AC70" s="25">
        <v>51.900399999999998</v>
      </c>
      <c r="AD70" s="25">
        <v>0.15939999999999999</v>
      </c>
      <c r="AE70" s="25">
        <v>0.74014999999999997</v>
      </c>
      <c r="AF70" s="25">
        <v>-3.6850000000000001E-2</v>
      </c>
      <c r="AG70" s="25">
        <v>0.63146130370863796</v>
      </c>
      <c r="AI70" s="5">
        <f t="shared" si="44"/>
        <v>2.8228</v>
      </c>
      <c r="AJ70" s="5">
        <f t="shared" si="45"/>
        <v>12.6706</v>
      </c>
      <c r="AK70" s="5">
        <f t="shared" si="46"/>
        <v>0.56969999999999998</v>
      </c>
      <c r="AL70" s="5">
        <f t="shared" si="47"/>
        <v>8.5911000000000008</v>
      </c>
      <c r="AM70" s="5">
        <f t="shared" si="48"/>
        <v>0.88919999999999999</v>
      </c>
      <c r="AN70" s="5">
        <f t="shared" si="49"/>
        <v>3.8704999999999998</v>
      </c>
      <c r="AO70" s="5">
        <f t="shared" si="50"/>
        <v>49.835000000000001</v>
      </c>
      <c r="AP70" s="5">
        <f t="shared" si="51"/>
        <v>5.0217999999999998</v>
      </c>
      <c r="AQ70" s="5">
        <f t="shared" si="52"/>
        <v>12.569100000000001</v>
      </c>
      <c r="AR70" s="5">
        <f t="shared" si="53"/>
        <v>0.16839999999999999</v>
      </c>
      <c r="AS70" s="5">
        <f t="shared" si="54"/>
        <v>1</v>
      </c>
      <c r="AU70" s="70" t="str">
        <f t="shared" si="43"/>
        <v>LL11_506_b</v>
      </c>
      <c r="AV70" s="70">
        <f t="shared" si="29"/>
        <v>49.835000000000001</v>
      </c>
      <c r="AW70" s="70">
        <f t="shared" si="30"/>
        <v>3.8704999999999998</v>
      </c>
      <c r="AX70" s="70">
        <f t="shared" si="31"/>
        <v>12.6706</v>
      </c>
      <c r="AY70" s="70">
        <f t="shared" si="32"/>
        <v>10.683735</v>
      </c>
      <c r="AZ70" s="70">
        <f t="shared" si="33"/>
        <v>2.0948290515000001</v>
      </c>
      <c r="BA70" s="70">
        <f t="shared" si="34"/>
        <v>0.16839999999999999</v>
      </c>
      <c r="BB70" s="70">
        <f t="shared" si="35"/>
        <v>5.0217999999999998</v>
      </c>
      <c r="BC70" s="70">
        <f t="shared" si="36"/>
        <v>8.5911000000000008</v>
      </c>
      <c r="BD70" s="70">
        <f t="shared" si="37"/>
        <v>2.8228</v>
      </c>
      <c r="BE70" s="70">
        <f t="shared" si="38"/>
        <v>0.88919999999999999</v>
      </c>
      <c r="BF70" s="70">
        <f t="shared" si="39"/>
        <v>0.56969999999999998</v>
      </c>
      <c r="BG70" s="70">
        <f t="shared" si="40"/>
        <v>0.80618894812281905</v>
      </c>
      <c r="BH70" s="70">
        <f t="shared" si="41"/>
        <v>3.4112543271060898E-2</v>
      </c>
      <c r="BI70" s="70">
        <f t="shared" si="42"/>
        <v>1114.9381800000001</v>
      </c>
      <c r="BJ70" s="70">
        <v>560</v>
      </c>
      <c r="BK70" s="70">
        <v>0.2220194367197392</v>
      </c>
      <c r="BM70" s="12" t="s">
        <v>406</v>
      </c>
      <c r="BN70" s="12">
        <v>25</v>
      </c>
      <c r="BO70" s="12" t="s">
        <v>32</v>
      </c>
      <c r="BP70" s="12" t="s">
        <v>459</v>
      </c>
      <c r="BQ70" s="12" t="s">
        <v>542</v>
      </c>
      <c r="BR70" s="12" t="s">
        <v>485</v>
      </c>
      <c r="BS70" s="12">
        <v>5.0520833333333303E-3</v>
      </c>
      <c r="BT70" s="12">
        <v>14.266999999999999</v>
      </c>
      <c r="BU70" s="12">
        <v>27</v>
      </c>
      <c r="BV70" s="12" t="s">
        <v>462</v>
      </c>
      <c r="BW70" s="12">
        <v>1</v>
      </c>
      <c r="BX70" s="12">
        <v>60100</v>
      </c>
      <c r="BY70" s="12">
        <v>3400</v>
      </c>
      <c r="BZ70" s="12">
        <v>8.6</v>
      </c>
      <c r="CA70" s="12">
        <v>1</v>
      </c>
      <c r="CF70" s="12">
        <v>2.82</v>
      </c>
      <c r="CG70" s="12">
        <v>0.19</v>
      </c>
      <c r="CH70" s="12">
        <v>7340</v>
      </c>
      <c r="CI70" s="12">
        <v>260</v>
      </c>
      <c r="CJ70" s="12">
        <v>27</v>
      </c>
      <c r="CK70" s="12">
        <v>1.7</v>
      </c>
      <c r="CL70" s="12">
        <v>24400</v>
      </c>
      <c r="CM70" s="12">
        <v>1000</v>
      </c>
      <c r="CN70" s="12">
        <v>427</v>
      </c>
      <c r="CO70" s="12">
        <v>20</v>
      </c>
      <c r="CP70" s="12">
        <v>34.299999999999997</v>
      </c>
      <c r="CQ70" s="12">
        <v>4.9000000000000004</v>
      </c>
      <c r="CR70" s="12">
        <v>1549</v>
      </c>
      <c r="CS70" s="12">
        <v>85</v>
      </c>
      <c r="CT70" s="12">
        <v>124300</v>
      </c>
      <c r="CU70" s="12">
        <v>7000</v>
      </c>
      <c r="CX70" s="12">
        <v>60.1</v>
      </c>
      <c r="CY70" s="12">
        <v>4.9000000000000004</v>
      </c>
      <c r="CZ70" s="12">
        <v>93.8983050847458</v>
      </c>
      <c r="DA70" s="12">
        <v>46</v>
      </c>
      <c r="DD70" s="12">
        <v>27.1</v>
      </c>
      <c r="DE70" s="12">
        <v>2.2999999999999998</v>
      </c>
      <c r="DF70" s="12">
        <v>1.81</v>
      </c>
      <c r="DG70" s="12">
        <v>0.83</v>
      </c>
      <c r="DH70" s="12">
        <v>16.100000000000001</v>
      </c>
      <c r="DI70" s="12">
        <v>1.4</v>
      </c>
      <c r="DJ70" s="12">
        <v>379</v>
      </c>
      <c r="DK70" s="12">
        <v>20</v>
      </c>
      <c r="DL70" s="12">
        <v>35.799999999999997</v>
      </c>
      <c r="DM70" s="12">
        <v>2.8</v>
      </c>
      <c r="DN70" s="12">
        <v>241</v>
      </c>
      <c r="DO70" s="12">
        <v>13</v>
      </c>
      <c r="DP70" s="12">
        <v>24.7</v>
      </c>
      <c r="DQ70" s="12">
        <v>1.3</v>
      </c>
      <c r="DR70" s="12">
        <v>1.75</v>
      </c>
      <c r="DS70" s="12">
        <v>0.53</v>
      </c>
      <c r="DX70" s="12">
        <v>2.69</v>
      </c>
      <c r="DY70" s="12">
        <v>0.46</v>
      </c>
      <c r="ED70" s="12">
        <v>194</v>
      </c>
      <c r="EE70" s="12">
        <v>13</v>
      </c>
      <c r="EF70" s="12">
        <v>21.35</v>
      </c>
      <c r="EG70" s="12">
        <v>0.91</v>
      </c>
      <c r="EH70" s="12">
        <v>53.8</v>
      </c>
      <c r="EI70" s="12">
        <v>2</v>
      </c>
      <c r="EJ70" s="12">
        <v>7.33</v>
      </c>
      <c r="EK70" s="12">
        <v>0.41</v>
      </c>
      <c r="EL70" s="12">
        <v>34.200000000000003</v>
      </c>
      <c r="EM70" s="12">
        <v>2.6</v>
      </c>
      <c r="EN70" s="12">
        <v>9.32</v>
      </c>
      <c r="EO70" s="12">
        <v>0.98</v>
      </c>
      <c r="EP70" s="12">
        <v>2.79</v>
      </c>
      <c r="EQ70" s="12">
        <v>0.42</v>
      </c>
      <c r="ER70" s="12">
        <v>8.1999999999999993</v>
      </c>
      <c r="ES70" s="12">
        <v>1.3</v>
      </c>
      <c r="ET70" s="12">
        <v>1.21</v>
      </c>
      <c r="EU70" s="12">
        <v>0.17</v>
      </c>
      <c r="EV70" s="12">
        <v>7.79</v>
      </c>
      <c r="EW70" s="12">
        <v>0.91</v>
      </c>
      <c r="EX70" s="12">
        <v>1.45</v>
      </c>
      <c r="EY70" s="12">
        <v>0.23</v>
      </c>
      <c r="EZ70" s="12">
        <v>3.4</v>
      </c>
      <c r="FA70" s="12">
        <v>0.49</v>
      </c>
      <c r="FB70" s="12">
        <v>0.48399999999999999</v>
      </c>
      <c r="FC70" s="12">
        <v>8.5999999999999993E-2</v>
      </c>
      <c r="FD70" s="12">
        <v>2.86</v>
      </c>
      <c r="FE70" s="12">
        <v>0.56999999999999995</v>
      </c>
      <c r="FF70" s="12">
        <v>0.379</v>
      </c>
      <c r="FG70" s="12">
        <v>7.0999999999999994E-2</v>
      </c>
      <c r="FH70" s="12">
        <v>6.93</v>
      </c>
      <c r="FI70" s="12">
        <v>0.8</v>
      </c>
      <c r="FJ70" s="12">
        <v>1.67</v>
      </c>
      <c r="FK70" s="12">
        <v>0.15</v>
      </c>
      <c r="FL70" s="12">
        <v>0.21299999999999999</v>
      </c>
      <c r="FM70" s="12">
        <v>7.6999999999999999E-2</v>
      </c>
      <c r="FN70" s="12">
        <v>2.5000000000000001E-2</v>
      </c>
      <c r="FO70" s="12">
        <v>1.7000000000000001E-2</v>
      </c>
      <c r="FP70" s="12">
        <v>1.72</v>
      </c>
      <c r="FQ70" s="12">
        <v>0.21</v>
      </c>
      <c r="FT70" s="12">
        <v>1.74</v>
      </c>
      <c r="FU70" s="12">
        <v>0.2</v>
      </c>
      <c r="FV70" s="12">
        <v>0.53</v>
      </c>
      <c r="FW70" s="12">
        <v>0.11</v>
      </c>
    </row>
    <row r="71" spans="1:179" s="30" customFormat="1" x14ac:dyDescent="0.3">
      <c r="A71" s="31" t="s">
        <v>325</v>
      </c>
      <c r="B71" s="31" t="s">
        <v>16</v>
      </c>
      <c r="C71" s="46" t="s">
        <v>834</v>
      </c>
      <c r="D71" s="46" t="s">
        <v>835</v>
      </c>
      <c r="E71" s="19"/>
      <c r="F71" s="62">
        <v>2.2930999999999999</v>
      </c>
      <c r="G71" s="62">
        <v>9.7643000000000004</v>
      </c>
      <c r="H71" s="62">
        <v>0.34799999999999998</v>
      </c>
      <c r="I71" s="62">
        <v>9.0510999999999999</v>
      </c>
      <c r="J71" s="62">
        <v>0.67130000000000001</v>
      </c>
      <c r="K71" s="62">
        <v>3.8451</v>
      </c>
      <c r="L71" s="62">
        <v>48.386899999999997</v>
      </c>
      <c r="M71" s="62">
        <v>7.1113999999999997</v>
      </c>
      <c r="N71" s="62">
        <v>14.425700000000001</v>
      </c>
      <c r="O71" s="62">
        <v>0.161</v>
      </c>
      <c r="P71" s="62">
        <v>1398.8080600000001</v>
      </c>
      <c r="Q71" s="62">
        <v>169</v>
      </c>
      <c r="R71" s="62">
        <v>0.74026161791453304</v>
      </c>
      <c r="S71" s="62">
        <v>776.32625757807898</v>
      </c>
      <c r="T71" s="62">
        <v>983.39243861168802</v>
      </c>
      <c r="U71" s="62">
        <v>17.152440980543901</v>
      </c>
      <c r="V71" s="19"/>
      <c r="W71" s="25">
        <v>2.8225500000000001</v>
      </c>
      <c r="X71" s="25">
        <v>30.960699999999999</v>
      </c>
      <c r="Y71" s="25"/>
      <c r="Z71" s="25">
        <v>15.507849999999999</v>
      </c>
      <c r="AA71" s="25">
        <v>7.4999999999999997E-2</v>
      </c>
      <c r="AB71" s="25">
        <v>7.6249999999999998E-2</v>
      </c>
      <c r="AC71" s="25">
        <v>48.699350000000003</v>
      </c>
      <c r="AD71" s="25">
        <v>0.1668</v>
      </c>
      <c r="AE71" s="25">
        <v>0.70150000000000001</v>
      </c>
      <c r="AF71" s="25">
        <v>-3.2499999999999999E-3</v>
      </c>
      <c r="AG71" s="25">
        <v>0.74900032316355303</v>
      </c>
      <c r="AH71" s="19"/>
      <c r="AI71" s="5">
        <f t="shared" si="44"/>
        <v>2.3839135987714895</v>
      </c>
      <c r="AJ71" s="5">
        <f t="shared" si="45"/>
        <v>13.400000000000007</v>
      </c>
      <c r="AK71" s="5">
        <f t="shared" si="46"/>
        <v>0.28830950538770722</v>
      </c>
      <c r="AL71" s="5">
        <f t="shared" si="47"/>
        <v>10.158590233011267</v>
      </c>
      <c r="AM71" s="5">
        <f t="shared" si="48"/>
        <v>0.56901999443301676</v>
      </c>
      <c r="AN71" s="5">
        <f t="shared" si="49"/>
        <v>3.1986502281047713</v>
      </c>
      <c r="AO71" s="5">
        <f t="shared" si="50"/>
        <v>48.440492801843703</v>
      </c>
      <c r="AP71" s="5">
        <f t="shared" si="51"/>
        <v>5.9202315836651476</v>
      </c>
      <c r="AQ71" s="5">
        <f t="shared" si="52"/>
        <v>12.071664694948195</v>
      </c>
      <c r="AR71" s="5">
        <f t="shared" si="53"/>
        <v>0.13282711568945663</v>
      </c>
      <c r="AS71" s="5">
        <f t="shared" si="54"/>
        <v>0.82847559019456096</v>
      </c>
      <c r="AU71" s="70" t="str">
        <f t="shared" si="43"/>
        <v>LL2_431a</v>
      </c>
      <c r="AV71" s="70">
        <f t="shared" si="29"/>
        <v>48.440492801843703</v>
      </c>
      <c r="AW71" s="70">
        <f t="shared" si="30"/>
        <v>3.1986502281047713</v>
      </c>
      <c r="AX71" s="70">
        <f t="shared" si="31"/>
        <v>13.400000000000007</v>
      </c>
      <c r="AY71" s="70">
        <f t="shared" si="32"/>
        <v>10.260914990705965</v>
      </c>
      <c r="AZ71" s="70">
        <f t="shared" si="33"/>
        <v>2.0119239963835409</v>
      </c>
      <c r="BA71" s="70">
        <f t="shared" si="34"/>
        <v>0.13282711568945663</v>
      </c>
      <c r="BB71" s="70">
        <f t="shared" si="35"/>
        <v>5.9202315836651476</v>
      </c>
      <c r="BC71" s="70">
        <f t="shared" si="36"/>
        <v>10.158590233011267</v>
      </c>
      <c r="BD71" s="70">
        <f t="shared" si="37"/>
        <v>2.3839135987714895</v>
      </c>
      <c r="BE71" s="70">
        <f t="shared" si="38"/>
        <v>0.56901999443301676</v>
      </c>
      <c r="BF71" s="70">
        <f t="shared" si="39"/>
        <v>0.28830950538770722</v>
      </c>
      <c r="BG71" s="70">
        <f t="shared" si="40"/>
        <v>0.61328868080012333</v>
      </c>
      <c r="BH71" s="70">
        <f t="shared" si="41"/>
        <v>6.4316735443053372E-2</v>
      </c>
      <c r="BI71" s="70">
        <f t="shared" si="42"/>
        <v>1132.9966548316695</v>
      </c>
      <c r="BJ71" s="70">
        <v>1030</v>
      </c>
      <c r="BK71" s="70">
        <v>8.2682554684816223E-2</v>
      </c>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c r="CK71" s="12"/>
      <c r="CL71" s="12"/>
      <c r="CM71" s="12"/>
      <c r="CN71" s="12"/>
      <c r="CO71" s="12"/>
      <c r="CP71" s="12"/>
      <c r="CQ71" s="12"/>
      <c r="CR71" s="12"/>
      <c r="CS71" s="12"/>
      <c r="CT71" s="12"/>
      <c r="CU71" s="12"/>
      <c r="CV71" s="12"/>
      <c r="CW71" s="12"/>
      <c r="CX71" s="12"/>
      <c r="CY71" s="12"/>
      <c r="CZ71" s="12"/>
      <c r="DA71" s="12"/>
      <c r="DB71" s="12"/>
      <c r="DC71" s="12"/>
      <c r="DD71" s="12"/>
      <c r="DE71" s="12"/>
      <c r="DF71" s="12"/>
      <c r="DG71" s="12"/>
      <c r="DH71" s="12"/>
      <c r="DI71" s="12"/>
      <c r="DJ71" s="12"/>
      <c r="DK71" s="12"/>
      <c r="DL71" s="12"/>
      <c r="DM71" s="12"/>
      <c r="DN71" s="12"/>
      <c r="DO71" s="12"/>
      <c r="DP71" s="12"/>
      <c r="DQ71" s="12"/>
      <c r="DR71" s="12"/>
      <c r="DS71" s="12"/>
      <c r="DT71" s="12"/>
      <c r="DU71" s="12"/>
      <c r="DV71" s="12"/>
      <c r="DW71" s="12"/>
      <c r="DX71" s="12"/>
      <c r="DY71" s="12"/>
      <c r="DZ71" s="12"/>
      <c r="EA71" s="12"/>
      <c r="EB71" s="12"/>
      <c r="EC71" s="12"/>
      <c r="ED71" s="12"/>
      <c r="EE71" s="12"/>
      <c r="EF71" s="12"/>
      <c r="EG71" s="12"/>
      <c r="EH71" s="12"/>
      <c r="EI71" s="12"/>
      <c r="EJ71" s="12"/>
      <c r="EK71" s="12"/>
      <c r="EL71" s="12"/>
      <c r="EM71" s="12"/>
      <c r="EN71" s="12"/>
      <c r="EO71" s="12"/>
      <c r="EP71" s="12"/>
      <c r="EQ71" s="12"/>
      <c r="ER71" s="12"/>
      <c r="ES71" s="12"/>
      <c r="ET71" s="12"/>
      <c r="EU71" s="12"/>
      <c r="EV71" s="12"/>
      <c r="EW71" s="12"/>
      <c r="EX71" s="12"/>
      <c r="EY71" s="12"/>
      <c r="EZ71" s="12"/>
      <c r="FA71" s="12"/>
      <c r="FB71" s="12"/>
      <c r="FC71" s="12"/>
      <c r="FD71" s="12"/>
      <c r="FE71" s="12"/>
      <c r="FF71" s="12"/>
      <c r="FG71" s="12"/>
      <c r="FH71" s="12"/>
      <c r="FI71" s="12"/>
      <c r="FJ71" s="12"/>
      <c r="FK71" s="12"/>
      <c r="FL71" s="12"/>
      <c r="FM71" s="12"/>
      <c r="FN71" s="12"/>
      <c r="FO71" s="12"/>
      <c r="FP71" s="12"/>
      <c r="FQ71" s="12"/>
      <c r="FR71" s="12"/>
      <c r="FS71" s="12"/>
      <c r="FT71" s="12"/>
      <c r="FU71" s="12"/>
      <c r="FV71" s="12"/>
      <c r="FW71" s="12"/>
    </row>
    <row r="72" spans="1:179" s="30" customFormat="1" x14ac:dyDescent="0.3">
      <c r="A72" s="31" t="s">
        <v>326</v>
      </c>
      <c r="B72" s="31" t="s">
        <v>16</v>
      </c>
      <c r="C72" s="46" t="s">
        <v>834</v>
      </c>
      <c r="D72" s="46" t="s">
        <v>835</v>
      </c>
      <c r="E72" s="19"/>
      <c r="F72" s="62">
        <v>2.4329999999999998</v>
      </c>
      <c r="G72" s="62">
        <v>9.7528000000000006</v>
      </c>
      <c r="H72" s="62">
        <v>0.40210000000000001</v>
      </c>
      <c r="I72" s="62">
        <v>8.9852000000000007</v>
      </c>
      <c r="J72" s="62">
        <v>0.69569999999999999</v>
      </c>
      <c r="K72" s="62">
        <v>3.5486</v>
      </c>
      <c r="L72" s="62">
        <v>49.853700000000003</v>
      </c>
      <c r="M72" s="62">
        <v>7.0187999999999997</v>
      </c>
      <c r="N72" s="62">
        <v>14.1799</v>
      </c>
      <c r="O72" s="62">
        <v>0.17799999999999999</v>
      </c>
      <c r="P72" s="62">
        <v>1251.670468</v>
      </c>
      <c r="Q72" s="62">
        <v>157</v>
      </c>
      <c r="R72" s="62">
        <v>0.79726405322401905</v>
      </c>
      <c r="S72" s="62">
        <v>242.004371184397</v>
      </c>
      <c r="T72" s="62">
        <v>1147.4962282041599</v>
      </c>
      <c r="U72" s="62">
        <v>17.0990820354621</v>
      </c>
      <c r="V72" s="19"/>
      <c r="W72" s="25">
        <v>2.6171000000000002</v>
      </c>
      <c r="X72" s="25">
        <v>31.082599999999999</v>
      </c>
      <c r="Y72" s="25"/>
      <c r="Z72" s="25">
        <v>15.603949999999999</v>
      </c>
      <c r="AA72" s="25">
        <v>7.2950000000000001E-2</v>
      </c>
      <c r="AB72" s="25">
        <v>7.2499999999999995E-2</v>
      </c>
      <c r="AC72" s="25">
        <v>48.215449999999997</v>
      </c>
      <c r="AD72" s="25">
        <v>0.1515</v>
      </c>
      <c r="AE72" s="25">
        <v>0.67059999999999997</v>
      </c>
      <c r="AF72" s="25">
        <v>-5.1500000000000001E-3</v>
      </c>
      <c r="AG72" s="25">
        <v>0.76390287814844304</v>
      </c>
      <c r="AH72" s="19"/>
      <c r="AI72" s="5">
        <f t="shared" si="44"/>
        <v>2.4644794100272858</v>
      </c>
      <c r="AJ72" s="5">
        <f t="shared" si="45"/>
        <v>13.399999999999995</v>
      </c>
      <c r="AK72" s="5">
        <f t="shared" si="46"/>
        <v>0.33334459113540693</v>
      </c>
      <c r="AL72" s="5">
        <f t="shared" si="47"/>
        <v>10.116945492222149</v>
      </c>
      <c r="AM72" s="5">
        <f t="shared" si="48"/>
        <v>0.58921546662415969</v>
      </c>
      <c r="AN72" s="5">
        <f t="shared" si="49"/>
        <v>2.9542188093653019</v>
      </c>
      <c r="AO72" s="5">
        <f t="shared" si="50"/>
        <v>49.573574288554049</v>
      </c>
      <c r="AP72" s="5">
        <f t="shared" si="51"/>
        <v>5.8445547393787107</v>
      </c>
      <c r="AQ72" s="5">
        <f t="shared" si="52"/>
        <v>11.869933710583318</v>
      </c>
      <c r="AR72" s="5">
        <f t="shared" si="53"/>
        <v>0.14668303125205118</v>
      </c>
      <c r="AS72" s="5">
        <f t="shared" si="54"/>
        <v>0.82900917964537901</v>
      </c>
      <c r="AU72" s="70" t="str">
        <f t="shared" si="43"/>
        <v>LL2_431b</v>
      </c>
      <c r="AV72" s="70">
        <f t="shared" si="29"/>
        <v>49.573574288554049</v>
      </c>
      <c r="AW72" s="70">
        <f t="shared" si="30"/>
        <v>2.9542188093653019</v>
      </c>
      <c r="AX72" s="70">
        <f t="shared" si="31"/>
        <v>13.399999999999995</v>
      </c>
      <c r="AY72" s="70">
        <f t="shared" si="32"/>
        <v>10.08944365399582</v>
      </c>
      <c r="AZ72" s="70">
        <f t="shared" si="33"/>
        <v>1.9783025018743687</v>
      </c>
      <c r="BA72" s="70">
        <f t="shared" si="34"/>
        <v>0.14668303125205118</v>
      </c>
      <c r="BB72" s="70">
        <f t="shared" si="35"/>
        <v>5.8445547393787107</v>
      </c>
      <c r="BC72" s="70">
        <f t="shared" si="36"/>
        <v>10.116945492222149</v>
      </c>
      <c r="BD72" s="70">
        <f t="shared" si="37"/>
        <v>2.4644794100272858</v>
      </c>
      <c r="BE72" s="70">
        <f t="shared" si="38"/>
        <v>0.58921546662415969</v>
      </c>
      <c r="BF72" s="70">
        <f t="shared" si="39"/>
        <v>0.33334459113540693</v>
      </c>
      <c r="BG72" s="70">
        <f t="shared" si="40"/>
        <v>0.66093921872399386</v>
      </c>
      <c r="BH72" s="70">
        <f t="shared" si="41"/>
        <v>2.0062384522617275E-2</v>
      </c>
      <c r="BI72" s="70">
        <f t="shared" si="42"/>
        <v>1131.4755502615121</v>
      </c>
      <c r="BJ72" s="70">
        <v>370</v>
      </c>
      <c r="BK72" s="70">
        <v>0.22235864204612851</v>
      </c>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c r="CW72" s="12"/>
      <c r="CX72" s="12"/>
      <c r="CY72" s="12"/>
      <c r="CZ72" s="12"/>
      <c r="DA72" s="12"/>
      <c r="DB72" s="12"/>
      <c r="DC72" s="12"/>
      <c r="DD72" s="12"/>
      <c r="DE72" s="12"/>
      <c r="DF72" s="12"/>
      <c r="DG72" s="12"/>
      <c r="DH72" s="12"/>
      <c r="DI72" s="12"/>
      <c r="DJ72" s="12"/>
      <c r="DK72" s="12"/>
      <c r="DL72" s="12"/>
      <c r="DM72" s="12"/>
      <c r="DN72" s="12"/>
      <c r="DO72" s="12"/>
      <c r="DP72" s="12"/>
      <c r="DQ72" s="12"/>
      <c r="DR72" s="12"/>
      <c r="DS72" s="12"/>
      <c r="DT72" s="12"/>
      <c r="DU72" s="12"/>
      <c r="DV72" s="12"/>
      <c r="DW72" s="12"/>
      <c r="DX72" s="12"/>
      <c r="DY72" s="12"/>
      <c r="DZ72" s="12"/>
      <c r="EA72" s="12"/>
      <c r="EB72" s="12"/>
      <c r="EC72" s="12"/>
      <c r="ED72" s="12"/>
      <c r="EE72" s="12"/>
      <c r="EF72" s="12"/>
      <c r="EG72" s="12"/>
      <c r="EH72" s="12"/>
      <c r="EI72" s="12"/>
      <c r="EJ72" s="12"/>
      <c r="EK72" s="12"/>
      <c r="EL72" s="12"/>
      <c r="EM72" s="12"/>
      <c r="EN72" s="12"/>
      <c r="EO72" s="12"/>
      <c r="EP72" s="12"/>
      <c r="EQ72" s="12"/>
      <c r="ER72" s="12"/>
      <c r="ES72" s="12"/>
      <c r="ET72" s="12"/>
      <c r="EU72" s="12"/>
      <c r="EV72" s="12"/>
      <c r="EW72" s="12"/>
      <c r="EX72" s="12"/>
      <c r="EY72" s="12"/>
      <c r="EZ72" s="12"/>
      <c r="FA72" s="12"/>
      <c r="FB72" s="12"/>
      <c r="FC72" s="12"/>
      <c r="FD72" s="12"/>
      <c r="FE72" s="12"/>
      <c r="FF72" s="12"/>
      <c r="FG72" s="12"/>
      <c r="FH72" s="12"/>
      <c r="FI72" s="12"/>
      <c r="FJ72" s="12"/>
      <c r="FK72" s="12"/>
      <c r="FL72" s="12"/>
      <c r="FM72" s="12"/>
      <c r="FN72" s="12"/>
      <c r="FO72" s="12"/>
      <c r="FP72" s="12"/>
      <c r="FQ72" s="12"/>
      <c r="FR72" s="12"/>
      <c r="FS72" s="12"/>
      <c r="FT72" s="12"/>
      <c r="FU72" s="12"/>
      <c r="FV72" s="12"/>
      <c r="FW72" s="12"/>
    </row>
    <row r="73" spans="1:179" x14ac:dyDescent="0.3">
      <c r="A73" s="31" t="s">
        <v>878</v>
      </c>
      <c r="B73" s="31" t="s">
        <v>16</v>
      </c>
      <c r="C73" s="46" t="s">
        <v>838</v>
      </c>
      <c r="D73" s="46" t="s">
        <v>834</v>
      </c>
      <c r="F73" s="62">
        <v>3.6172</v>
      </c>
      <c r="G73" s="62">
        <v>14.590400000000001</v>
      </c>
      <c r="H73" s="62">
        <v>0.38419999999999999</v>
      </c>
      <c r="I73" s="62">
        <v>4.6121999999999996</v>
      </c>
      <c r="J73" s="62">
        <v>1.9442999999999999</v>
      </c>
      <c r="K73" s="62">
        <v>1.2363999999999999</v>
      </c>
      <c r="L73" s="62">
        <v>60.892400000000002</v>
      </c>
      <c r="M73" s="62">
        <v>1.1218999999999999</v>
      </c>
      <c r="N73" s="62">
        <v>7.8407</v>
      </c>
      <c r="O73" s="62">
        <v>0.1239</v>
      </c>
      <c r="P73" s="62">
        <v>466.936644</v>
      </c>
      <c r="Q73" s="62">
        <v>688</v>
      </c>
      <c r="R73" s="62">
        <v>1.72206634931184</v>
      </c>
      <c r="S73" s="62">
        <v>196.130215065248</v>
      </c>
      <c r="T73" s="62">
        <v>608.20792034915598</v>
      </c>
      <c r="W73" s="25">
        <v>5.8460999999999999</v>
      </c>
      <c r="X73" s="25">
        <v>27.390499999999999</v>
      </c>
      <c r="Z73" s="25">
        <v>10.161350000000001</v>
      </c>
      <c r="AA73" s="25">
        <v>0.22785</v>
      </c>
      <c r="AB73" s="25">
        <v>5.2350000000000001E-2</v>
      </c>
      <c r="AC73" s="25">
        <v>55.433050000000001</v>
      </c>
      <c r="AD73" s="25">
        <v>4.6699999999999998E-2</v>
      </c>
      <c r="AE73" s="25">
        <v>0.52685000000000004</v>
      </c>
      <c r="AF73" s="25">
        <v>2.0299999999999999E-2</v>
      </c>
      <c r="AG73" s="25">
        <v>0.48360846301652699</v>
      </c>
      <c r="AI73" s="5">
        <f t="shared" si="44"/>
        <v>3.6172</v>
      </c>
      <c r="AJ73" s="5">
        <f t="shared" si="45"/>
        <v>14.590400000000001</v>
      </c>
      <c r="AK73" s="5">
        <f t="shared" si="46"/>
        <v>0.38419999999999999</v>
      </c>
      <c r="AL73" s="5">
        <f t="shared" si="47"/>
        <v>4.6121999999999996</v>
      </c>
      <c r="AM73" s="5">
        <f t="shared" si="48"/>
        <v>1.9442999999999999</v>
      </c>
      <c r="AN73" s="5">
        <f t="shared" si="49"/>
        <v>1.2363999999999999</v>
      </c>
      <c r="AO73" s="5">
        <f t="shared" si="50"/>
        <v>60.892400000000002</v>
      </c>
      <c r="AP73" s="5">
        <f t="shared" si="51"/>
        <v>1.1218999999999999</v>
      </c>
      <c r="AQ73" s="5">
        <f t="shared" si="52"/>
        <v>7.8407</v>
      </c>
      <c r="AR73" s="5">
        <f t="shared" si="53"/>
        <v>0.1239</v>
      </c>
      <c r="AS73" s="5">
        <f t="shared" si="54"/>
        <v>1</v>
      </c>
      <c r="AU73" s="70" t="str">
        <f t="shared" si="43"/>
        <v>LL2_430</v>
      </c>
      <c r="AV73" s="70">
        <f t="shared" si="29"/>
        <v>60.892400000000002</v>
      </c>
      <c r="AW73" s="70">
        <f t="shared" si="30"/>
        <v>1.2363999999999999</v>
      </c>
      <c r="AX73" s="70">
        <f t="shared" si="31"/>
        <v>14.590400000000001</v>
      </c>
      <c r="AY73" s="70">
        <f t="shared" si="32"/>
        <v>6.6645950000000003</v>
      </c>
      <c r="AZ73" s="70">
        <f t="shared" si="33"/>
        <v>1.3067702655</v>
      </c>
      <c r="BA73" s="70">
        <f t="shared" si="34"/>
        <v>0.1239</v>
      </c>
      <c r="BB73" s="70">
        <f t="shared" si="35"/>
        <v>1.1218999999999999</v>
      </c>
      <c r="BC73" s="70">
        <f t="shared" si="36"/>
        <v>4.6121999999999996</v>
      </c>
      <c r="BD73" s="70">
        <f t="shared" si="37"/>
        <v>3.6172</v>
      </c>
      <c r="BE73" s="70">
        <f t="shared" si="38"/>
        <v>1.9442999999999999</v>
      </c>
      <c r="BF73" s="70">
        <f t="shared" si="39"/>
        <v>0.38419999999999999</v>
      </c>
      <c r="BG73" s="70">
        <f t="shared" si="40"/>
        <v>1.72206634931184</v>
      </c>
      <c r="BH73" s="70">
        <f t="shared" si="41"/>
        <v>1.9613021506524799E-2</v>
      </c>
      <c r="BI73" s="70">
        <f t="shared" si="42"/>
        <v>1036.5501899999999</v>
      </c>
      <c r="BJ73" s="70">
        <v>620</v>
      </c>
      <c r="BK73" s="70">
        <v>0.52286460977231342</v>
      </c>
      <c r="BM73" s="12" t="s">
        <v>405</v>
      </c>
      <c r="BN73" s="12">
        <v>30</v>
      </c>
      <c r="BO73" s="12" t="s">
        <v>32</v>
      </c>
      <c r="BP73" s="12" t="s">
        <v>464</v>
      </c>
      <c r="BQ73" s="12" t="s">
        <v>543</v>
      </c>
      <c r="BR73" s="12" t="s">
        <v>485</v>
      </c>
      <c r="BS73" s="12">
        <v>2.9712962962963E-2</v>
      </c>
      <c r="BT73" s="12">
        <v>24.731000000000002</v>
      </c>
      <c r="BU73" s="12">
        <v>38</v>
      </c>
      <c r="BV73" s="12" t="s">
        <v>462</v>
      </c>
      <c r="BW73" s="12">
        <v>1</v>
      </c>
      <c r="BX73" s="12">
        <v>47300</v>
      </c>
      <c r="BY73" s="12">
        <v>2800</v>
      </c>
      <c r="BZ73" s="12">
        <v>4.5999999999999996</v>
      </c>
      <c r="CA73" s="12">
        <v>1</v>
      </c>
      <c r="CB73" s="12">
        <v>56.2</v>
      </c>
      <c r="CC73" s="12">
        <v>3</v>
      </c>
      <c r="CD73" s="12">
        <v>3.53</v>
      </c>
      <c r="CE73" s="12">
        <v>0.82</v>
      </c>
      <c r="CF73" s="12">
        <v>4.57</v>
      </c>
      <c r="CG73" s="12">
        <v>0.22</v>
      </c>
      <c r="CH73" s="12">
        <v>16230</v>
      </c>
      <c r="CI73" s="12">
        <v>630</v>
      </c>
      <c r="CJ73" s="12">
        <v>13</v>
      </c>
      <c r="CK73" s="12">
        <v>0.74</v>
      </c>
      <c r="CL73" s="12">
        <v>7550</v>
      </c>
      <c r="CM73" s="12">
        <v>220</v>
      </c>
      <c r="CN73" s="12">
        <v>18.5</v>
      </c>
      <c r="CO73" s="12">
        <v>1.1000000000000001</v>
      </c>
      <c r="CP73" s="12" t="s">
        <v>135</v>
      </c>
      <c r="CQ73" s="12" t="s">
        <v>135</v>
      </c>
      <c r="CR73" s="12">
        <v>1267</v>
      </c>
      <c r="CS73" s="12">
        <v>60</v>
      </c>
      <c r="CT73" s="12">
        <v>71800</v>
      </c>
      <c r="CU73" s="12">
        <v>3600</v>
      </c>
      <c r="CV73" s="12">
        <v>8.51</v>
      </c>
      <c r="CW73" s="12">
        <v>0.79</v>
      </c>
      <c r="CX73" s="12" t="s">
        <v>135</v>
      </c>
      <c r="CY73" s="12" t="s">
        <v>135</v>
      </c>
      <c r="CZ73" s="12">
        <v>45.2</v>
      </c>
      <c r="DA73" s="12">
        <v>3.6</v>
      </c>
      <c r="DB73" s="12">
        <v>183</v>
      </c>
      <c r="DC73" s="12">
        <v>10</v>
      </c>
      <c r="DD73" s="12">
        <v>33.4</v>
      </c>
      <c r="DE73" s="12">
        <v>1.9</v>
      </c>
      <c r="DF73" s="12">
        <v>1.3</v>
      </c>
      <c r="DG73" s="12">
        <v>0.53</v>
      </c>
      <c r="DH73" s="12">
        <v>38.299999999999997</v>
      </c>
      <c r="DI73" s="12">
        <v>1.3</v>
      </c>
      <c r="DJ73" s="12">
        <v>401</v>
      </c>
      <c r="DK73" s="12">
        <v>12</v>
      </c>
      <c r="DL73" s="12">
        <v>68.8</v>
      </c>
      <c r="DM73" s="12">
        <v>2.9</v>
      </c>
      <c r="DN73" s="12">
        <v>596</v>
      </c>
      <c r="DO73" s="12">
        <v>22</v>
      </c>
      <c r="DP73" s="12">
        <v>47.9</v>
      </c>
      <c r="DQ73" s="12">
        <v>2.1</v>
      </c>
      <c r="DR73" s="12">
        <v>3.51</v>
      </c>
      <c r="DS73" s="12">
        <v>0.53</v>
      </c>
      <c r="DT73" s="12">
        <v>0.22</v>
      </c>
      <c r="DU73" s="12">
        <v>0.17</v>
      </c>
      <c r="DV73" s="12">
        <v>0.21</v>
      </c>
      <c r="DW73" s="12">
        <v>0.06</v>
      </c>
      <c r="DX73" s="12">
        <v>5.5</v>
      </c>
      <c r="DY73" s="12">
        <v>0.57999999999999996</v>
      </c>
      <c r="DZ73" s="12">
        <v>0.13900000000000001</v>
      </c>
      <c r="EA73" s="12">
        <v>6.5000000000000002E-2</v>
      </c>
      <c r="EB73" s="12">
        <v>0.36599999999999999</v>
      </c>
      <c r="EC73" s="12">
        <v>5.5E-2</v>
      </c>
      <c r="ED73" s="12">
        <v>399</v>
      </c>
      <c r="EE73" s="12">
        <v>20</v>
      </c>
      <c r="EF73" s="12">
        <v>45.7</v>
      </c>
      <c r="EG73" s="12">
        <v>2.2999999999999998</v>
      </c>
      <c r="EH73" s="12">
        <v>114.3</v>
      </c>
      <c r="EI73" s="12">
        <v>5</v>
      </c>
      <c r="EJ73" s="12">
        <v>15.14</v>
      </c>
      <c r="EK73" s="12">
        <v>0.64</v>
      </c>
      <c r="EL73" s="12">
        <v>67.3</v>
      </c>
      <c r="EM73" s="12">
        <v>3.5</v>
      </c>
      <c r="EN73" s="12">
        <v>16.600000000000001</v>
      </c>
      <c r="EO73" s="12">
        <v>1.2</v>
      </c>
      <c r="EP73" s="12">
        <v>5.0999999999999996</v>
      </c>
      <c r="EQ73" s="12">
        <v>0.33</v>
      </c>
      <c r="ER73" s="12">
        <v>14.5</v>
      </c>
      <c r="ES73" s="12">
        <v>1</v>
      </c>
      <c r="ET73" s="12">
        <v>2.2599999999999998</v>
      </c>
      <c r="EU73" s="12">
        <v>0.19</v>
      </c>
      <c r="EV73" s="12">
        <v>14.3</v>
      </c>
      <c r="EW73" s="12">
        <v>1.1000000000000001</v>
      </c>
      <c r="EX73" s="12">
        <v>2.7</v>
      </c>
      <c r="EY73" s="12">
        <v>0.24</v>
      </c>
      <c r="EZ73" s="12">
        <v>6.99</v>
      </c>
      <c r="FA73" s="12">
        <v>0.53</v>
      </c>
      <c r="FB73" s="12">
        <v>0.90100000000000002</v>
      </c>
      <c r="FC73" s="12">
        <v>9.5000000000000001E-2</v>
      </c>
      <c r="FD73" s="12">
        <v>5.41</v>
      </c>
      <c r="FE73" s="12">
        <v>0.61</v>
      </c>
      <c r="FF73" s="12">
        <v>0.81799999999999995</v>
      </c>
      <c r="FG73" s="12">
        <v>9.4E-2</v>
      </c>
      <c r="FH73" s="12">
        <v>14.1</v>
      </c>
      <c r="FI73" s="12">
        <v>1.2</v>
      </c>
      <c r="FJ73" s="12">
        <v>2.39</v>
      </c>
      <c r="FK73" s="12">
        <v>0.16</v>
      </c>
      <c r="FL73" s="12">
        <v>0.76</v>
      </c>
      <c r="FM73" s="12">
        <v>0.17</v>
      </c>
      <c r="FN73" s="12">
        <v>6.4000000000000001E-2</v>
      </c>
      <c r="FO73" s="12">
        <v>2.7E-2</v>
      </c>
      <c r="FP73" s="12">
        <v>3.65</v>
      </c>
      <c r="FQ73" s="12">
        <v>0.24</v>
      </c>
      <c r="FR73" s="12">
        <v>2.5999999999999999E-2</v>
      </c>
      <c r="FS73" s="12">
        <v>1.7000000000000001E-2</v>
      </c>
      <c r="FT73" s="12">
        <v>4.17</v>
      </c>
      <c r="FU73" s="12">
        <v>0.34</v>
      </c>
      <c r="FV73" s="12">
        <v>1.55</v>
      </c>
      <c r="FW73" s="12">
        <v>0.17</v>
      </c>
    </row>
    <row r="74" spans="1:179" x14ac:dyDescent="0.3">
      <c r="A74" s="31" t="s">
        <v>879</v>
      </c>
      <c r="B74" s="31" t="s">
        <v>24</v>
      </c>
      <c r="C74" s="46" t="s">
        <v>834</v>
      </c>
      <c r="D74" s="46" t="s">
        <v>834</v>
      </c>
      <c r="F74" s="62">
        <v>3.0457000000000001</v>
      </c>
      <c r="G74" s="62">
        <v>13.0039</v>
      </c>
      <c r="H74" s="62">
        <v>0.40579999999999999</v>
      </c>
      <c r="I74" s="62">
        <v>8.4697999999999993</v>
      </c>
      <c r="J74" s="62">
        <v>1.0318000000000001</v>
      </c>
      <c r="K74" s="62">
        <v>3.8593999999999999</v>
      </c>
      <c r="L74" s="62">
        <v>49.8523</v>
      </c>
      <c r="M74" s="62">
        <v>4.6085000000000003</v>
      </c>
      <c r="N74" s="62">
        <v>13.072100000000001</v>
      </c>
      <c r="O74" s="62">
        <v>0.2069</v>
      </c>
      <c r="P74" s="62">
        <v>1599.9961960000001</v>
      </c>
      <c r="Q74" s="62">
        <v>197</v>
      </c>
      <c r="R74" s="62">
        <v>0.74754436710748695</v>
      </c>
      <c r="S74" s="62">
        <v>297.62578842734598</v>
      </c>
      <c r="T74" s="62">
        <v>500.89922587023898</v>
      </c>
      <c r="W74" s="25">
        <v>4.2306999999999997</v>
      </c>
      <c r="X74" s="25">
        <v>29.493099999999998</v>
      </c>
      <c r="Z74" s="25">
        <v>12.4741</v>
      </c>
      <c r="AA74" s="25">
        <v>0.15964999999999999</v>
      </c>
      <c r="AB74" s="25">
        <v>0.10340000000000001</v>
      </c>
      <c r="AC74" s="25">
        <v>52.273600000000002</v>
      </c>
      <c r="AD74" s="25">
        <v>0.16139999999999999</v>
      </c>
      <c r="AE74" s="25">
        <v>0.75665000000000004</v>
      </c>
      <c r="AF74" s="25">
        <v>3.2000000000000002E-3</v>
      </c>
      <c r="AG74" s="25">
        <v>0.613885800808044</v>
      </c>
      <c r="AI74" s="5">
        <f t="shared" si="44"/>
        <v>3.0457000000000001</v>
      </c>
      <c r="AJ74" s="5">
        <f t="shared" si="45"/>
        <v>13.0039</v>
      </c>
      <c r="AK74" s="5">
        <f t="shared" si="46"/>
        <v>0.40579999999999999</v>
      </c>
      <c r="AL74" s="5">
        <f t="shared" si="47"/>
        <v>8.4697999999999993</v>
      </c>
      <c r="AM74" s="5">
        <f t="shared" si="48"/>
        <v>1.0318000000000001</v>
      </c>
      <c r="AN74" s="5">
        <f t="shared" si="49"/>
        <v>3.8593999999999999</v>
      </c>
      <c r="AO74" s="5">
        <f t="shared" si="50"/>
        <v>49.8523</v>
      </c>
      <c r="AP74" s="5">
        <f t="shared" si="51"/>
        <v>4.6085000000000003</v>
      </c>
      <c r="AQ74" s="5">
        <f t="shared" si="52"/>
        <v>13.072100000000001</v>
      </c>
      <c r="AR74" s="5">
        <f t="shared" si="53"/>
        <v>0.2069</v>
      </c>
      <c r="AS74" s="5">
        <f t="shared" si="54"/>
        <v>1</v>
      </c>
      <c r="AU74" s="70" t="str">
        <f t="shared" si="43"/>
        <v>LL12_524_a</v>
      </c>
      <c r="AV74" s="70">
        <f t="shared" si="29"/>
        <v>49.8523</v>
      </c>
      <c r="AW74" s="70">
        <f t="shared" si="30"/>
        <v>3.8593999999999999</v>
      </c>
      <c r="AX74" s="70">
        <f t="shared" si="31"/>
        <v>13.0039</v>
      </c>
      <c r="AY74" s="70">
        <f t="shared" si="32"/>
        <v>11.111285000000001</v>
      </c>
      <c r="AZ74" s="70">
        <f t="shared" si="33"/>
        <v>2.1786615464999999</v>
      </c>
      <c r="BA74" s="70">
        <f t="shared" si="34"/>
        <v>0.2069</v>
      </c>
      <c r="BB74" s="70">
        <f t="shared" si="35"/>
        <v>4.6085000000000003</v>
      </c>
      <c r="BC74" s="70">
        <f t="shared" si="36"/>
        <v>8.4697999999999993</v>
      </c>
      <c r="BD74" s="70">
        <f t="shared" si="37"/>
        <v>3.0457000000000001</v>
      </c>
      <c r="BE74" s="70">
        <f t="shared" si="38"/>
        <v>1.0318000000000001</v>
      </c>
      <c r="BF74" s="70">
        <f t="shared" si="39"/>
        <v>0.40579999999999999</v>
      </c>
      <c r="BG74" s="70">
        <f t="shared" si="40"/>
        <v>0.74754436710748695</v>
      </c>
      <c r="BH74" s="70">
        <f t="shared" si="41"/>
        <v>2.9762578842734599E-2</v>
      </c>
      <c r="BI74" s="70">
        <f t="shared" si="42"/>
        <v>1106.63085</v>
      </c>
      <c r="BJ74" s="70">
        <v>500</v>
      </c>
      <c r="BK74" s="70">
        <v>0.21381746328503179</v>
      </c>
      <c r="BM74" s="12" t="s">
        <v>403</v>
      </c>
      <c r="BN74" s="12">
        <v>40</v>
      </c>
      <c r="BO74" s="12" t="s">
        <v>32</v>
      </c>
      <c r="BP74" s="12" t="s">
        <v>484</v>
      </c>
      <c r="BQ74" s="12" t="s">
        <v>486</v>
      </c>
      <c r="BR74" s="12" t="s">
        <v>485</v>
      </c>
      <c r="BS74" s="12">
        <v>2.6883101851851901E-2</v>
      </c>
      <c r="BT74" s="12">
        <v>18.632999999999999</v>
      </c>
      <c r="BU74" s="12">
        <v>29</v>
      </c>
      <c r="BV74" s="12" t="s">
        <v>462</v>
      </c>
      <c r="BW74" s="12">
        <v>1</v>
      </c>
      <c r="BX74" s="12">
        <v>179000</v>
      </c>
      <c r="BY74" s="12">
        <v>10000</v>
      </c>
      <c r="BZ74" s="12">
        <v>8.5</v>
      </c>
      <c r="CA74" s="12">
        <v>1</v>
      </c>
      <c r="CB74" s="12">
        <v>6.56</v>
      </c>
      <c r="CC74" s="12">
        <v>0.56999999999999995</v>
      </c>
      <c r="CD74" s="12">
        <v>0.89</v>
      </c>
      <c r="CE74" s="12">
        <v>0.44</v>
      </c>
      <c r="CF74" s="12">
        <v>2.92</v>
      </c>
      <c r="CG74" s="12">
        <v>0.17</v>
      </c>
      <c r="CH74" s="12">
        <v>6170</v>
      </c>
      <c r="CI74" s="12">
        <v>520</v>
      </c>
      <c r="CJ74" s="12">
        <v>22.6</v>
      </c>
      <c r="CK74" s="12">
        <v>2</v>
      </c>
      <c r="CL74" s="12">
        <v>18100</v>
      </c>
      <c r="CM74" s="12">
        <v>1600</v>
      </c>
      <c r="CN74" s="12">
        <v>321</v>
      </c>
      <c r="CO74" s="12">
        <v>29</v>
      </c>
      <c r="CP74" s="12">
        <v>23.5</v>
      </c>
      <c r="CQ74" s="12">
        <v>2.2000000000000002</v>
      </c>
      <c r="CR74" s="12">
        <v>1150</v>
      </c>
      <c r="CS74" s="12">
        <v>100</v>
      </c>
      <c r="CT74" s="12">
        <v>100700</v>
      </c>
      <c r="CU74" s="12">
        <v>8600</v>
      </c>
      <c r="CV74" s="12">
        <v>32.299999999999997</v>
      </c>
      <c r="CW74" s="12">
        <v>2.8</v>
      </c>
      <c r="CX74" s="12">
        <v>39.799999999999997</v>
      </c>
      <c r="CY74" s="12">
        <v>3.8</v>
      </c>
      <c r="CZ74" s="12">
        <v>89.7</v>
      </c>
      <c r="DA74" s="12">
        <v>8.9</v>
      </c>
      <c r="DB74" s="12">
        <v>131</v>
      </c>
      <c r="DC74" s="12">
        <v>13</v>
      </c>
      <c r="DD74" s="12">
        <v>23.9</v>
      </c>
      <c r="DE74" s="12">
        <v>1.5</v>
      </c>
      <c r="DF74" s="12">
        <v>1.51</v>
      </c>
      <c r="DG74" s="12">
        <v>0.36</v>
      </c>
      <c r="DH74" s="12">
        <v>13.1</v>
      </c>
      <c r="DI74" s="12">
        <v>1.2</v>
      </c>
      <c r="DJ74" s="12">
        <v>390</v>
      </c>
      <c r="DK74" s="12">
        <v>18</v>
      </c>
      <c r="DL74" s="12">
        <v>29.1</v>
      </c>
      <c r="DM74" s="12">
        <v>2.8</v>
      </c>
      <c r="DN74" s="12">
        <v>192</v>
      </c>
      <c r="DO74" s="12">
        <v>18</v>
      </c>
      <c r="DP74" s="12">
        <v>19.5</v>
      </c>
      <c r="DQ74" s="12">
        <v>1.8</v>
      </c>
      <c r="DR74" s="12">
        <v>1.17</v>
      </c>
      <c r="DS74" s="12">
        <v>0.27</v>
      </c>
      <c r="DT74" s="12" t="s">
        <v>135</v>
      </c>
      <c r="DU74" s="12" t="s">
        <v>135</v>
      </c>
      <c r="DV74" s="12">
        <v>0.46</v>
      </c>
      <c r="DW74" s="12">
        <v>0.31</v>
      </c>
      <c r="DX74" s="12">
        <v>2.2200000000000002</v>
      </c>
      <c r="DY74" s="12">
        <v>0.3</v>
      </c>
      <c r="DZ74" s="12">
        <v>4.9000000000000002E-2</v>
      </c>
      <c r="EA74" s="12">
        <v>3.3000000000000002E-2</v>
      </c>
      <c r="EB74" s="12">
        <v>0.126</v>
      </c>
      <c r="EC74" s="12">
        <v>3.3000000000000002E-2</v>
      </c>
      <c r="ED74" s="12">
        <v>168</v>
      </c>
      <c r="EE74" s="12">
        <v>13</v>
      </c>
      <c r="EF74" s="12">
        <v>17.399999999999999</v>
      </c>
      <c r="EG74" s="12">
        <v>1.6</v>
      </c>
      <c r="EH74" s="12">
        <v>43.2</v>
      </c>
      <c r="EI74" s="12">
        <v>4.4000000000000004</v>
      </c>
      <c r="EJ74" s="12">
        <v>6.05</v>
      </c>
      <c r="EK74" s="12">
        <v>0.62</v>
      </c>
      <c r="EL74" s="12">
        <v>29</v>
      </c>
      <c r="EM74" s="12">
        <v>2.7</v>
      </c>
      <c r="EN74" s="12">
        <v>6.62</v>
      </c>
      <c r="EO74" s="12">
        <v>0.89</v>
      </c>
      <c r="EP74" s="12">
        <v>2.33</v>
      </c>
      <c r="EQ74" s="12">
        <v>0.26</v>
      </c>
      <c r="ER74" s="12">
        <v>7.35</v>
      </c>
      <c r="ES74" s="12">
        <v>0.83</v>
      </c>
      <c r="ET74" s="12">
        <v>1</v>
      </c>
      <c r="EU74" s="12">
        <v>0.13</v>
      </c>
      <c r="EV74" s="12">
        <v>6.14</v>
      </c>
      <c r="EW74" s="12">
        <v>0.73</v>
      </c>
      <c r="EX74" s="12">
        <v>1.1100000000000001</v>
      </c>
      <c r="EY74" s="12">
        <v>0.16</v>
      </c>
      <c r="EZ74" s="12">
        <v>3.19</v>
      </c>
      <c r="FA74" s="12">
        <v>0.41</v>
      </c>
      <c r="FB74" s="12">
        <v>0.36899999999999999</v>
      </c>
      <c r="FC74" s="12">
        <v>7.0000000000000007E-2</v>
      </c>
      <c r="FD74" s="12">
        <v>2.44</v>
      </c>
      <c r="FE74" s="12">
        <v>0.31</v>
      </c>
      <c r="FF74" s="12">
        <v>0.32600000000000001</v>
      </c>
      <c r="FG74" s="12">
        <v>0.06</v>
      </c>
      <c r="FH74" s="12">
        <v>4.74</v>
      </c>
      <c r="FI74" s="12">
        <v>0.69</v>
      </c>
      <c r="FJ74" s="12">
        <v>1.1100000000000001</v>
      </c>
      <c r="FK74" s="12">
        <v>0.12</v>
      </c>
      <c r="FL74" s="12">
        <v>0.23799999999999999</v>
      </c>
      <c r="FM74" s="12">
        <v>6.7000000000000004E-2</v>
      </c>
      <c r="FN74" s="12">
        <v>8.4000000000000005E-2</v>
      </c>
      <c r="FO74" s="12">
        <v>4.5999999999999999E-2</v>
      </c>
      <c r="FP74" s="12">
        <v>1.58</v>
      </c>
      <c r="FQ74" s="12">
        <v>0.15</v>
      </c>
      <c r="FR74" s="12">
        <v>2.5000000000000001E-2</v>
      </c>
      <c r="FS74" s="12">
        <v>1.2E-2</v>
      </c>
      <c r="FT74" s="12">
        <v>1.32</v>
      </c>
      <c r="FU74" s="12">
        <v>0.16</v>
      </c>
      <c r="FV74" s="12">
        <v>0.443</v>
      </c>
      <c r="FW74" s="12">
        <v>7.1999999999999995E-2</v>
      </c>
    </row>
    <row r="75" spans="1:179" x14ac:dyDescent="0.3">
      <c r="A75" s="31" t="s">
        <v>886</v>
      </c>
      <c r="B75" s="31" t="s">
        <v>21</v>
      </c>
      <c r="C75" s="46" t="s">
        <v>838</v>
      </c>
      <c r="D75" s="46" t="s">
        <v>834</v>
      </c>
      <c r="F75" s="62">
        <v>3.2311000000000001</v>
      </c>
      <c r="G75" s="62">
        <v>13.207599999999999</v>
      </c>
      <c r="H75" s="62">
        <v>0.53849999999999998</v>
      </c>
      <c r="I75" s="62">
        <v>8.2039000000000009</v>
      </c>
      <c r="J75" s="62">
        <v>0.95220000000000005</v>
      </c>
      <c r="K75" s="62">
        <v>3.9098000000000002</v>
      </c>
      <c r="L75" s="62">
        <v>49.383800000000001</v>
      </c>
      <c r="M75" s="62">
        <v>4.5289999999999999</v>
      </c>
      <c r="N75" s="62">
        <v>12.2896</v>
      </c>
      <c r="O75" s="62">
        <v>0.1605</v>
      </c>
      <c r="P75" s="62">
        <v>1640.5341040000001</v>
      </c>
      <c r="Q75" s="62">
        <v>245</v>
      </c>
      <c r="R75" s="62">
        <v>0.78123715571169094</v>
      </c>
      <c r="S75" s="62">
        <v>342.06561462955801</v>
      </c>
      <c r="T75" s="62">
        <v>409.38972230395001</v>
      </c>
      <c r="W75" s="25">
        <v>4.1543000000000001</v>
      </c>
      <c r="X75" s="25">
        <v>30.053599999999999</v>
      </c>
      <c r="Z75" s="25">
        <v>13.100149999999999</v>
      </c>
      <c r="AA75" s="25">
        <v>0.15525</v>
      </c>
      <c r="AB75" s="25">
        <v>9.7100000000000006E-2</v>
      </c>
      <c r="AC75" s="25">
        <v>50.947850000000003</v>
      </c>
      <c r="AD75" s="25">
        <v>0.12715000000000001</v>
      </c>
      <c r="AE75" s="25">
        <v>0.74009999999999998</v>
      </c>
      <c r="AF75" s="25">
        <v>-3.1199999999999999E-2</v>
      </c>
      <c r="AG75" s="25">
        <v>0.62974031105564698</v>
      </c>
      <c r="AI75" s="5">
        <f t="shared" si="44"/>
        <v>3.2311000000000001</v>
      </c>
      <c r="AJ75" s="5">
        <f t="shared" si="45"/>
        <v>13.207599999999999</v>
      </c>
      <c r="AK75" s="5">
        <f t="shared" si="46"/>
        <v>0.53849999999999998</v>
      </c>
      <c r="AL75" s="5">
        <f t="shared" si="47"/>
        <v>8.2039000000000009</v>
      </c>
      <c r="AM75" s="5">
        <f t="shared" si="48"/>
        <v>0.95220000000000005</v>
      </c>
      <c r="AN75" s="5">
        <f t="shared" si="49"/>
        <v>3.9098000000000002</v>
      </c>
      <c r="AO75" s="5">
        <f t="shared" si="50"/>
        <v>49.383800000000001</v>
      </c>
      <c r="AP75" s="5">
        <f t="shared" si="51"/>
        <v>4.5289999999999999</v>
      </c>
      <c r="AQ75" s="5">
        <f t="shared" si="52"/>
        <v>12.2896</v>
      </c>
      <c r="AR75" s="5">
        <f t="shared" si="53"/>
        <v>0.1605</v>
      </c>
      <c r="AS75" s="5">
        <f t="shared" si="54"/>
        <v>1</v>
      </c>
      <c r="AU75" s="70" t="str">
        <f t="shared" si="43"/>
        <v>LL3_94a</v>
      </c>
      <c r="AV75" s="70">
        <f t="shared" si="29"/>
        <v>49.383800000000001</v>
      </c>
      <c r="AW75" s="70">
        <f t="shared" si="30"/>
        <v>3.9098000000000002</v>
      </c>
      <c r="AX75" s="70">
        <f t="shared" si="31"/>
        <v>13.207599999999999</v>
      </c>
      <c r="AY75" s="70">
        <f t="shared" si="32"/>
        <v>10.446159999999999</v>
      </c>
      <c r="AZ75" s="70">
        <f t="shared" si="33"/>
        <v>2.0482461839999999</v>
      </c>
      <c r="BA75" s="70">
        <f t="shared" si="34"/>
        <v>0.1605</v>
      </c>
      <c r="BB75" s="70">
        <f t="shared" si="35"/>
        <v>4.5289999999999999</v>
      </c>
      <c r="BC75" s="70">
        <f t="shared" si="36"/>
        <v>8.2039000000000009</v>
      </c>
      <c r="BD75" s="70">
        <f t="shared" si="37"/>
        <v>3.2311000000000001</v>
      </c>
      <c r="BE75" s="70">
        <f t="shared" si="38"/>
        <v>0.95220000000000005</v>
      </c>
      <c r="BF75" s="70">
        <f t="shared" si="39"/>
        <v>0.53849999999999998</v>
      </c>
      <c r="BG75" s="70">
        <f t="shared" si="40"/>
        <v>0.78123715571169094</v>
      </c>
      <c r="BH75" s="70">
        <f t="shared" si="41"/>
        <v>3.4206561462955802E-2</v>
      </c>
      <c r="BI75" s="70">
        <f t="shared" si="42"/>
        <v>1105.0328999999999</v>
      </c>
      <c r="BJ75" s="70">
        <v>570</v>
      </c>
      <c r="BK75" s="70">
        <v>0.20432836346440469</v>
      </c>
      <c r="BM75" s="12" t="s">
        <v>405</v>
      </c>
      <c r="BN75" s="12">
        <v>30</v>
      </c>
      <c r="BO75" s="12" t="s">
        <v>32</v>
      </c>
      <c r="BP75" s="12" t="s">
        <v>464</v>
      </c>
      <c r="BQ75" s="12" t="s">
        <v>544</v>
      </c>
      <c r="BR75" s="12" t="s">
        <v>485</v>
      </c>
      <c r="BS75" s="12">
        <v>1.56875E-2</v>
      </c>
      <c r="BT75" s="12">
        <v>6.3338000000000001</v>
      </c>
      <c r="BU75" s="12">
        <v>10</v>
      </c>
      <c r="BV75" s="12" t="s">
        <v>462</v>
      </c>
      <c r="BW75" s="12">
        <v>1</v>
      </c>
      <c r="BX75" s="12">
        <v>108000</v>
      </c>
      <c r="BY75" s="12">
        <v>10000</v>
      </c>
      <c r="BZ75" s="12">
        <v>8.1999999999999993</v>
      </c>
      <c r="CA75" s="12">
        <v>1</v>
      </c>
      <c r="CB75" s="12">
        <v>17</v>
      </c>
      <c r="CC75" s="12">
        <v>2.6</v>
      </c>
      <c r="CD75" s="12">
        <v>1.6</v>
      </c>
      <c r="CE75" s="12">
        <v>1.1000000000000001</v>
      </c>
      <c r="CF75" s="12">
        <v>2.95</v>
      </c>
      <c r="CG75" s="12">
        <v>0.45</v>
      </c>
      <c r="CH75" s="12">
        <v>7430</v>
      </c>
      <c r="CI75" s="12">
        <v>600</v>
      </c>
      <c r="CJ75" s="12">
        <v>28.5</v>
      </c>
      <c r="CK75" s="12">
        <v>3.5</v>
      </c>
      <c r="CL75" s="12">
        <v>24900</v>
      </c>
      <c r="CM75" s="12">
        <v>2700</v>
      </c>
      <c r="CN75" s="12">
        <v>430</v>
      </c>
      <c r="CO75" s="12">
        <v>52</v>
      </c>
      <c r="CP75" s="12">
        <v>22.1</v>
      </c>
      <c r="CQ75" s="12">
        <v>9.5</v>
      </c>
      <c r="CR75" s="12">
        <v>1410</v>
      </c>
      <c r="CS75" s="12">
        <v>230</v>
      </c>
      <c r="CT75" s="12">
        <v>116000</v>
      </c>
      <c r="CU75" s="12">
        <v>14000</v>
      </c>
      <c r="CV75" s="12">
        <v>42.9</v>
      </c>
      <c r="CW75" s="12">
        <v>6.1</v>
      </c>
      <c r="CX75" s="12">
        <v>58.1</v>
      </c>
      <c r="CY75" s="12">
        <v>7</v>
      </c>
      <c r="CZ75" s="12">
        <v>112</v>
      </c>
      <c r="DA75" s="12">
        <v>15</v>
      </c>
      <c r="DB75" s="12">
        <v>166</v>
      </c>
      <c r="DC75" s="12">
        <v>17</v>
      </c>
      <c r="DD75" s="12">
        <v>25</v>
      </c>
      <c r="DE75" s="12">
        <v>3.2</v>
      </c>
      <c r="DF75" s="12">
        <v>2.2000000000000002</v>
      </c>
      <c r="DG75" s="12">
        <v>0.87</v>
      </c>
      <c r="DH75" s="12">
        <v>15.1</v>
      </c>
      <c r="DI75" s="12">
        <v>1.4</v>
      </c>
      <c r="DJ75" s="12">
        <v>400</v>
      </c>
      <c r="DK75" s="12">
        <v>33</v>
      </c>
      <c r="DL75" s="12">
        <v>38.799999999999997</v>
      </c>
      <c r="DM75" s="12">
        <v>4.5</v>
      </c>
      <c r="DN75" s="12">
        <v>246</v>
      </c>
      <c r="DO75" s="12">
        <v>33</v>
      </c>
      <c r="DP75" s="12">
        <v>26.8</v>
      </c>
      <c r="DQ75" s="12">
        <v>4.7</v>
      </c>
      <c r="DR75" s="12">
        <v>1.1100000000000001</v>
      </c>
      <c r="DS75" s="12">
        <v>0.49</v>
      </c>
      <c r="DT75" s="12">
        <v>0.22</v>
      </c>
      <c r="DU75" s="12">
        <v>0.43</v>
      </c>
      <c r="DV75" s="12">
        <v>0.14899999999999999</v>
      </c>
      <c r="DW75" s="12">
        <v>8.1000000000000003E-2</v>
      </c>
      <c r="DX75" s="12">
        <v>2.08</v>
      </c>
      <c r="DY75" s="12">
        <v>0.4</v>
      </c>
      <c r="DZ75" s="12" t="s">
        <v>135</v>
      </c>
      <c r="EA75" s="12" t="s">
        <v>135</v>
      </c>
      <c r="EB75" s="12">
        <v>0.16800000000000001</v>
      </c>
      <c r="EC75" s="12">
        <v>7.8E-2</v>
      </c>
      <c r="ED75" s="12">
        <v>200</v>
      </c>
      <c r="EE75" s="12">
        <v>32</v>
      </c>
      <c r="EF75" s="12">
        <v>21.8</v>
      </c>
      <c r="EG75" s="12">
        <v>2.7</v>
      </c>
      <c r="EH75" s="12">
        <v>54</v>
      </c>
      <c r="EI75" s="12">
        <v>5.2</v>
      </c>
      <c r="EJ75" s="12">
        <v>7.97</v>
      </c>
      <c r="EK75" s="12">
        <v>0.65</v>
      </c>
      <c r="EL75" s="12">
        <v>34.6</v>
      </c>
      <c r="EM75" s="12">
        <v>3.3</v>
      </c>
      <c r="EN75" s="12">
        <v>9.6</v>
      </c>
      <c r="EO75" s="12">
        <v>1.4</v>
      </c>
      <c r="EP75" s="12">
        <v>2.84</v>
      </c>
      <c r="EQ75" s="12">
        <v>0.45</v>
      </c>
      <c r="ER75" s="12">
        <v>8.3000000000000007</v>
      </c>
      <c r="ES75" s="12">
        <v>2.4</v>
      </c>
      <c r="ET75" s="12">
        <v>1.31</v>
      </c>
      <c r="EU75" s="12">
        <v>0.21</v>
      </c>
      <c r="EV75" s="12">
        <v>8.1</v>
      </c>
      <c r="EW75" s="12">
        <v>1.2</v>
      </c>
      <c r="EX75" s="12">
        <v>1.56</v>
      </c>
      <c r="EY75" s="12">
        <v>0.18</v>
      </c>
      <c r="EZ75" s="12">
        <v>4.4000000000000004</v>
      </c>
      <c r="FA75" s="12">
        <v>1.1000000000000001</v>
      </c>
      <c r="FB75" s="12">
        <v>0.43</v>
      </c>
      <c r="FC75" s="12">
        <v>0.12</v>
      </c>
      <c r="FD75" s="12">
        <v>3.35</v>
      </c>
      <c r="FE75" s="12">
        <v>0.72</v>
      </c>
      <c r="FF75" s="12">
        <v>0.39</v>
      </c>
      <c r="FG75" s="12">
        <v>0.11</v>
      </c>
      <c r="FH75" s="12">
        <v>5.9</v>
      </c>
      <c r="FI75" s="12">
        <v>1.4</v>
      </c>
      <c r="FJ75" s="12">
        <v>1.45</v>
      </c>
      <c r="FK75" s="12">
        <v>0.25</v>
      </c>
      <c r="FL75" s="12">
        <v>0.221</v>
      </c>
      <c r="FM75" s="12">
        <v>8.5999999999999993E-2</v>
      </c>
      <c r="FN75" s="12" t="s">
        <v>135</v>
      </c>
      <c r="FO75" s="12" t="s">
        <v>135</v>
      </c>
      <c r="FP75" s="12">
        <v>1.99</v>
      </c>
      <c r="FQ75" s="12">
        <v>0.42</v>
      </c>
      <c r="FR75" s="12" t="s">
        <v>135</v>
      </c>
      <c r="FS75" s="12" t="s">
        <v>135</v>
      </c>
      <c r="FT75" s="12">
        <v>1.82</v>
      </c>
      <c r="FU75" s="12">
        <v>0.2</v>
      </c>
      <c r="FV75" s="12">
        <v>0.54600000000000004</v>
      </c>
      <c r="FW75" s="12">
        <v>0.09</v>
      </c>
    </row>
    <row r="76" spans="1:179" x14ac:dyDescent="0.3">
      <c r="A76" s="31" t="s">
        <v>887</v>
      </c>
      <c r="B76" s="31" t="s">
        <v>21</v>
      </c>
      <c r="C76" s="46" t="s">
        <v>834</v>
      </c>
      <c r="D76" s="46" t="s">
        <v>835</v>
      </c>
      <c r="F76" s="62">
        <v>2.9889999999999999</v>
      </c>
      <c r="G76" s="62">
        <v>12.585800000000001</v>
      </c>
      <c r="H76" s="62">
        <v>0.52649999999999997</v>
      </c>
      <c r="I76" s="62">
        <v>8.2728000000000002</v>
      </c>
      <c r="J76" s="62">
        <v>0.99399999999999999</v>
      </c>
      <c r="K76" s="62">
        <v>4.016</v>
      </c>
      <c r="L76" s="62">
        <v>50.094900000000003</v>
      </c>
      <c r="M76" s="62">
        <v>4.5965999999999996</v>
      </c>
      <c r="N76" s="62">
        <v>12.154199999999999</v>
      </c>
      <c r="O76" s="62">
        <v>0.25530000000000003</v>
      </c>
      <c r="P76" s="62">
        <v>1750.1365960000001</v>
      </c>
      <c r="Q76" s="62">
        <v>299</v>
      </c>
      <c r="R76" s="62">
        <v>0.82202950653845797</v>
      </c>
      <c r="S76" s="62">
        <v>346.56941502005202</v>
      </c>
      <c r="T76" s="62">
        <v>490.49783783217202</v>
      </c>
      <c r="W76" s="25">
        <v>4.2278000000000002</v>
      </c>
      <c r="X76" s="25">
        <v>29.186150000000001</v>
      </c>
      <c r="Z76" s="25">
        <v>12.87975</v>
      </c>
      <c r="AA76" s="25">
        <v>0.15379999999999999</v>
      </c>
      <c r="AB76" s="25">
        <v>0.10465000000000001</v>
      </c>
      <c r="AC76" s="25">
        <v>52.226950000000002</v>
      </c>
      <c r="AD76" s="25">
        <v>0.12684999999999999</v>
      </c>
      <c r="AE76" s="25">
        <v>0.77105000000000001</v>
      </c>
      <c r="AF76" s="25">
        <v>-5.57E-2</v>
      </c>
      <c r="AG76" s="25">
        <v>0.62180941256024802</v>
      </c>
      <c r="AI76" s="5">
        <f t="shared" si="44"/>
        <v>2.9889999999999999</v>
      </c>
      <c r="AJ76" s="5">
        <f t="shared" si="45"/>
        <v>12.585800000000001</v>
      </c>
      <c r="AK76" s="5">
        <f t="shared" si="46"/>
        <v>0.52649999999999997</v>
      </c>
      <c r="AL76" s="5">
        <f t="shared" si="47"/>
        <v>8.2728000000000002</v>
      </c>
      <c r="AM76" s="5">
        <f t="shared" si="48"/>
        <v>0.99399999999999999</v>
      </c>
      <c r="AN76" s="5">
        <f t="shared" si="49"/>
        <v>4.016</v>
      </c>
      <c r="AO76" s="5">
        <f t="shared" si="50"/>
        <v>50.094900000000003</v>
      </c>
      <c r="AP76" s="5">
        <f t="shared" si="51"/>
        <v>4.5965999999999996</v>
      </c>
      <c r="AQ76" s="5">
        <f t="shared" si="52"/>
        <v>12.154199999999999</v>
      </c>
      <c r="AR76" s="5">
        <f t="shared" si="53"/>
        <v>0.25530000000000003</v>
      </c>
      <c r="AS76" s="5">
        <f t="shared" si="54"/>
        <v>1</v>
      </c>
      <c r="AU76" s="70" t="str">
        <f t="shared" si="43"/>
        <v>LL3_94b</v>
      </c>
      <c r="AV76" s="70">
        <f t="shared" si="29"/>
        <v>50.094900000000003</v>
      </c>
      <c r="AW76" s="70">
        <f t="shared" si="30"/>
        <v>4.016</v>
      </c>
      <c r="AX76" s="70">
        <f t="shared" si="31"/>
        <v>12.585800000000001</v>
      </c>
      <c r="AY76" s="70">
        <f t="shared" si="32"/>
        <v>10.331069999999999</v>
      </c>
      <c r="AZ76" s="70">
        <f t="shared" si="33"/>
        <v>2.025679743</v>
      </c>
      <c r="BA76" s="70">
        <f t="shared" si="34"/>
        <v>0.25530000000000003</v>
      </c>
      <c r="BB76" s="70">
        <f t="shared" si="35"/>
        <v>4.5965999999999996</v>
      </c>
      <c r="BC76" s="70">
        <f t="shared" si="36"/>
        <v>8.2728000000000002</v>
      </c>
      <c r="BD76" s="70">
        <f t="shared" si="37"/>
        <v>2.9889999999999999</v>
      </c>
      <c r="BE76" s="70">
        <f t="shared" si="38"/>
        <v>0.99399999999999999</v>
      </c>
      <c r="BF76" s="70">
        <f t="shared" si="39"/>
        <v>0.52649999999999997</v>
      </c>
      <c r="BG76" s="70">
        <f t="shared" si="40"/>
        <v>0.82202950653845797</v>
      </c>
      <c r="BH76" s="70">
        <f t="shared" si="41"/>
        <v>3.4656941502005205E-2</v>
      </c>
      <c r="BI76" s="70">
        <f t="shared" si="42"/>
        <v>1106.39166</v>
      </c>
      <c r="BJ76" s="70">
        <v>570</v>
      </c>
      <c r="BK76" s="70">
        <v>0.2212677701123805</v>
      </c>
      <c r="BM76" s="12" t="s">
        <v>407</v>
      </c>
      <c r="BN76" s="12">
        <v>25</v>
      </c>
      <c r="BO76" s="12" t="s">
        <v>32</v>
      </c>
      <c r="BP76" s="12" t="s">
        <v>470</v>
      </c>
      <c r="BQ76" s="12" t="s">
        <v>545</v>
      </c>
      <c r="BR76" s="12" t="s">
        <v>485</v>
      </c>
      <c r="BS76" s="12">
        <v>2.4569444444444401E-2</v>
      </c>
      <c r="BT76" s="12">
        <v>25.890999999999998</v>
      </c>
      <c r="BU76" s="12">
        <v>89</v>
      </c>
      <c r="BV76" s="12" t="s">
        <v>462</v>
      </c>
      <c r="BW76" s="12">
        <v>1</v>
      </c>
      <c r="BX76" s="12">
        <v>28100</v>
      </c>
      <c r="BY76" s="12">
        <v>1800</v>
      </c>
      <c r="BZ76" s="12">
        <v>8.3000000000000007</v>
      </c>
      <c r="CA76" s="12">
        <v>1</v>
      </c>
      <c r="CX76" s="12">
        <v>60.9</v>
      </c>
      <c r="CY76" s="12">
        <v>3.8</v>
      </c>
      <c r="CZ76" s="12">
        <v>122.380952380952</v>
      </c>
      <c r="DA76" s="12">
        <v>6.0952380952381002</v>
      </c>
      <c r="DH76" s="12">
        <v>18.3</v>
      </c>
      <c r="DI76" s="12">
        <v>1.1000000000000001</v>
      </c>
      <c r="DJ76" s="12">
        <v>375</v>
      </c>
      <c r="DK76" s="12">
        <v>16</v>
      </c>
      <c r="DL76" s="12">
        <v>38.299999999999997</v>
      </c>
      <c r="DM76" s="12">
        <v>2.1</v>
      </c>
      <c r="DN76" s="12">
        <v>257</v>
      </c>
      <c r="DO76" s="12">
        <v>14</v>
      </c>
      <c r="DP76" s="12">
        <v>26.9</v>
      </c>
      <c r="DQ76" s="12">
        <v>1.6</v>
      </c>
      <c r="ED76" s="12">
        <v>205</v>
      </c>
      <c r="EE76" s="12">
        <v>11</v>
      </c>
      <c r="EF76" s="12">
        <v>22.25</v>
      </c>
      <c r="EG76" s="12">
        <v>0.87</v>
      </c>
      <c r="EH76" s="12">
        <v>53.6</v>
      </c>
      <c r="EI76" s="12">
        <v>1.6</v>
      </c>
      <c r="EJ76" s="12">
        <v>7.39</v>
      </c>
      <c r="EK76" s="12">
        <v>0.42</v>
      </c>
      <c r="EL76" s="12">
        <v>35.1</v>
      </c>
      <c r="EM76" s="12">
        <v>2.2000000000000002</v>
      </c>
      <c r="EN76" s="12">
        <v>9.6199999999999992</v>
      </c>
      <c r="EO76" s="12">
        <v>0.96</v>
      </c>
      <c r="EP76" s="12">
        <v>3.06</v>
      </c>
      <c r="EQ76" s="12">
        <v>0.23</v>
      </c>
      <c r="ER76" s="12">
        <v>8.7100000000000009</v>
      </c>
      <c r="ES76" s="12">
        <v>0.95</v>
      </c>
      <c r="ET76" s="12">
        <v>1.33</v>
      </c>
      <c r="EU76" s="12">
        <v>0.14000000000000001</v>
      </c>
      <c r="EV76" s="12">
        <v>8.18</v>
      </c>
      <c r="EW76" s="12">
        <v>0.66</v>
      </c>
      <c r="EX76" s="12">
        <v>1.45</v>
      </c>
      <c r="EY76" s="12">
        <v>0.13</v>
      </c>
      <c r="EZ76" s="12">
        <v>3.93</v>
      </c>
      <c r="FA76" s="12">
        <v>0.43</v>
      </c>
      <c r="FB76" s="12">
        <v>0.46800000000000003</v>
      </c>
      <c r="FC76" s="12">
        <v>6.8000000000000005E-2</v>
      </c>
      <c r="FD76" s="12">
        <v>3.11</v>
      </c>
      <c r="FE76" s="12">
        <v>0.43</v>
      </c>
      <c r="FF76" s="12">
        <v>0.44500000000000001</v>
      </c>
      <c r="FG76" s="12">
        <v>6.7000000000000004E-2</v>
      </c>
    </row>
    <row r="77" spans="1:179" x14ac:dyDescent="0.3">
      <c r="A77" s="31" t="s">
        <v>880</v>
      </c>
      <c r="B77" s="31" t="s">
        <v>17</v>
      </c>
      <c r="C77" s="46" t="s">
        <v>838</v>
      </c>
      <c r="D77" s="46" t="s">
        <v>835</v>
      </c>
      <c r="F77" s="62">
        <v>5.3239999999999998</v>
      </c>
      <c r="G77" s="62">
        <v>15.357900000000001</v>
      </c>
      <c r="H77" s="62">
        <v>0.33510000000000001</v>
      </c>
      <c r="I77" s="62">
        <v>4.2309999999999999</v>
      </c>
      <c r="J77" s="62">
        <v>1.9829000000000001</v>
      </c>
      <c r="K77" s="62">
        <v>0.81430000000000002</v>
      </c>
      <c r="L77" s="62">
        <v>63.789400000000001</v>
      </c>
      <c r="M77" s="62">
        <v>0.7681</v>
      </c>
      <c r="N77" s="62">
        <v>5.3951000000000002</v>
      </c>
      <c r="O77" s="62">
        <v>7.9799999999999996E-2</v>
      </c>
      <c r="P77" s="62">
        <v>337.31543199999999</v>
      </c>
      <c r="Q77" s="62">
        <v>501</v>
      </c>
      <c r="R77" s="62">
        <v>1.2339525589234099</v>
      </c>
      <c r="S77" s="62">
        <v>139.05917888796401</v>
      </c>
      <c r="T77" s="62">
        <v>460.16579175745198</v>
      </c>
      <c r="W77" s="25">
        <v>5.5195499999999997</v>
      </c>
      <c r="X77" s="25">
        <v>27.902000000000001</v>
      </c>
      <c r="Z77" s="25">
        <v>10.476800000000001</v>
      </c>
      <c r="AA77" s="25">
        <v>0.18815000000000001</v>
      </c>
      <c r="AB77" s="25">
        <v>7.8549999999999995E-2</v>
      </c>
      <c r="AC77" s="25">
        <v>54.616900000000001</v>
      </c>
      <c r="AD77" s="25">
        <v>6.855E-2</v>
      </c>
      <c r="AE77" s="25">
        <v>0.70979999999999999</v>
      </c>
      <c r="AF77" s="25">
        <v>-3.8999999999999998E-3</v>
      </c>
      <c r="AG77" s="25">
        <v>0.50639978988544299</v>
      </c>
      <c r="AI77" s="5">
        <f t="shared" si="44"/>
        <v>5.3239999999999998</v>
      </c>
      <c r="AJ77" s="5">
        <f t="shared" si="45"/>
        <v>15.357900000000001</v>
      </c>
      <c r="AK77" s="5">
        <f t="shared" si="46"/>
        <v>0.33510000000000001</v>
      </c>
      <c r="AL77" s="5">
        <f t="shared" si="47"/>
        <v>4.2309999999999999</v>
      </c>
      <c r="AM77" s="5">
        <f t="shared" si="48"/>
        <v>1.9829000000000001</v>
      </c>
      <c r="AN77" s="5">
        <f t="shared" si="49"/>
        <v>0.81430000000000002</v>
      </c>
      <c r="AO77" s="5">
        <f t="shared" si="50"/>
        <v>63.789400000000001</v>
      </c>
      <c r="AP77" s="5">
        <f t="shared" si="51"/>
        <v>0.7681</v>
      </c>
      <c r="AQ77" s="5">
        <f t="shared" si="52"/>
        <v>5.3951000000000002</v>
      </c>
      <c r="AR77" s="5">
        <f t="shared" si="53"/>
        <v>7.9799999999999996E-2</v>
      </c>
      <c r="AS77" s="5">
        <f t="shared" si="54"/>
        <v>1</v>
      </c>
      <c r="AU77" s="70" t="str">
        <f t="shared" si="43"/>
        <v>LL6_411</v>
      </c>
      <c r="AV77" s="70">
        <f t="shared" si="29"/>
        <v>63.789400000000001</v>
      </c>
      <c r="AW77" s="70">
        <f t="shared" si="30"/>
        <v>0.81430000000000002</v>
      </c>
      <c r="AX77" s="70">
        <f t="shared" si="31"/>
        <v>15.357900000000001</v>
      </c>
      <c r="AY77" s="70">
        <f t="shared" si="32"/>
        <v>4.5858350000000003</v>
      </c>
      <c r="AZ77" s="70">
        <f t="shared" si="33"/>
        <v>0.89917434149999997</v>
      </c>
      <c r="BA77" s="70">
        <f t="shared" si="34"/>
        <v>7.9799999999999996E-2</v>
      </c>
      <c r="BB77" s="70">
        <f t="shared" si="35"/>
        <v>0.7681</v>
      </c>
      <c r="BC77" s="70">
        <f t="shared" si="36"/>
        <v>4.2309999999999999</v>
      </c>
      <c r="BD77" s="70">
        <f t="shared" si="37"/>
        <v>5.3239999999999998</v>
      </c>
      <c r="BE77" s="70">
        <f t="shared" si="38"/>
        <v>1.9829000000000001</v>
      </c>
      <c r="BF77" s="70">
        <f t="shared" si="39"/>
        <v>0.33510000000000001</v>
      </c>
      <c r="BG77" s="70">
        <f t="shared" si="40"/>
        <v>1.2339525589234099</v>
      </c>
      <c r="BH77" s="70">
        <f t="shared" si="41"/>
        <v>1.3905917888796401E-2</v>
      </c>
      <c r="BI77" s="70">
        <f t="shared" si="42"/>
        <v>1029.4388100000001</v>
      </c>
      <c r="BJ77" s="70">
        <v>420</v>
      </c>
      <c r="BK77" s="70">
        <v>0.39514032216427619</v>
      </c>
      <c r="BM77" s="12" t="s">
        <v>406</v>
      </c>
      <c r="BN77" s="12">
        <v>25</v>
      </c>
      <c r="BO77" s="12" t="s">
        <v>32</v>
      </c>
      <c r="BP77" s="12" t="s">
        <v>459</v>
      </c>
      <c r="BQ77" s="12" t="s">
        <v>487</v>
      </c>
      <c r="BR77" s="12" t="s">
        <v>485</v>
      </c>
      <c r="BS77" s="12">
        <v>1.41643518518519E-2</v>
      </c>
      <c r="BT77" s="12">
        <v>8.7548999999999992</v>
      </c>
      <c r="BU77" s="12">
        <v>16</v>
      </c>
      <c r="BV77" s="12" t="s">
        <v>462</v>
      </c>
      <c r="BW77" s="12">
        <v>1</v>
      </c>
      <c r="BX77" s="12">
        <v>31300</v>
      </c>
      <c r="BY77" s="12">
        <v>2500</v>
      </c>
      <c r="BZ77" s="12">
        <v>4.2</v>
      </c>
      <c r="CA77" s="12">
        <v>1</v>
      </c>
      <c r="CF77" s="12">
        <v>4.97</v>
      </c>
      <c r="CG77" s="12">
        <v>0.41</v>
      </c>
      <c r="CH77" s="12">
        <v>15070</v>
      </c>
      <c r="CI77" s="12">
        <v>800</v>
      </c>
      <c r="CJ77" s="12">
        <v>7.3</v>
      </c>
      <c r="CK77" s="12">
        <v>1</v>
      </c>
      <c r="CL77" s="12">
        <v>4650</v>
      </c>
      <c r="CM77" s="12">
        <v>280</v>
      </c>
      <c r="CN77" s="12">
        <v>14.5</v>
      </c>
      <c r="CO77" s="12">
        <v>2.1</v>
      </c>
      <c r="CP77" s="12" t="s">
        <v>135</v>
      </c>
      <c r="CQ77" s="12" t="s">
        <v>135</v>
      </c>
      <c r="CR77" s="12">
        <v>809</v>
      </c>
      <c r="CS77" s="12">
        <v>74</v>
      </c>
      <c r="CT77" s="12">
        <v>48700</v>
      </c>
      <c r="CU77" s="12">
        <v>4500</v>
      </c>
      <c r="CX77" s="12" t="s">
        <v>135</v>
      </c>
      <c r="CY77" s="12" t="s">
        <v>135</v>
      </c>
      <c r="CZ77" s="12">
        <v>14.661016949152501</v>
      </c>
      <c r="DA77" s="12">
        <v>52</v>
      </c>
      <c r="DD77" s="12">
        <v>26.7</v>
      </c>
      <c r="DE77" s="12">
        <v>2.7</v>
      </c>
      <c r="DF77" s="12">
        <v>1.67</v>
      </c>
      <c r="DG77" s="12">
        <v>0.88</v>
      </c>
      <c r="DH77" s="12">
        <v>37.6</v>
      </c>
      <c r="DI77" s="12">
        <v>3.7</v>
      </c>
      <c r="DJ77" s="12">
        <v>373</v>
      </c>
      <c r="DK77" s="12">
        <v>26</v>
      </c>
      <c r="DL77" s="12">
        <v>54.5</v>
      </c>
      <c r="DM77" s="12">
        <v>3.2</v>
      </c>
      <c r="DN77" s="12">
        <v>490</v>
      </c>
      <c r="DO77" s="12">
        <v>38</v>
      </c>
      <c r="DP77" s="12">
        <v>36.1</v>
      </c>
      <c r="DQ77" s="12">
        <v>2.9</v>
      </c>
      <c r="DR77" s="12">
        <v>3.01</v>
      </c>
      <c r="DS77" s="12">
        <v>0.96</v>
      </c>
      <c r="DX77" s="12">
        <v>4.37</v>
      </c>
      <c r="DY77" s="12">
        <v>0.59</v>
      </c>
      <c r="ED77" s="12">
        <v>367</v>
      </c>
      <c r="EE77" s="12">
        <v>30</v>
      </c>
      <c r="EF77" s="12">
        <v>38.799999999999997</v>
      </c>
      <c r="EG77" s="12">
        <v>2.5</v>
      </c>
      <c r="EH77" s="12">
        <v>94.3</v>
      </c>
      <c r="EI77" s="12">
        <v>7.3</v>
      </c>
      <c r="EJ77" s="12">
        <v>12.1</v>
      </c>
      <c r="EK77" s="12">
        <v>1.4</v>
      </c>
      <c r="EL77" s="12">
        <v>52.3</v>
      </c>
      <c r="EM77" s="12">
        <v>3.9</v>
      </c>
      <c r="EN77" s="12">
        <v>14.4</v>
      </c>
      <c r="EO77" s="12">
        <v>2.2999999999999998</v>
      </c>
      <c r="EP77" s="12">
        <v>3.36</v>
      </c>
      <c r="EQ77" s="12">
        <v>0.56999999999999995</v>
      </c>
      <c r="ER77" s="12">
        <v>13.3</v>
      </c>
      <c r="ES77" s="12">
        <v>1.8</v>
      </c>
      <c r="ET77" s="12">
        <v>1.97</v>
      </c>
      <c r="EU77" s="12">
        <v>0.33</v>
      </c>
      <c r="EV77" s="12">
        <v>12</v>
      </c>
      <c r="EW77" s="12">
        <v>1.8</v>
      </c>
      <c r="EX77" s="12">
        <v>2.38</v>
      </c>
      <c r="EY77" s="12">
        <v>0.28000000000000003</v>
      </c>
      <c r="EZ77" s="12">
        <v>5.7</v>
      </c>
      <c r="FA77" s="12">
        <v>1</v>
      </c>
      <c r="FB77" s="12">
        <v>0.97</v>
      </c>
      <c r="FC77" s="12">
        <v>0.17</v>
      </c>
      <c r="FD77" s="12">
        <v>4.9000000000000004</v>
      </c>
      <c r="FE77" s="12">
        <v>1.1000000000000001</v>
      </c>
      <c r="FF77" s="12">
        <v>0.59</v>
      </c>
      <c r="FG77" s="12">
        <v>0.12</v>
      </c>
      <c r="FH77" s="12">
        <v>12</v>
      </c>
      <c r="FI77" s="12">
        <v>1.9</v>
      </c>
      <c r="FJ77" s="12">
        <v>2.14</v>
      </c>
      <c r="FK77" s="12">
        <v>0.25</v>
      </c>
      <c r="FL77" s="12">
        <v>0.59</v>
      </c>
      <c r="FM77" s="12">
        <v>0.16</v>
      </c>
      <c r="FN77" s="12">
        <v>9.6000000000000002E-2</v>
      </c>
      <c r="FO77" s="12">
        <v>4.9000000000000002E-2</v>
      </c>
      <c r="FP77" s="12">
        <v>2.27</v>
      </c>
      <c r="FQ77" s="12">
        <v>0.36</v>
      </c>
      <c r="FT77" s="12">
        <v>3.63</v>
      </c>
      <c r="FU77" s="12">
        <v>0.44</v>
      </c>
      <c r="FV77" s="12">
        <v>1.28</v>
      </c>
      <c r="FW77" s="12">
        <v>0.32</v>
      </c>
    </row>
    <row r="78" spans="1:179" x14ac:dyDescent="0.3">
      <c r="A78" s="31" t="s">
        <v>333</v>
      </c>
      <c r="B78" s="31" t="s">
        <v>21</v>
      </c>
      <c r="C78" s="46" t="s">
        <v>838</v>
      </c>
      <c r="D78" s="46" t="s">
        <v>834</v>
      </c>
      <c r="F78" s="62">
        <v>2.7953000000000001</v>
      </c>
      <c r="G78" s="62">
        <v>12.5319</v>
      </c>
      <c r="H78" s="62">
        <v>0.43969999999999998</v>
      </c>
      <c r="I78" s="62">
        <v>8.3050999999999995</v>
      </c>
      <c r="J78" s="62">
        <v>0.96819999999999995</v>
      </c>
      <c r="K78" s="62">
        <v>4.1387</v>
      </c>
      <c r="L78" s="62">
        <v>49.294899999999998</v>
      </c>
      <c r="M78" s="62">
        <v>4.4833999999999996</v>
      </c>
      <c r="N78" s="62">
        <v>12.7737</v>
      </c>
      <c r="O78" s="62">
        <v>0.1862</v>
      </c>
      <c r="P78" s="62">
        <v>1696.0860520000001</v>
      </c>
      <c r="Q78" s="62">
        <v>263</v>
      </c>
      <c r="R78" s="62">
        <v>0.79639443725802495</v>
      </c>
      <c r="S78" s="62">
        <v>338.06728045435</v>
      </c>
      <c r="T78" s="62">
        <v>446.15426250963799</v>
      </c>
      <c r="W78" s="25">
        <v>3.48685</v>
      </c>
      <c r="X78" s="25">
        <v>30.131350000000001</v>
      </c>
      <c r="Z78" s="25">
        <v>14.30035</v>
      </c>
      <c r="AA78" s="25">
        <v>0.11415</v>
      </c>
      <c r="AB78" s="25">
        <v>7.9299999999999995E-2</v>
      </c>
      <c r="AC78" s="25">
        <v>49.4009</v>
      </c>
      <c r="AD78" s="25">
        <v>0.11005</v>
      </c>
      <c r="AE78" s="25">
        <v>0.78110000000000002</v>
      </c>
      <c r="AF78" s="25">
        <v>3.7249999999999998E-2</v>
      </c>
      <c r="AG78" s="25">
        <v>0.68930848751588802</v>
      </c>
      <c r="AI78" s="5">
        <f t="shared" si="44"/>
        <v>2.7953000000000001</v>
      </c>
      <c r="AJ78" s="5">
        <f t="shared" si="45"/>
        <v>12.5319</v>
      </c>
      <c r="AK78" s="5">
        <f t="shared" si="46"/>
        <v>0.43969999999999998</v>
      </c>
      <c r="AL78" s="5">
        <f t="shared" si="47"/>
        <v>8.3050999999999995</v>
      </c>
      <c r="AM78" s="5">
        <f t="shared" si="48"/>
        <v>0.96819999999999995</v>
      </c>
      <c r="AN78" s="5">
        <f t="shared" si="49"/>
        <v>4.1387</v>
      </c>
      <c r="AO78" s="5">
        <f t="shared" si="50"/>
        <v>49.294899999999998</v>
      </c>
      <c r="AP78" s="5">
        <f t="shared" si="51"/>
        <v>4.4833999999999996</v>
      </c>
      <c r="AQ78" s="5">
        <f t="shared" si="52"/>
        <v>12.7737</v>
      </c>
      <c r="AR78" s="5">
        <f t="shared" si="53"/>
        <v>0.1862</v>
      </c>
      <c r="AS78" s="5">
        <f t="shared" si="54"/>
        <v>1</v>
      </c>
      <c r="AU78" s="70" t="str">
        <f t="shared" si="43"/>
        <v>LL3_147_a</v>
      </c>
      <c r="AV78" s="70">
        <f t="shared" si="29"/>
        <v>49.294899999999998</v>
      </c>
      <c r="AW78" s="70">
        <f t="shared" si="30"/>
        <v>4.1387</v>
      </c>
      <c r="AX78" s="70">
        <f t="shared" si="31"/>
        <v>12.5319</v>
      </c>
      <c r="AY78" s="70">
        <f t="shared" si="32"/>
        <v>10.857645</v>
      </c>
      <c r="AZ78" s="70">
        <f t="shared" si="33"/>
        <v>2.1289287104999999</v>
      </c>
      <c r="BA78" s="70">
        <f t="shared" si="34"/>
        <v>0.1862</v>
      </c>
      <c r="BB78" s="70">
        <f t="shared" si="35"/>
        <v>4.4833999999999996</v>
      </c>
      <c r="BC78" s="70">
        <f t="shared" si="36"/>
        <v>8.3050999999999995</v>
      </c>
      <c r="BD78" s="70">
        <f t="shared" si="37"/>
        <v>2.7953000000000001</v>
      </c>
      <c r="BE78" s="70">
        <f t="shared" si="38"/>
        <v>0.96819999999999995</v>
      </c>
      <c r="BF78" s="70">
        <f t="shared" si="39"/>
        <v>0.43969999999999998</v>
      </c>
      <c r="BG78" s="70">
        <f t="shared" si="40"/>
        <v>0.79639443725802495</v>
      </c>
      <c r="BH78" s="70">
        <f t="shared" si="41"/>
        <v>3.3806728045434997E-2</v>
      </c>
      <c r="BI78" s="70">
        <f t="shared" si="42"/>
        <v>1104.11634</v>
      </c>
      <c r="BJ78" s="70">
        <v>560</v>
      </c>
      <c r="BK78" s="70">
        <v>0.21972437758905281</v>
      </c>
      <c r="BM78" s="12" t="s">
        <v>407</v>
      </c>
      <c r="BN78" s="12">
        <v>25</v>
      </c>
      <c r="BO78" s="12" t="s">
        <v>32</v>
      </c>
      <c r="BP78" s="12" t="s">
        <v>470</v>
      </c>
      <c r="BQ78" s="12" t="s">
        <v>546</v>
      </c>
      <c r="BR78" s="12" t="s">
        <v>485</v>
      </c>
      <c r="BS78" s="12">
        <v>2.7373842592592599E-2</v>
      </c>
      <c r="BT78" s="12">
        <v>7.5435999999999996</v>
      </c>
      <c r="BU78" s="12">
        <v>26</v>
      </c>
      <c r="BV78" s="12" t="s">
        <v>462</v>
      </c>
      <c r="BW78" s="12">
        <v>1</v>
      </c>
      <c r="BX78" s="12">
        <v>38000</v>
      </c>
      <c r="BY78" s="12">
        <v>2700</v>
      </c>
      <c r="BZ78" s="12">
        <v>8.3000000000000007</v>
      </c>
      <c r="CA78" s="12">
        <v>1</v>
      </c>
      <c r="CX78" s="12">
        <v>52.8</v>
      </c>
      <c r="CY78" s="12">
        <v>7.1</v>
      </c>
      <c r="CZ78" s="12">
        <v>101.904761904762</v>
      </c>
      <c r="DA78" s="12">
        <v>13.3333333333333</v>
      </c>
      <c r="DH78" s="12">
        <v>14.7</v>
      </c>
      <c r="DI78" s="12">
        <v>1.4</v>
      </c>
      <c r="DJ78" s="12">
        <v>389</v>
      </c>
      <c r="DK78" s="12">
        <v>31</v>
      </c>
      <c r="DL78" s="12">
        <v>29.8</v>
      </c>
      <c r="DM78" s="12">
        <v>2.9</v>
      </c>
      <c r="DN78" s="12">
        <v>198</v>
      </c>
      <c r="DO78" s="12">
        <v>19</v>
      </c>
      <c r="DP78" s="12">
        <v>21.7</v>
      </c>
      <c r="DQ78" s="12">
        <v>1.8</v>
      </c>
      <c r="ED78" s="12">
        <v>175</v>
      </c>
      <c r="EE78" s="12">
        <v>21</v>
      </c>
      <c r="EF78" s="12">
        <v>18.100000000000001</v>
      </c>
      <c r="EG78" s="12">
        <v>1.7</v>
      </c>
      <c r="EH78" s="12">
        <v>46.2</v>
      </c>
      <c r="EI78" s="12">
        <v>4.7</v>
      </c>
      <c r="EJ78" s="12">
        <v>6.34</v>
      </c>
      <c r="EK78" s="12">
        <v>0.62</v>
      </c>
      <c r="EL78" s="12">
        <v>27.4</v>
      </c>
      <c r="EM78" s="12">
        <v>3.1</v>
      </c>
      <c r="EN78" s="12">
        <v>6.4</v>
      </c>
      <c r="EO78" s="12">
        <v>1.3</v>
      </c>
      <c r="EP78" s="12">
        <v>2.34</v>
      </c>
      <c r="EQ78" s="12">
        <v>0.39</v>
      </c>
      <c r="ER78" s="12">
        <v>6.4</v>
      </c>
      <c r="ES78" s="12">
        <v>1.2</v>
      </c>
      <c r="ET78" s="12">
        <v>0.99</v>
      </c>
      <c r="EU78" s="12">
        <v>0.17</v>
      </c>
      <c r="EV78" s="12">
        <v>7.14</v>
      </c>
      <c r="EW78" s="12">
        <v>0.84</v>
      </c>
      <c r="EX78" s="12">
        <v>1.0900000000000001</v>
      </c>
      <c r="EY78" s="12">
        <v>0.17</v>
      </c>
      <c r="EZ78" s="12">
        <v>2.76</v>
      </c>
      <c r="FA78" s="12">
        <v>0.5</v>
      </c>
      <c r="FB78" s="12">
        <v>0.35599999999999998</v>
      </c>
      <c r="FC78" s="12">
        <v>9.1999999999999998E-2</v>
      </c>
      <c r="FD78" s="12">
        <v>2.91</v>
      </c>
      <c r="FE78" s="12">
        <v>0.76</v>
      </c>
      <c r="FF78" s="12">
        <v>0.32500000000000001</v>
      </c>
      <c r="FG78" s="12">
        <v>9.5000000000000001E-2</v>
      </c>
    </row>
    <row r="79" spans="1:179" x14ac:dyDescent="0.3">
      <c r="A79" s="31" t="s">
        <v>888</v>
      </c>
      <c r="B79" s="31" t="s">
        <v>21</v>
      </c>
      <c r="C79" s="46" t="s">
        <v>838</v>
      </c>
      <c r="D79" s="46" t="s">
        <v>834</v>
      </c>
      <c r="F79" s="62">
        <v>3.3744999999999998</v>
      </c>
      <c r="G79" s="62">
        <v>17.330300000000001</v>
      </c>
      <c r="H79" s="62">
        <v>0.37390000000000001</v>
      </c>
      <c r="I79" s="62">
        <v>9.2964000000000002</v>
      </c>
      <c r="J79" s="62">
        <v>0.78769999999999996</v>
      </c>
      <c r="K79" s="62">
        <v>3.0276000000000001</v>
      </c>
      <c r="L79" s="62">
        <v>50.233499999999999</v>
      </c>
      <c r="M79" s="62">
        <v>3.2084000000000001</v>
      </c>
      <c r="N79" s="62">
        <v>9.5280000000000005</v>
      </c>
      <c r="O79" s="62">
        <v>0.15340000000000001</v>
      </c>
      <c r="P79" s="62">
        <v>1205.627412</v>
      </c>
      <c r="Q79" s="62">
        <v>199</v>
      </c>
      <c r="R79" s="62">
        <v>0.83174100567086395</v>
      </c>
      <c r="S79" s="62">
        <v>365.42168978485103</v>
      </c>
      <c r="T79" s="62">
        <v>434.79570000400003</v>
      </c>
      <c r="W79" s="25">
        <v>4.2020999999999997</v>
      </c>
      <c r="X79" s="25">
        <v>29.121449999999999</v>
      </c>
      <c r="Z79" s="25">
        <v>12.9823</v>
      </c>
      <c r="AA79" s="25">
        <v>0.15534999999999999</v>
      </c>
      <c r="AB79" s="25">
        <v>0.10295</v>
      </c>
      <c r="AC79" s="25">
        <v>50.536299999999997</v>
      </c>
      <c r="AD79" s="25">
        <v>0.12175</v>
      </c>
      <c r="AE79" s="25">
        <v>0.71584999999999999</v>
      </c>
      <c r="AF79" s="25">
        <v>-6.3499999999999997E-3</v>
      </c>
      <c r="AG79" s="25">
        <v>0.62501354060960501</v>
      </c>
      <c r="AI79" s="5">
        <f t="shared" si="44"/>
        <v>3.3744999999999998</v>
      </c>
      <c r="AJ79" s="5">
        <f t="shared" si="45"/>
        <v>17.330300000000001</v>
      </c>
      <c r="AK79" s="5">
        <f t="shared" si="46"/>
        <v>0.37390000000000001</v>
      </c>
      <c r="AL79" s="5">
        <f t="shared" si="47"/>
        <v>9.2964000000000002</v>
      </c>
      <c r="AM79" s="5">
        <f t="shared" si="48"/>
        <v>0.78769999999999996</v>
      </c>
      <c r="AN79" s="5">
        <f t="shared" si="49"/>
        <v>3.0276000000000001</v>
      </c>
      <c r="AO79" s="5">
        <f t="shared" si="50"/>
        <v>50.233499999999999</v>
      </c>
      <c r="AP79" s="5">
        <f t="shared" si="51"/>
        <v>3.2084000000000001</v>
      </c>
      <c r="AQ79" s="5">
        <f t="shared" si="52"/>
        <v>9.5280000000000005</v>
      </c>
      <c r="AR79" s="5">
        <f t="shared" si="53"/>
        <v>0.15340000000000001</v>
      </c>
      <c r="AS79" s="5">
        <f t="shared" si="54"/>
        <v>1</v>
      </c>
      <c r="AU79" s="70" t="str">
        <f t="shared" si="43"/>
        <v>LL3_147_d</v>
      </c>
      <c r="AV79" s="70">
        <f t="shared" si="29"/>
        <v>50.233499999999999</v>
      </c>
      <c r="AW79" s="70">
        <f t="shared" si="30"/>
        <v>3.0276000000000001</v>
      </c>
      <c r="AX79" s="70">
        <f t="shared" si="31"/>
        <v>17.330300000000001</v>
      </c>
      <c r="AY79" s="70">
        <f t="shared" si="32"/>
        <v>8.0988000000000007</v>
      </c>
      <c r="AZ79" s="70">
        <f t="shared" si="33"/>
        <v>1.58798412</v>
      </c>
      <c r="BA79" s="70">
        <f t="shared" si="34"/>
        <v>0.15340000000000001</v>
      </c>
      <c r="BB79" s="70">
        <f t="shared" si="35"/>
        <v>3.2084000000000001</v>
      </c>
      <c r="BC79" s="70">
        <f t="shared" si="36"/>
        <v>9.2964000000000002</v>
      </c>
      <c r="BD79" s="70">
        <f t="shared" si="37"/>
        <v>3.3744999999999998</v>
      </c>
      <c r="BE79" s="70">
        <f t="shared" si="38"/>
        <v>0.78769999999999996</v>
      </c>
      <c r="BF79" s="70">
        <f t="shared" si="39"/>
        <v>0.37390000000000001</v>
      </c>
      <c r="BG79" s="70">
        <f t="shared" si="40"/>
        <v>0.83174100567086395</v>
      </c>
      <c r="BH79" s="70">
        <f t="shared" si="41"/>
        <v>3.6542168978485105E-2</v>
      </c>
      <c r="BI79" s="70">
        <f t="shared" si="42"/>
        <v>1078.48884</v>
      </c>
      <c r="BJ79" s="70">
        <v>770</v>
      </c>
      <c r="BK79" s="70">
        <v>0.16406636997357821</v>
      </c>
    </row>
    <row r="80" spans="1:179" x14ac:dyDescent="0.3">
      <c r="A80" s="31" t="s">
        <v>334</v>
      </c>
      <c r="B80" s="31" t="s">
        <v>21</v>
      </c>
      <c r="C80" s="46" t="s">
        <v>838</v>
      </c>
      <c r="D80" s="46" t="s">
        <v>834</v>
      </c>
      <c r="F80" s="62">
        <v>2.7732999999999999</v>
      </c>
      <c r="G80" s="62">
        <v>12.6332</v>
      </c>
      <c r="H80" s="62">
        <v>0.52780000000000005</v>
      </c>
      <c r="I80" s="62">
        <v>8.3491999999999997</v>
      </c>
      <c r="J80" s="62">
        <v>0.92530000000000001</v>
      </c>
      <c r="K80" s="62">
        <v>4.1994999999999996</v>
      </c>
      <c r="L80" s="62">
        <v>50.273600000000002</v>
      </c>
      <c r="M80" s="62">
        <v>4.5224000000000002</v>
      </c>
      <c r="N80" s="62">
        <v>12.8576</v>
      </c>
      <c r="O80" s="62">
        <v>0.16489999999999999</v>
      </c>
      <c r="P80" s="62">
        <v>1779.6642079999999</v>
      </c>
      <c r="Q80" s="62">
        <v>270</v>
      </c>
      <c r="R80" s="62">
        <v>0.779314170406464</v>
      </c>
      <c r="S80" s="62">
        <v>347.071380336017</v>
      </c>
      <c r="T80" s="62">
        <v>459.78057883390301</v>
      </c>
      <c r="W80" s="25">
        <v>3.4258500000000001</v>
      </c>
      <c r="X80" s="25">
        <v>29.603750000000002</v>
      </c>
      <c r="Z80" s="25">
        <v>13.9504</v>
      </c>
      <c r="AA80" s="25">
        <v>0.1229</v>
      </c>
      <c r="AB80" s="25">
        <v>9.9250000000000005E-2</v>
      </c>
      <c r="AC80" s="25">
        <v>49.974899999999998</v>
      </c>
      <c r="AD80" s="25">
        <v>0.11965000000000001</v>
      </c>
      <c r="AE80" s="25">
        <v>0.81299999999999994</v>
      </c>
      <c r="AF80" s="25">
        <v>-1.43E-2</v>
      </c>
      <c r="AG80" s="25">
        <v>0.68734655959955604</v>
      </c>
      <c r="AI80" s="5">
        <f t="shared" si="44"/>
        <v>2.7732999999999999</v>
      </c>
      <c r="AJ80" s="5">
        <f t="shared" si="45"/>
        <v>12.6332</v>
      </c>
      <c r="AK80" s="5">
        <f t="shared" si="46"/>
        <v>0.52780000000000005</v>
      </c>
      <c r="AL80" s="5">
        <f t="shared" si="47"/>
        <v>8.3491999999999997</v>
      </c>
      <c r="AM80" s="5">
        <f t="shared" si="48"/>
        <v>0.92530000000000001</v>
      </c>
      <c r="AN80" s="5">
        <f t="shared" si="49"/>
        <v>4.1994999999999996</v>
      </c>
      <c r="AO80" s="5">
        <f t="shared" si="50"/>
        <v>50.273600000000002</v>
      </c>
      <c r="AP80" s="5">
        <f t="shared" si="51"/>
        <v>4.5224000000000002</v>
      </c>
      <c r="AQ80" s="5">
        <f t="shared" si="52"/>
        <v>12.8576</v>
      </c>
      <c r="AR80" s="5">
        <f t="shared" si="53"/>
        <v>0.16489999999999999</v>
      </c>
      <c r="AS80" s="5">
        <f t="shared" si="54"/>
        <v>1</v>
      </c>
      <c r="AU80" s="70" t="str">
        <f t="shared" si="43"/>
        <v>LL3_147_b</v>
      </c>
      <c r="AV80" s="70">
        <f t="shared" si="29"/>
        <v>50.273600000000002</v>
      </c>
      <c r="AW80" s="70">
        <f t="shared" si="30"/>
        <v>4.1994999999999996</v>
      </c>
      <c r="AX80" s="70">
        <f t="shared" si="31"/>
        <v>12.6332</v>
      </c>
      <c r="AY80" s="70">
        <f t="shared" si="32"/>
        <v>10.92896</v>
      </c>
      <c r="AZ80" s="70">
        <f t="shared" si="33"/>
        <v>2.142911904</v>
      </c>
      <c r="BA80" s="70">
        <f t="shared" si="34"/>
        <v>0.16489999999999999</v>
      </c>
      <c r="BB80" s="70">
        <f t="shared" si="35"/>
        <v>4.5224000000000002</v>
      </c>
      <c r="BC80" s="70">
        <f t="shared" si="36"/>
        <v>8.3491999999999997</v>
      </c>
      <c r="BD80" s="70">
        <f t="shared" si="37"/>
        <v>2.7732999999999999</v>
      </c>
      <c r="BE80" s="70">
        <f t="shared" si="38"/>
        <v>0.92530000000000001</v>
      </c>
      <c r="BF80" s="70">
        <f t="shared" si="39"/>
        <v>0.52780000000000005</v>
      </c>
      <c r="BG80" s="70">
        <f t="shared" si="40"/>
        <v>0.779314170406464</v>
      </c>
      <c r="BH80" s="70">
        <f t="shared" si="41"/>
        <v>3.4707138033601703E-2</v>
      </c>
      <c r="BI80" s="70">
        <f t="shared" si="42"/>
        <v>1104.9002399999999</v>
      </c>
      <c r="BJ80" s="70">
        <v>570</v>
      </c>
      <c r="BK80" s="70">
        <v>0.20778764998965771</v>
      </c>
    </row>
    <row r="81" spans="1:179" x14ac:dyDescent="0.3">
      <c r="A81" s="31" t="s">
        <v>881</v>
      </c>
      <c r="B81" s="31" t="s">
        <v>17</v>
      </c>
      <c r="C81" s="46" t="s">
        <v>833</v>
      </c>
      <c r="D81" s="46" t="s">
        <v>835</v>
      </c>
      <c r="F81" s="62">
        <v>5.1361999999999997</v>
      </c>
      <c r="G81" s="62">
        <v>15.1065</v>
      </c>
      <c r="H81" s="62">
        <v>0.31469999999999998</v>
      </c>
      <c r="I81" s="62">
        <v>4.6611000000000002</v>
      </c>
      <c r="J81" s="62">
        <v>1.7810999999999999</v>
      </c>
      <c r="K81" s="62">
        <v>1.2073</v>
      </c>
      <c r="L81" s="62">
        <v>61.819400000000002</v>
      </c>
      <c r="M81" s="62">
        <v>1.2001999999999999</v>
      </c>
      <c r="N81" s="62">
        <v>7.1308999999999996</v>
      </c>
      <c r="O81" s="62">
        <v>0.12690000000000001</v>
      </c>
      <c r="P81" s="62">
        <v>528.49420799999996</v>
      </c>
      <c r="Q81" s="62">
        <v>476</v>
      </c>
      <c r="R81" s="62">
        <v>1.1328115983356699</v>
      </c>
      <c r="S81" s="62">
        <v>77.374869805669306</v>
      </c>
      <c r="T81" s="62">
        <v>430.011659424404</v>
      </c>
      <c r="W81" s="25">
        <v>5.4939999999999998</v>
      </c>
      <c r="X81" s="25">
        <v>28.16375</v>
      </c>
      <c r="Z81" s="25">
        <v>10.6204</v>
      </c>
      <c r="AA81" s="25">
        <v>0.21190000000000001</v>
      </c>
      <c r="AB81" s="25">
        <v>5.5300000000000002E-2</v>
      </c>
      <c r="AC81" s="25">
        <v>54.855200000000004</v>
      </c>
      <c r="AD81" s="25">
        <v>6.7549999999999999E-2</v>
      </c>
      <c r="AE81" s="25">
        <v>0.62444999999999995</v>
      </c>
      <c r="AF81" s="25">
        <v>8.8000000000000005E-3</v>
      </c>
      <c r="AG81" s="25">
        <v>0.51024206035006003</v>
      </c>
      <c r="AI81" s="5">
        <f t="shared" si="44"/>
        <v>5.1361999999999997</v>
      </c>
      <c r="AJ81" s="5">
        <f t="shared" si="45"/>
        <v>15.1065</v>
      </c>
      <c r="AK81" s="5">
        <f t="shared" si="46"/>
        <v>0.31469999999999998</v>
      </c>
      <c r="AL81" s="5">
        <f t="shared" si="47"/>
        <v>4.6611000000000002</v>
      </c>
      <c r="AM81" s="5">
        <f t="shared" si="48"/>
        <v>1.7810999999999999</v>
      </c>
      <c r="AN81" s="5">
        <f t="shared" si="49"/>
        <v>1.2073</v>
      </c>
      <c r="AO81" s="5">
        <f t="shared" si="50"/>
        <v>61.819400000000002</v>
      </c>
      <c r="AP81" s="5">
        <f t="shared" si="51"/>
        <v>1.2001999999999999</v>
      </c>
      <c r="AQ81" s="5">
        <f t="shared" si="52"/>
        <v>7.1308999999999996</v>
      </c>
      <c r="AR81" s="5">
        <f t="shared" si="53"/>
        <v>0.12690000000000001</v>
      </c>
      <c r="AS81" s="5">
        <f t="shared" si="54"/>
        <v>1</v>
      </c>
      <c r="AU81" s="70" t="str">
        <f t="shared" si="43"/>
        <v>LL6_441</v>
      </c>
      <c r="AV81" s="70">
        <f t="shared" si="29"/>
        <v>61.819400000000002</v>
      </c>
      <c r="AW81" s="70">
        <f t="shared" si="30"/>
        <v>1.2073</v>
      </c>
      <c r="AX81" s="70">
        <f t="shared" si="31"/>
        <v>15.1065</v>
      </c>
      <c r="AY81" s="70">
        <f t="shared" si="32"/>
        <v>6.0612649999999997</v>
      </c>
      <c r="AZ81" s="70">
        <f t="shared" si="33"/>
        <v>1.1884714484999999</v>
      </c>
      <c r="BA81" s="70">
        <f t="shared" si="34"/>
        <v>0.12690000000000001</v>
      </c>
      <c r="BB81" s="70">
        <f t="shared" si="35"/>
        <v>1.2001999999999999</v>
      </c>
      <c r="BC81" s="70">
        <f t="shared" si="36"/>
        <v>4.6611000000000002</v>
      </c>
      <c r="BD81" s="70">
        <f t="shared" si="37"/>
        <v>5.1361999999999997</v>
      </c>
      <c r="BE81" s="70">
        <f t="shared" si="38"/>
        <v>1.7810999999999999</v>
      </c>
      <c r="BF81" s="70">
        <f t="shared" si="39"/>
        <v>0.31469999999999998</v>
      </c>
      <c r="BG81" s="70">
        <f t="shared" si="40"/>
        <v>1.1328115983356699</v>
      </c>
      <c r="BH81" s="70">
        <f t="shared" si="41"/>
        <v>7.7374869805669306E-3</v>
      </c>
      <c r="BI81" s="70">
        <f t="shared" si="42"/>
        <v>1038.12402</v>
      </c>
      <c r="BJ81" s="70">
        <v>280</v>
      </c>
      <c r="BK81" s="70">
        <v>0.51185303634673784</v>
      </c>
    </row>
    <row r="82" spans="1:179" x14ac:dyDescent="0.3">
      <c r="A82" s="31" t="s">
        <v>335</v>
      </c>
      <c r="B82" s="31" t="s">
        <v>22</v>
      </c>
      <c r="C82" s="46" t="s">
        <v>833</v>
      </c>
      <c r="D82" s="46" t="s">
        <v>835</v>
      </c>
      <c r="F82" s="62">
        <v>2.7734000000000001</v>
      </c>
      <c r="G82" s="62">
        <v>12.476000000000001</v>
      </c>
      <c r="H82" s="62">
        <v>0.43430000000000002</v>
      </c>
      <c r="I82" s="62">
        <v>8.5489999999999995</v>
      </c>
      <c r="J82" s="62">
        <v>0.86870000000000003</v>
      </c>
      <c r="K82" s="62">
        <v>3.5531999999999999</v>
      </c>
      <c r="L82" s="62">
        <v>50.687899999999999</v>
      </c>
      <c r="M82" s="62">
        <v>5.1502999999999997</v>
      </c>
      <c r="N82" s="62">
        <v>11.752800000000001</v>
      </c>
      <c r="O82" s="62">
        <v>0.2175</v>
      </c>
      <c r="P82" s="62">
        <v>1639.0327</v>
      </c>
      <c r="Q82" s="62">
        <v>176</v>
      </c>
      <c r="R82" s="62">
        <v>0.77602832488392604</v>
      </c>
      <c r="S82" s="62">
        <v>440.98527159876699</v>
      </c>
      <c r="T82" s="62">
        <v>516.89979270267702</v>
      </c>
      <c r="W82" s="25">
        <v>2.9815</v>
      </c>
      <c r="X82" s="25">
        <v>30.896599999999999</v>
      </c>
      <c r="Z82" s="25">
        <v>14.685499999999999</v>
      </c>
      <c r="AA82" s="25">
        <v>7.6999999999999999E-2</v>
      </c>
      <c r="AB82" s="25">
        <v>8.2150000000000001E-2</v>
      </c>
      <c r="AC82" s="25">
        <v>49.447850000000003</v>
      </c>
      <c r="AD82" s="25">
        <v>0.12770000000000001</v>
      </c>
      <c r="AE82" s="25">
        <v>0.75665000000000004</v>
      </c>
      <c r="AF82" s="25">
        <v>1.0149999999999999E-2</v>
      </c>
      <c r="AG82" s="25">
        <v>0.72799992605905695</v>
      </c>
      <c r="AI82" s="5">
        <f t="shared" si="44"/>
        <v>2.7734000000000001</v>
      </c>
      <c r="AJ82" s="5">
        <f t="shared" si="45"/>
        <v>12.476000000000001</v>
      </c>
      <c r="AK82" s="5">
        <f t="shared" si="46"/>
        <v>0.43430000000000002</v>
      </c>
      <c r="AL82" s="5">
        <f t="shared" si="47"/>
        <v>8.5489999999999995</v>
      </c>
      <c r="AM82" s="5">
        <f t="shared" si="48"/>
        <v>0.86870000000000003</v>
      </c>
      <c r="AN82" s="5">
        <f t="shared" si="49"/>
        <v>3.5531999999999999</v>
      </c>
      <c r="AO82" s="5">
        <f t="shared" si="50"/>
        <v>50.687899999999999</v>
      </c>
      <c r="AP82" s="5">
        <f t="shared" si="51"/>
        <v>5.1502999999999997</v>
      </c>
      <c r="AQ82" s="5">
        <f t="shared" si="52"/>
        <v>11.752800000000001</v>
      </c>
      <c r="AR82" s="5">
        <f t="shared" si="53"/>
        <v>0.2175</v>
      </c>
      <c r="AS82" s="5">
        <f t="shared" si="54"/>
        <v>1</v>
      </c>
      <c r="AU82" s="70" t="str">
        <f t="shared" si="43"/>
        <v>LL9_463_b</v>
      </c>
      <c r="AV82" s="70">
        <f t="shared" si="29"/>
        <v>50.687899999999999</v>
      </c>
      <c r="AW82" s="70">
        <f t="shared" si="30"/>
        <v>3.5531999999999999</v>
      </c>
      <c r="AX82" s="70">
        <f t="shared" si="31"/>
        <v>12.476000000000001</v>
      </c>
      <c r="AY82" s="70">
        <f t="shared" si="32"/>
        <v>9.9898799999999994</v>
      </c>
      <c r="AZ82" s="70">
        <f t="shared" si="33"/>
        <v>1.9587804120000001</v>
      </c>
      <c r="BA82" s="70">
        <f t="shared" si="34"/>
        <v>0.2175</v>
      </c>
      <c r="BB82" s="70">
        <f t="shared" si="35"/>
        <v>5.1502999999999997</v>
      </c>
      <c r="BC82" s="70">
        <f t="shared" si="36"/>
        <v>8.5489999999999995</v>
      </c>
      <c r="BD82" s="70">
        <f t="shared" si="37"/>
        <v>2.7734000000000001</v>
      </c>
      <c r="BE82" s="70">
        <f t="shared" si="38"/>
        <v>0.86870000000000003</v>
      </c>
      <c r="BF82" s="70">
        <f t="shared" si="39"/>
        <v>0.43430000000000002</v>
      </c>
      <c r="BG82" s="70">
        <f t="shared" si="40"/>
        <v>0.77602832488392604</v>
      </c>
      <c r="BH82" s="70">
        <f t="shared" si="41"/>
        <v>4.4098527159876701E-2</v>
      </c>
      <c r="BI82" s="70">
        <f t="shared" si="42"/>
        <v>1117.5210299999999</v>
      </c>
      <c r="BJ82" s="70">
        <v>700</v>
      </c>
      <c r="BK82" s="70">
        <v>0.16468830340793869</v>
      </c>
    </row>
    <row r="83" spans="1:179" x14ac:dyDescent="0.3">
      <c r="A83" s="31" t="s">
        <v>882</v>
      </c>
      <c r="B83" s="31" t="s">
        <v>22</v>
      </c>
      <c r="C83" s="46" t="s">
        <v>833</v>
      </c>
      <c r="D83" s="46" t="s">
        <v>835</v>
      </c>
      <c r="F83" s="62">
        <v>2.8146</v>
      </c>
      <c r="G83" s="62">
        <v>12.2257</v>
      </c>
      <c r="H83" s="62">
        <v>0.4224</v>
      </c>
      <c r="I83" s="62">
        <v>8.6113</v>
      </c>
      <c r="J83" s="62">
        <v>0.86519999999999997</v>
      </c>
      <c r="K83" s="62">
        <v>3.5724999999999998</v>
      </c>
      <c r="L83" s="62">
        <v>50.499400000000001</v>
      </c>
      <c r="M83" s="62">
        <v>5.2397999999999998</v>
      </c>
      <c r="N83" s="62">
        <v>12.534800000000001</v>
      </c>
      <c r="O83" s="62">
        <v>0.24199999999999999</v>
      </c>
      <c r="P83" s="62">
        <v>1624.01866</v>
      </c>
      <c r="Q83" s="62">
        <v>189</v>
      </c>
      <c r="R83" s="62">
        <v>0.80556578942349899</v>
      </c>
      <c r="S83" s="62">
        <v>323.01734331751902</v>
      </c>
      <c r="T83" s="62">
        <v>542.08048908292506</v>
      </c>
      <c r="W83" s="25">
        <v>3.1657500000000001</v>
      </c>
      <c r="X83" s="25">
        <v>29.899349999999998</v>
      </c>
      <c r="Z83" s="25">
        <v>14.634600000000001</v>
      </c>
      <c r="AA83" s="25">
        <v>0.10435</v>
      </c>
      <c r="AB83" s="25">
        <v>8.4400000000000003E-2</v>
      </c>
      <c r="AC83" s="25">
        <v>49.417549999999999</v>
      </c>
      <c r="AD83" s="25">
        <v>0.12784999999999999</v>
      </c>
      <c r="AE83" s="25">
        <v>0.71389999999999998</v>
      </c>
      <c r="AF83" s="25">
        <v>1.1950000000000001E-2</v>
      </c>
      <c r="AG83" s="25">
        <v>0.71431962497986001</v>
      </c>
      <c r="AI83" s="5">
        <f t="shared" si="44"/>
        <v>2.8146</v>
      </c>
      <c r="AJ83" s="5">
        <f t="shared" si="45"/>
        <v>12.2257</v>
      </c>
      <c r="AK83" s="5">
        <f t="shared" si="46"/>
        <v>0.4224</v>
      </c>
      <c r="AL83" s="5">
        <f t="shared" si="47"/>
        <v>8.6113</v>
      </c>
      <c r="AM83" s="5">
        <f t="shared" si="48"/>
        <v>0.86519999999999997</v>
      </c>
      <c r="AN83" s="5">
        <f t="shared" si="49"/>
        <v>3.5724999999999998</v>
      </c>
      <c r="AO83" s="5">
        <f t="shared" si="50"/>
        <v>50.499400000000001</v>
      </c>
      <c r="AP83" s="5">
        <f t="shared" si="51"/>
        <v>5.2397999999999998</v>
      </c>
      <c r="AQ83" s="5">
        <f t="shared" si="52"/>
        <v>12.534800000000001</v>
      </c>
      <c r="AR83" s="5">
        <f t="shared" si="53"/>
        <v>0.24199999999999999</v>
      </c>
      <c r="AS83" s="5">
        <f t="shared" si="54"/>
        <v>1</v>
      </c>
      <c r="AU83" s="70" t="str">
        <f t="shared" si="43"/>
        <v>LL9_463_d</v>
      </c>
      <c r="AV83" s="70">
        <f t="shared" si="29"/>
        <v>50.499400000000001</v>
      </c>
      <c r="AW83" s="70">
        <f t="shared" si="30"/>
        <v>3.5724999999999998</v>
      </c>
      <c r="AX83" s="70">
        <f t="shared" si="31"/>
        <v>12.2257</v>
      </c>
      <c r="AY83" s="70">
        <f t="shared" si="32"/>
        <v>10.654580000000001</v>
      </c>
      <c r="AZ83" s="70">
        <f t="shared" si="33"/>
        <v>2.0891124419999998</v>
      </c>
      <c r="BA83" s="70">
        <f t="shared" si="34"/>
        <v>0.24199999999999999</v>
      </c>
      <c r="BB83" s="70">
        <f t="shared" si="35"/>
        <v>5.2397999999999998</v>
      </c>
      <c r="BC83" s="70">
        <f t="shared" si="36"/>
        <v>8.6113</v>
      </c>
      <c r="BD83" s="70">
        <f t="shared" si="37"/>
        <v>2.8146</v>
      </c>
      <c r="BE83" s="70">
        <f t="shared" si="38"/>
        <v>0.86519999999999997</v>
      </c>
      <c r="BF83" s="70">
        <f t="shared" si="39"/>
        <v>0.4224</v>
      </c>
      <c r="BG83" s="70">
        <f t="shared" si="40"/>
        <v>0.80556578942349899</v>
      </c>
      <c r="BH83" s="70">
        <f t="shared" si="41"/>
        <v>3.2301734331751902E-2</v>
      </c>
      <c r="BI83" s="70">
        <f t="shared" si="42"/>
        <v>1119.31998</v>
      </c>
      <c r="BJ83" s="70">
        <v>540</v>
      </c>
      <c r="BK83" s="70">
        <v>0.22265148699684381</v>
      </c>
    </row>
    <row r="84" spans="1:179" x14ac:dyDescent="0.3">
      <c r="A84" s="31" t="s">
        <v>336</v>
      </c>
      <c r="B84" s="31" t="s">
        <v>22</v>
      </c>
      <c r="C84" s="46" t="s">
        <v>833</v>
      </c>
      <c r="D84" s="46" t="s">
        <v>835</v>
      </c>
      <c r="F84" s="62">
        <v>2.8614999999999999</v>
      </c>
      <c r="G84" s="62">
        <v>12.6592</v>
      </c>
      <c r="H84" s="62">
        <v>0.45340000000000003</v>
      </c>
      <c r="I84" s="62">
        <v>8.6632999999999996</v>
      </c>
      <c r="J84" s="62">
        <v>0.82789999999999997</v>
      </c>
      <c r="K84" s="62">
        <v>3.7061000000000002</v>
      </c>
      <c r="L84" s="62">
        <v>49.419400000000003</v>
      </c>
      <c r="M84" s="62">
        <v>5.1348000000000003</v>
      </c>
      <c r="N84" s="62">
        <v>12.061400000000001</v>
      </c>
      <c r="O84" s="62">
        <v>0.1542</v>
      </c>
      <c r="P84" s="62">
        <v>1680.0710759999999</v>
      </c>
      <c r="Q84" s="62">
        <v>225</v>
      </c>
      <c r="R84" s="62">
        <v>0.83667370915525596</v>
      </c>
      <c r="S84" s="62">
        <v>341.814867975347</v>
      </c>
      <c r="T84" s="62">
        <v>516.91035001870205</v>
      </c>
      <c r="W84" s="25">
        <v>3.5467499999999998</v>
      </c>
      <c r="X84" s="25">
        <v>29.977550000000001</v>
      </c>
      <c r="Z84" s="25">
        <v>14.153600000000001</v>
      </c>
      <c r="AA84" s="25">
        <v>0.1197</v>
      </c>
      <c r="AB84" s="25">
        <v>8.7900000000000006E-2</v>
      </c>
      <c r="AC84" s="25">
        <v>50.309849999999997</v>
      </c>
      <c r="AD84" s="25">
        <v>0.13469999999999999</v>
      </c>
      <c r="AE84" s="25">
        <v>0.75070000000000003</v>
      </c>
      <c r="AF84" s="25">
        <v>2.085E-2</v>
      </c>
      <c r="AG84" s="25">
        <v>0.68328049484209896</v>
      </c>
      <c r="AI84" s="5">
        <f t="shared" si="44"/>
        <v>2.8614999999999999</v>
      </c>
      <c r="AJ84" s="5">
        <f t="shared" si="45"/>
        <v>12.6592</v>
      </c>
      <c r="AK84" s="5">
        <f t="shared" si="46"/>
        <v>0.45340000000000003</v>
      </c>
      <c r="AL84" s="5">
        <f t="shared" si="47"/>
        <v>8.6632999999999996</v>
      </c>
      <c r="AM84" s="5">
        <f t="shared" si="48"/>
        <v>0.82789999999999997</v>
      </c>
      <c r="AN84" s="5">
        <f t="shared" si="49"/>
        <v>3.7061000000000002</v>
      </c>
      <c r="AO84" s="5">
        <f t="shared" si="50"/>
        <v>49.419400000000003</v>
      </c>
      <c r="AP84" s="5">
        <f t="shared" si="51"/>
        <v>5.1348000000000003</v>
      </c>
      <c r="AQ84" s="5">
        <f t="shared" si="52"/>
        <v>12.061400000000001</v>
      </c>
      <c r="AR84" s="5">
        <f t="shared" si="53"/>
        <v>0.1542</v>
      </c>
      <c r="AS84" s="5">
        <f t="shared" si="54"/>
        <v>1</v>
      </c>
      <c r="AU84" s="70" t="str">
        <f t="shared" si="43"/>
        <v>LL9_463_e</v>
      </c>
      <c r="AV84" s="70">
        <f t="shared" si="29"/>
        <v>49.419400000000003</v>
      </c>
      <c r="AW84" s="70">
        <f t="shared" si="30"/>
        <v>3.7061000000000002</v>
      </c>
      <c r="AX84" s="70">
        <f t="shared" si="31"/>
        <v>12.6592</v>
      </c>
      <c r="AY84" s="70">
        <f t="shared" si="32"/>
        <v>10.252190000000001</v>
      </c>
      <c r="AZ84" s="70">
        <f t="shared" si="33"/>
        <v>2.0102132309999998</v>
      </c>
      <c r="BA84" s="70">
        <f t="shared" si="34"/>
        <v>0.1542</v>
      </c>
      <c r="BB84" s="70">
        <f t="shared" si="35"/>
        <v>5.1348000000000003</v>
      </c>
      <c r="BC84" s="70">
        <f t="shared" si="36"/>
        <v>8.6632999999999996</v>
      </c>
      <c r="BD84" s="70">
        <f t="shared" si="37"/>
        <v>2.8614999999999999</v>
      </c>
      <c r="BE84" s="70">
        <f t="shared" si="38"/>
        <v>0.82789999999999997</v>
      </c>
      <c r="BF84" s="70">
        <f t="shared" si="39"/>
        <v>0.45340000000000003</v>
      </c>
      <c r="BG84" s="70">
        <f t="shared" si="40"/>
        <v>0.83667370915525596</v>
      </c>
      <c r="BH84" s="70">
        <f t="shared" si="41"/>
        <v>3.4181486797534702E-2</v>
      </c>
      <c r="BI84" s="70">
        <f t="shared" si="42"/>
        <v>1117.20948</v>
      </c>
      <c r="BJ84" s="70">
        <v>580</v>
      </c>
      <c r="BK84" s="70">
        <v>0.227036405775216</v>
      </c>
    </row>
    <row r="85" spans="1:179" x14ac:dyDescent="0.3">
      <c r="A85" s="31" t="s">
        <v>883</v>
      </c>
      <c r="B85" s="31" t="s">
        <v>22</v>
      </c>
      <c r="C85" s="46" t="s">
        <v>833</v>
      </c>
      <c r="D85" s="46" t="s">
        <v>834</v>
      </c>
      <c r="F85" s="62">
        <v>2.8153000000000001</v>
      </c>
      <c r="G85" s="62">
        <v>12.8695</v>
      </c>
      <c r="H85" s="62">
        <v>0.59250000000000003</v>
      </c>
      <c r="I85" s="62">
        <v>8.5454000000000008</v>
      </c>
      <c r="J85" s="62">
        <v>0.96950000000000003</v>
      </c>
      <c r="K85" s="62">
        <v>4.0819000000000001</v>
      </c>
      <c r="L85" s="62">
        <v>48.607999999999997</v>
      </c>
      <c r="M85" s="62">
        <v>4.2949999999999999</v>
      </c>
      <c r="N85" s="62">
        <v>13.648899999999999</v>
      </c>
      <c r="O85" s="62">
        <v>0.15490000000000001</v>
      </c>
      <c r="P85" s="62">
        <v>1935.8102240000001</v>
      </c>
      <c r="Q85" s="62">
        <v>242</v>
      </c>
      <c r="R85" s="62">
        <v>0.78569392000708804</v>
      </c>
      <c r="S85" s="62">
        <v>356.23030583918199</v>
      </c>
      <c r="T85" s="62">
        <v>435.51279428020302</v>
      </c>
      <c r="W85" s="25">
        <v>4.0055500000000004</v>
      </c>
      <c r="X85" s="25">
        <v>30.39105</v>
      </c>
      <c r="Z85" s="25">
        <v>13.0616</v>
      </c>
      <c r="AA85" s="25">
        <v>0.18060000000000001</v>
      </c>
      <c r="AB85" s="25">
        <v>0.10655000000000001</v>
      </c>
      <c r="AC85" s="25">
        <v>50.674300000000002</v>
      </c>
      <c r="AD85" s="25">
        <v>0.10915</v>
      </c>
      <c r="AE85" s="25">
        <v>0.84325000000000006</v>
      </c>
      <c r="AF85" s="25">
        <v>1.8599999999999998E-2</v>
      </c>
      <c r="AG85" s="25">
        <v>0.63637754370272004</v>
      </c>
      <c r="AI85" s="5">
        <f t="shared" si="44"/>
        <v>2.8153000000000001</v>
      </c>
      <c r="AJ85" s="5">
        <f t="shared" si="45"/>
        <v>12.8695</v>
      </c>
      <c r="AK85" s="5">
        <f t="shared" si="46"/>
        <v>0.59250000000000003</v>
      </c>
      <c r="AL85" s="5">
        <f t="shared" si="47"/>
        <v>8.5454000000000008</v>
      </c>
      <c r="AM85" s="5">
        <f t="shared" si="48"/>
        <v>0.96950000000000003</v>
      </c>
      <c r="AN85" s="5">
        <f t="shared" si="49"/>
        <v>4.0819000000000001</v>
      </c>
      <c r="AO85" s="5">
        <f t="shared" si="50"/>
        <v>48.607999999999997</v>
      </c>
      <c r="AP85" s="5">
        <f t="shared" si="51"/>
        <v>4.2949999999999999</v>
      </c>
      <c r="AQ85" s="5">
        <f t="shared" si="52"/>
        <v>13.648899999999999</v>
      </c>
      <c r="AR85" s="5">
        <f t="shared" si="53"/>
        <v>0.15490000000000001</v>
      </c>
      <c r="AS85" s="5">
        <f t="shared" si="54"/>
        <v>1</v>
      </c>
      <c r="AU85" s="70" t="str">
        <f t="shared" si="43"/>
        <v>LL9_481ao</v>
      </c>
      <c r="AV85" s="70">
        <f t="shared" si="29"/>
        <v>48.607999999999997</v>
      </c>
      <c r="AW85" s="70">
        <f t="shared" si="30"/>
        <v>4.0819000000000001</v>
      </c>
      <c r="AX85" s="70">
        <f t="shared" si="31"/>
        <v>12.8695</v>
      </c>
      <c r="AY85" s="70">
        <f t="shared" si="32"/>
        <v>11.601564999999999</v>
      </c>
      <c r="AZ85" s="70">
        <f t="shared" si="33"/>
        <v>2.2747939184999999</v>
      </c>
      <c r="BA85" s="70">
        <f t="shared" si="34"/>
        <v>0.15490000000000001</v>
      </c>
      <c r="BB85" s="70">
        <f t="shared" si="35"/>
        <v>4.2949999999999999</v>
      </c>
      <c r="BC85" s="70">
        <f t="shared" si="36"/>
        <v>8.5454000000000008</v>
      </c>
      <c r="BD85" s="70">
        <f t="shared" si="37"/>
        <v>2.8153000000000001</v>
      </c>
      <c r="BE85" s="70">
        <f t="shared" si="38"/>
        <v>0.96950000000000003</v>
      </c>
      <c r="BF85" s="70">
        <f t="shared" si="39"/>
        <v>0.59250000000000003</v>
      </c>
      <c r="BG85" s="70">
        <f t="shared" si="40"/>
        <v>0.78569392000708804</v>
      </c>
      <c r="BH85" s="70">
        <f t="shared" si="41"/>
        <v>3.5623030583918198E-2</v>
      </c>
      <c r="BI85" s="70">
        <f t="shared" si="42"/>
        <v>1100.3295000000001</v>
      </c>
      <c r="BJ85" s="70">
        <v>580</v>
      </c>
      <c r="BK85" s="70">
        <v>0.2135067654379087</v>
      </c>
      <c r="BM85" s="12" t="s">
        <v>406</v>
      </c>
      <c r="BN85" s="12">
        <v>25</v>
      </c>
      <c r="BO85" s="12" t="s">
        <v>32</v>
      </c>
      <c r="BP85" s="12" t="s">
        <v>459</v>
      </c>
      <c r="BQ85" s="12" t="s">
        <v>547</v>
      </c>
      <c r="BR85" s="12" t="s">
        <v>485</v>
      </c>
      <c r="BS85" s="12">
        <v>2.0358796296296298E-2</v>
      </c>
      <c r="BT85" s="12">
        <v>24.651</v>
      </c>
      <c r="BU85" s="12">
        <v>47</v>
      </c>
      <c r="BV85" s="12" t="s">
        <v>462</v>
      </c>
      <c r="BW85" s="12">
        <v>1</v>
      </c>
      <c r="BX85" s="12">
        <v>49800</v>
      </c>
      <c r="BY85" s="12">
        <v>3200</v>
      </c>
      <c r="BZ85" s="12">
        <v>8.5</v>
      </c>
      <c r="CA85" s="12">
        <v>1</v>
      </c>
      <c r="CF85" s="12">
        <v>2.98</v>
      </c>
      <c r="CG85" s="12">
        <v>0.15</v>
      </c>
      <c r="CH85" s="12">
        <v>7370</v>
      </c>
      <c r="CI85" s="12">
        <v>230</v>
      </c>
      <c r="CJ85" s="12">
        <v>27.1</v>
      </c>
      <c r="CK85" s="12">
        <v>1.7</v>
      </c>
      <c r="CL85" s="12">
        <v>25900</v>
      </c>
      <c r="CM85" s="12">
        <v>1000</v>
      </c>
      <c r="CN85" s="12">
        <v>446</v>
      </c>
      <c r="CO85" s="12">
        <v>18</v>
      </c>
      <c r="CP85" s="12">
        <v>22.7</v>
      </c>
      <c r="CQ85" s="12">
        <v>5.5</v>
      </c>
      <c r="CR85" s="12">
        <v>1513</v>
      </c>
      <c r="CS85" s="12">
        <v>73</v>
      </c>
      <c r="CT85" s="12">
        <v>130600</v>
      </c>
      <c r="CU85" s="12">
        <v>6000</v>
      </c>
      <c r="CX85" s="12">
        <v>59.5</v>
      </c>
      <c r="CY85" s="12">
        <v>3.6</v>
      </c>
      <c r="CZ85" s="12">
        <v>122.796610169492</v>
      </c>
      <c r="DA85" s="12">
        <v>56</v>
      </c>
      <c r="DD85" s="12">
        <v>28.3</v>
      </c>
      <c r="DE85" s="12">
        <v>1.5</v>
      </c>
      <c r="DF85" s="12">
        <v>1.57</v>
      </c>
      <c r="DG85" s="12">
        <v>0.7</v>
      </c>
      <c r="DH85" s="12">
        <v>18.989999999999998</v>
      </c>
      <c r="DI85" s="12">
        <v>0.96</v>
      </c>
      <c r="DJ85" s="12">
        <v>393</v>
      </c>
      <c r="DK85" s="12">
        <v>15</v>
      </c>
      <c r="DL85" s="12">
        <v>41.7</v>
      </c>
      <c r="DM85" s="12">
        <v>2.1</v>
      </c>
      <c r="DN85" s="12">
        <v>303</v>
      </c>
      <c r="DO85" s="12">
        <v>12</v>
      </c>
      <c r="DP85" s="12">
        <v>31.6</v>
      </c>
      <c r="DQ85" s="12">
        <v>1.5</v>
      </c>
      <c r="DR85" s="12">
        <v>1.6</v>
      </c>
      <c r="DS85" s="12">
        <v>0.39</v>
      </c>
      <c r="DX85" s="12">
        <v>2.86</v>
      </c>
      <c r="DY85" s="12">
        <v>0.46</v>
      </c>
      <c r="ED85" s="12">
        <v>217.4</v>
      </c>
      <c r="EE85" s="12">
        <v>9.6</v>
      </c>
      <c r="EF85" s="12">
        <v>26.7</v>
      </c>
      <c r="EG85" s="12">
        <v>1.2</v>
      </c>
      <c r="EH85" s="12">
        <v>65.599999999999994</v>
      </c>
      <c r="EI85" s="12">
        <v>2.1</v>
      </c>
      <c r="EJ85" s="12">
        <v>8.68</v>
      </c>
      <c r="EK85" s="12">
        <v>0.33</v>
      </c>
      <c r="EL85" s="12">
        <v>41.7</v>
      </c>
      <c r="EM85" s="12">
        <v>2.2999999999999998</v>
      </c>
      <c r="EN85" s="12">
        <v>10.6</v>
      </c>
      <c r="EO85" s="12">
        <v>1</v>
      </c>
      <c r="EP85" s="12">
        <v>3.26</v>
      </c>
      <c r="EQ85" s="12">
        <v>0.33</v>
      </c>
      <c r="ER85" s="12">
        <v>10.6</v>
      </c>
      <c r="ES85" s="12">
        <v>1.1000000000000001</v>
      </c>
      <c r="ET85" s="12">
        <v>1.63</v>
      </c>
      <c r="EU85" s="12">
        <v>0.17</v>
      </c>
      <c r="EV85" s="12">
        <v>8.8699999999999992</v>
      </c>
      <c r="EW85" s="12">
        <v>0.68</v>
      </c>
      <c r="EX85" s="12">
        <v>1.74</v>
      </c>
      <c r="EY85" s="12">
        <v>0.18</v>
      </c>
      <c r="EZ85" s="12">
        <v>4.3600000000000003</v>
      </c>
      <c r="FA85" s="12">
        <v>0.44</v>
      </c>
      <c r="FB85" s="12">
        <v>0.50700000000000001</v>
      </c>
      <c r="FC85" s="12">
        <v>9.9000000000000005E-2</v>
      </c>
      <c r="FD85" s="12">
        <v>3.29</v>
      </c>
      <c r="FE85" s="12">
        <v>0.41</v>
      </c>
      <c r="FF85" s="12">
        <v>0.47799999999999998</v>
      </c>
      <c r="FG85" s="12">
        <v>7.4999999999999997E-2</v>
      </c>
      <c r="FH85" s="12">
        <v>7.89</v>
      </c>
      <c r="FI85" s="12">
        <v>0.78</v>
      </c>
      <c r="FJ85" s="12">
        <v>2.0299999999999998</v>
      </c>
      <c r="FK85" s="12">
        <v>0.19</v>
      </c>
      <c r="FL85" s="12">
        <v>0.38900000000000001</v>
      </c>
      <c r="FM85" s="12">
        <v>9.7000000000000003E-2</v>
      </c>
      <c r="FN85" s="12">
        <v>2.8000000000000001E-2</v>
      </c>
      <c r="FO85" s="12">
        <v>1.6E-2</v>
      </c>
      <c r="FP85" s="12">
        <v>2.02</v>
      </c>
      <c r="FQ85" s="12">
        <v>0.23</v>
      </c>
      <c r="FT85" s="12">
        <v>2.0499999999999998</v>
      </c>
      <c r="FU85" s="12">
        <v>0.21</v>
      </c>
      <c r="FV85" s="12">
        <v>0.76</v>
      </c>
      <c r="FW85" s="12">
        <v>0.12</v>
      </c>
    </row>
    <row r="86" spans="1:179" x14ac:dyDescent="0.3">
      <c r="A86" s="31" t="s">
        <v>338</v>
      </c>
      <c r="B86" s="31" t="s">
        <v>22</v>
      </c>
      <c r="C86" s="46" t="s">
        <v>835</v>
      </c>
      <c r="D86" s="46" t="s">
        <v>834</v>
      </c>
      <c r="F86" s="62">
        <v>3.0411999999999999</v>
      </c>
      <c r="G86" s="62">
        <v>12.8263</v>
      </c>
      <c r="H86" s="62">
        <v>0.55200000000000005</v>
      </c>
      <c r="I86" s="62">
        <v>8.4550000000000001</v>
      </c>
      <c r="J86" s="62">
        <v>0.95760000000000001</v>
      </c>
      <c r="K86" s="62">
        <v>4.1223999999999998</v>
      </c>
      <c r="L86" s="62">
        <v>48.859400000000001</v>
      </c>
      <c r="M86" s="62">
        <v>4.1273999999999997</v>
      </c>
      <c r="N86" s="62">
        <v>13.4665</v>
      </c>
      <c r="O86" s="62">
        <v>0.16669999999999999</v>
      </c>
      <c r="P86" s="62">
        <v>1793.1768440000001</v>
      </c>
      <c r="Q86" s="62">
        <v>281</v>
      </c>
      <c r="R86" s="62">
        <v>0.77619557840158704</v>
      </c>
      <c r="S86" s="62">
        <v>353.79625315804202</v>
      </c>
      <c r="T86" s="62">
        <v>447.81604881032098</v>
      </c>
      <c r="W86" s="25">
        <v>3.8585250000000002</v>
      </c>
      <c r="X86" s="25">
        <v>30.17155</v>
      </c>
      <c r="Z86" s="25">
        <v>13.316924999999999</v>
      </c>
      <c r="AA86" s="25">
        <v>0.154475</v>
      </c>
      <c r="AB86" s="25">
        <v>9.8250000000000004E-2</v>
      </c>
      <c r="AC86" s="25">
        <v>50.441924999999998</v>
      </c>
      <c r="AD86" s="25">
        <v>0.10895000000000001</v>
      </c>
      <c r="AE86" s="25">
        <v>0.82447499999999996</v>
      </c>
      <c r="AF86" s="25">
        <v>1.065E-2</v>
      </c>
      <c r="AG86" s="25">
        <v>0.65014231634588704</v>
      </c>
      <c r="AI86" s="5">
        <f t="shared" si="44"/>
        <v>3.0411999999999999</v>
      </c>
      <c r="AJ86" s="5">
        <f t="shared" si="45"/>
        <v>12.8263</v>
      </c>
      <c r="AK86" s="5">
        <f t="shared" si="46"/>
        <v>0.55200000000000005</v>
      </c>
      <c r="AL86" s="5">
        <f t="shared" si="47"/>
        <v>8.4550000000000001</v>
      </c>
      <c r="AM86" s="5">
        <f t="shared" si="48"/>
        <v>0.95760000000000001</v>
      </c>
      <c r="AN86" s="5">
        <f t="shared" si="49"/>
        <v>4.1223999999999998</v>
      </c>
      <c r="AO86" s="5">
        <f t="shared" si="50"/>
        <v>48.859400000000001</v>
      </c>
      <c r="AP86" s="5">
        <f t="shared" si="51"/>
        <v>4.1273999999999997</v>
      </c>
      <c r="AQ86" s="5">
        <f t="shared" si="52"/>
        <v>13.4665</v>
      </c>
      <c r="AR86" s="5">
        <f t="shared" si="53"/>
        <v>0.16669999999999999</v>
      </c>
      <c r="AS86" s="5">
        <f t="shared" si="54"/>
        <v>1</v>
      </c>
      <c r="AU86" s="70" t="str">
        <f t="shared" si="43"/>
        <v>LL9_481z</v>
      </c>
      <c r="AV86" s="70">
        <f t="shared" si="29"/>
        <v>48.859400000000001</v>
      </c>
      <c r="AW86" s="70">
        <f t="shared" si="30"/>
        <v>4.1223999999999998</v>
      </c>
      <c r="AX86" s="70">
        <f t="shared" si="31"/>
        <v>12.8263</v>
      </c>
      <c r="AY86" s="70">
        <f t="shared" si="32"/>
        <v>11.446524999999999</v>
      </c>
      <c r="AZ86" s="70">
        <f t="shared" si="33"/>
        <v>2.2443942225</v>
      </c>
      <c r="BA86" s="70">
        <f t="shared" si="34"/>
        <v>0.16669999999999999</v>
      </c>
      <c r="BB86" s="70">
        <f t="shared" si="35"/>
        <v>4.1273999999999997</v>
      </c>
      <c r="BC86" s="70">
        <f t="shared" si="36"/>
        <v>8.4550000000000001</v>
      </c>
      <c r="BD86" s="70">
        <f t="shared" si="37"/>
        <v>3.0411999999999999</v>
      </c>
      <c r="BE86" s="70">
        <f t="shared" si="38"/>
        <v>0.95760000000000001</v>
      </c>
      <c r="BF86" s="70">
        <f t="shared" si="39"/>
        <v>0.55200000000000005</v>
      </c>
      <c r="BG86" s="70">
        <f t="shared" si="40"/>
        <v>0.77619557840158704</v>
      </c>
      <c r="BH86" s="70">
        <f t="shared" si="41"/>
        <v>3.53796253158042E-2</v>
      </c>
      <c r="BI86" s="70">
        <f t="shared" si="42"/>
        <v>1096.96074</v>
      </c>
      <c r="BJ86" s="70">
        <v>580</v>
      </c>
      <c r="BK86" s="70">
        <v>0.2056693227724376</v>
      </c>
      <c r="BM86" s="12" t="s">
        <v>406</v>
      </c>
      <c r="BN86" s="12">
        <v>25</v>
      </c>
      <c r="BO86" s="12" t="s">
        <v>32</v>
      </c>
      <c r="BP86" s="12" t="s">
        <v>459</v>
      </c>
      <c r="BQ86" s="12" t="s">
        <v>548</v>
      </c>
      <c r="BR86" s="12" t="s">
        <v>485</v>
      </c>
      <c r="BS86" s="12">
        <v>1.8759259259259298E-2</v>
      </c>
      <c r="BT86" s="12">
        <v>25.062999999999999</v>
      </c>
      <c r="BU86" s="12">
        <v>48</v>
      </c>
      <c r="BV86" s="12" t="s">
        <v>462</v>
      </c>
      <c r="BW86" s="12">
        <v>1</v>
      </c>
      <c r="BX86" s="12">
        <v>53200</v>
      </c>
      <c r="BY86" s="12">
        <v>3900</v>
      </c>
      <c r="BZ86" s="12">
        <v>8.5</v>
      </c>
      <c r="CA86" s="12">
        <v>1</v>
      </c>
      <c r="CF86" s="12">
        <v>2.97</v>
      </c>
      <c r="CG86" s="12">
        <v>0.15</v>
      </c>
      <c r="CH86" s="12">
        <v>7610</v>
      </c>
      <c r="CI86" s="12">
        <v>250</v>
      </c>
      <c r="CJ86" s="12">
        <v>27</v>
      </c>
      <c r="CK86" s="12">
        <v>1.3</v>
      </c>
      <c r="CL86" s="12">
        <v>25340</v>
      </c>
      <c r="CM86" s="12">
        <v>890</v>
      </c>
      <c r="CN86" s="12">
        <v>435</v>
      </c>
      <c r="CO86" s="12">
        <v>19</v>
      </c>
      <c r="CP86" s="12">
        <v>17</v>
      </c>
      <c r="CQ86" s="12">
        <v>4.7</v>
      </c>
      <c r="CR86" s="12">
        <v>1398</v>
      </c>
      <c r="CS86" s="12">
        <v>61</v>
      </c>
      <c r="CT86" s="12">
        <v>122800</v>
      </c>
      <c r="CU86" s="12">
        <v>5600</v>
      </c>
      <c r="CX86" s="12">
        <v>55</v>
      </c>
      <c r="CY86" s="12">
        <v>3.8</v>
      </c>
      <c r="CZ86" s="12">
        <v>126.610169491525</v>
      </c>
      <c r="DA86" s="12">
        <v>55</v>
      </c>
      <c r="DD86" s="12">
        <v>28.5</v>
      </c>
      <c r="DE86" s="12">
        <v>2</v>
      </c>
      <c r="DF86" s="12">
        <v>1.35</v>
      </c>
      <c r="DG86" s="12">
        <v>0.69</v>
      </c>
      <c r="DH86" s="12">
        <v>17.100000000000001</v>
      </c>
      <c r="DI86" s="12">
        <v>1.2</v>
      </c>
      <c r="DJ86" s="12">
        <v>381</v>
      </c>
      <c r="DK86" s="12">
        <v>13</v>
      </c>
      <c r="DL86" s="12">
        <v>37.9</v>
      </c>
      <c r="DM86" s="12">
        <v>2</v>
      </c>
      <c r="DN86" s="12">
        <v>269.39999999999998</v>
      </c>
      <c r="DO86" s="12">
        <v>9.3000000000000007</v>
      </c>
      <c r="DP86" s="12">
        <v>27.8</v>
      </c>
      <c r="DQ86" s="12">
        <v>1.3</v>
      </c>
      <c r="DR86" s="12">
        <v>1.53</v>
      </c>
      <c r="DS86" s="12">
        <v>0.33</v>
      </c>
      <c r="DX86" s="12">
        <v>2.88</v>
      </c>
      <c r="DY86" s="12">
        <v>0.4</v>
      </c>
      <c r="ED86" s="12">
        <v>206.9</v>
      </c>
      <c r="EE86" s="12">
        <v>8.4</v>
      </c>
      <c r="EF86" s="12">
        <v>23.5</v>
      </c>
      <c r="EG86" s="12">
        <v>1.1000000000000001</v>
      </c>
      <c r="EH86" s="12">
        <v>58.9</v>
      </c>
      <c r="EI86" s="12">
        <v>1.8</v>
      </c>
      <c r="EJ86" s="12">
        <v>8</v>
      </c>
      <c r="EK86" s="12">
        <v>0.45</v>
      </c>
      <c r="EL86" s="12">
        <v>37</v>
      </c>
      <c r="EM86" s="12">
        <v>2</v>
      </c>
      <c r="EN86" s="12">
        <v>10.9</v>
      </c>
      <c r="EO86" s="12">
        <v>1.1000000000000001</v>
      </c>
      <c r="EP86" s="12">
        <v>3.2</v>
      </c>
      <c r="EQ86" s="12">
        <v>0.28999999999999998</v>
      </c>
      <c r="ER86" s="12">
        <v>9.14</v>
      </c>
      <c r="ES86" s="12">
        <v>0.83</v>
      </c>
      <c r="ET86" s="12">
        <v>1.48</v>
      </c>
      <c r="EU86" s="12">
        <v>0.18</v>
      </c>
      <c r="EV86" s="12">
        <v>7.93</v>
      </c>
      <c r="EW86" s="12">
        <v>0.54</v>
      </c>
      <c r="EX86" s="12">
        <v>1.62</v>
      </c>
      <c r="EY86" s="12">
        <v>0.15</v>
      </c>
      <c r="EZ86" s="12">
        <v>4.1900000000000004</v>
      </c>
      <c r="FA86" s="12">
        <v>0.42</v>
      </c>
      <c r="FB86" s="12">
        <v>0.48799999999999999</v>
      </c>
      <c r="FC86" s="12">
        <v>8.5000000000000006E-2</v>
      </c>
      <c r="FD86" s="12">
        <v>3.16</v>
      </c>
      <c r="FE86" s="12">
        <v>0.41</v>
      </c>
      <c r="FF86" s="12">
        <v>0.433</v>
      </c>
      <c r="FG86" s="12">
        <v>7.0000000000000007E-2</v>
      </c>
      <c r="FH86" s="12">
        <v>6.68</v>
      </c>
      <c r="FI86" s="12">
        <v>0.72</v>
      </c>
      <c r="FJ86" s="12">
        <v>1.63</v>
      </c>
      <c r="FK86" s="12">
        <v>0.15</v>
      </c>
      <c r="FL86" s="12">
        <v>0.35199999999999998</v>
      </c>
      <c r="FM86" s="12">
        <v>9.6000000000000002E-2</v>
      </c>
      <c r="FN86" s="12">
        <v>3.5999999999999997E-2</v>
      </c>
      <c r="FO86" s="12">
        <v>1.7000000000000001E-2</v>
      </c>
      <c r="FP86" s="12">
        <v>1.99</v>
      </c>
      <c r="FQ86" s="12">
        <v>0.18</v>
      </c>
      <c r="FT86" s="12">
        <v>1.94</v>
      </c>
      <c r="FU86" s="12">
        <v>0.16</v>
      </c>
      <c r="FV86" s="12">
        <v>0.71299999999999997</v>
      </c>
      <c r="FW86" s="12">
        <v>9.8000000000000004E-2</v>
      </c>
    </row>
    <row r="87" spans="1:179" x14ac:dyDescent="0.3">
      <c r="A87" s="31" t="s">
        <v>868</v>
      </c>
      <c r="B87" s="31" t="s">
        <v>16</v>
      </c>
      <c r="C87" s="46" t="s">
        <v>834</v>
      </c>
      <c r="D87" s="46" t="s">
        <v>834</v>
      </c>
      <c r="F87" s="62">
        <v>4.2510000000000003</v>
      </c>
      <c r="G87" s="62">
        <v>12.961</v>
      </c>
      <c r="H87" s="62">
        <v>0.86629999999999996</v>
      </c>
      <c r="I87" s="62">
        <v>5.6497000000000002</v>
      </c>
      <c r="J87" s="62">
        <v>1.9084000000000001</v>
      </c>
      <c r="K87" s="62">
        <v>1.9329000000000001</v>
      </c>
      <c r="L87" s="62">
        <v>56.415700000000001</v>
      </c>
      <c r="M87" s="62">
        <v>2.3233999999999999</v>
      </c>
      <c r="N87" s="62">
        <v>9.7398000000000007</v>
      </c>
      <c r="O87" s="62">
        <v>0.14749999999999999</v>
      </c>
      <c r="P87" s="62">
        <v>721.17438800000002</v>
      </c>
      <c r="Q87" s="62">
        <v>573</v>
      </c>
      <c r="R87" s="62">
        <v>0.93972374553035098</v>
      </c>
      <c r="S87" s="62">
        <v>254.02385794026199</v>
      </c>
      <c r="T87" s="62">
        <v>785.01239671565804</v>
      </c>
      <c r="W87" s="25">
        <v>5.6203000000000003</v>
      </c>
      <c r="X87" s="25">
        <v>27.461549999999999</v>
      </c>
      <c r="Z87" s="25">
        <v>10.135350000000001</v>
      </c>
      <c r="AA87" s="25">
        <v>0.22550000000000001</v>
      </c>
      <c r="AB87" s="25">
        <v>5.985E-2</v>
      </c>
      <c r="AC87" s="25">
        <v>54.928849999999997</v>
      </c>
      <c r="AD87" s="25">
        <v>6.9849999999999995E-2</v>
      </c>
      <c r="AE87" s="25">
        <v>0.58425000000000005</v>
      </c>
      <c r="AF87" s="25">
        <v>7.3000000000000001E-3</v>
      </c>
      <c r="AG87" s="25">
        <v>0.49262605884122002</v>
      </c>
      <c r="AI87" s="5">
        <f t="shared" si="44"/>
        <v>4.2510000000000003</v>
      </c>
      <c r="AJ87" s="5">
        <f t="shared" si="45"/>
        <v>12.961</v>
      </c>
      <c r="AK87" s="5">
        <f t="shared" si="46"/>
        <v>0.86629999999999996</v>
      </c>
      <c r="AL87" s="5">
        <f t="shared" si="47"/>
        <v>5.6497000000000002</v>
      </c>
      <c r="AM87" s="5">
        <f t="shared" si="48"/>
        <v>1.9084000000000001</v>
      </c>
      <c r="AN87" s="5">
        <f t="shared" si="49"/>
        <v>1.9329000000000001</v>
      </c>
      <c r="AO87" s="5">
        <f t="shared" si="50"/>
        <v>56.415700000000001</v>
      </c>
      <c r="AP87" s="5">
        <f t="shared" si="51"/>
        <v>2.3233999999999999</v>
      </c>
      <c r="AQ87" s="5">
        <f t="shared" si="52"/>
        <v>9.7398000000000007</v>
      </c>
      <c r="AR87" s="5">
        <f t="shared" si="53"/>
        <v>0.14749999999999999</v>
      </c>
      <c r="AS87" s="5">
        <f t="shared" si="54"/>
        <v>1</v>
      </c>
      <c r="AU87" s="70" t="str">
        <f t="shared" si="43"/>
        <v>LL2_446_b</v>
      </c>
      <c r="AV87" s="70">
        <f t="shared" si="29"/>
        <v>56.415700000000001</v>
      </c>
      <c r="AW87" s="70">
        <f t="shared" si="30"/>
        <v>1.9329000000000001</v>
      </c>
      <c r="AX87" s="70">
        <f t="shared" si="31"/>
        <v>12.961</v>
      </c>
      <c r="AY87" s="70">
        <f t="shared" si="32"/>
        <v>8.278830000000001</v>
      </c>
      <c r="AZ87" s="70">
        <f t="shared" si="33"/>
        <v>1.623283767</v>
      </c>
      <c r="BA87" s="70">
        <f t="shared" si="34"/>
        <v>0.14749999999999999</v>
      </c>
      <c r="BB87" s="70">
        <f t="shared" si="35"/>
        <v>2.3233999999999999</v>
      </c>
      <c r="BC87" s="70">
        <f t="shared" si="36"/>
        <v>5.6497000000000002</v>
      </c>
      <c r="BD87" s="70">
        <f t="shared" si="37"/>
        <v>4.2510000000000003</v>
      </c>
      <c r="BE87" s="70">
        <f t="shared" si="38"/>
        <v>1.9084000000000001</v>
      </c>
      <c r="BF87" s="70">
        <f t="shared" si="39"/>
        <v>0.86629999999999996</v>
      </c>
      <c r="BG87" s="70">
        <f t="shared" si="40"/>
        <v>0.93972374553035098</v>
      </c>
      <c r="BH87" s="70">
        <f t="shared" si="41"/>
        <v>2.5402385794026199E-2</v>
      </c>
      <c r="BI87" s="70">
        <f t="shared" si="42"/>
        <v>1060.7003400000001</v>
      </c>
      <c r="BJ87" s="70">
        <v>500</v>
      </c>
      <c r="BK87" s="70">
        <v>0.2452730115807607</v>
      </c>
      <c r="BM87" s="12" t="s">
        <v>397</v>
      </c>
      <c r="BN87" s="12">
        <v>20</v>
      </c>
      <c r="BO87" s="12" t="s">
        <v>32</v>
      </c>
      <c r="BP87" s="12" t="s">
        <v>483</v>
      </c>
      <c r="BQ87" s="12" t="s">
        <v>549</v>
      </c>
      <c r="BR87" s="12" t="s">
        <v>480</v>
      </c>
      <c r="BS87" s="12">
        <v>1.16319444444444E-3</v>
      </c>
      <c r="BT87" s="12">
        <v>14.973000000000001</v>
      </c>
      <c r="BU87" s="12">
        <v>52</v>
      </c>
      <c r="BV87" s="12" t="s">
        <v>462</v>
      </c>
      <c r="BW87" s="12">
        <v>1</v>
      </c>
      <c r="BX87" s="12">
        <v>27800</v>
      </c>
      <c r="BY87" s="12">
        <v>2000</v>
      </c>
      <c r="BZ87" s="12">
        <v>5.6</v>
      </c>
      <c r="CA87" s="12">
        <v>1</v>
      </c>
      <c r="CX87" s="12" t="s">
        <v>135</v>
      </c>
      <c r="CY87" s="12" t="s">
        <v>135</v>
      </c>
      <c r="CZ87" s="12">
        <v>47.168141592920399</v>
      </c>
      <c r="DA87" s="12">
        <v>4.6902654867256599</v>
      </c>
      <c r="DH87" s="12">
        <v>30.4</v>
      </c>
      <c r="DI87" s="12">
        <v>3.1</v>
      </c>
      <c r="DJ87" s="12">
        <v>385</v>
      </c>
      <c r="DK87" s="12">
        <v>26</v>
      </c>
      <c r="DL87" s="12">
        <v>47.7</v>
      </c>
      <c r="DM87" s="12">
        <v>4.0999999999999996</v>
      </c>
      <c r="DN87" s="12">
        <v>378</v>
      </c>
      <c r="DO87" s="12">
        <v>37</v>
      </c>
      <c r="DP87" s="12">
        <v>34.299999999999997</v>
      </c>
      <c r="DQ87" s="12">
        <v>2.6</v>
      </c>
      <c r="ED87" s="12">
        <v>344</v>
      </c>
      <c r="EE87" s="12">
        <v>28</v>
      </c>
      <c r="EF87" s="12">
        <v>35</v>
      </c>
      <c r="EG87" s="12">
        <v>2.9</v>
      </c>
      <c r="EH87" s="12">
        <v>90.5</v>
      </c>
      <c r="EI87" s="12">
        <v>6.3</v>
      </c>
      <c r="EJ87" s="12">
        <v>11.81</v>
      </c>
      <c r="EK87" s="12">
        <v>0.93</v>
      </c>
      <c r="EL87" s="12">
        <v>53.5</v>
      </c>
      <c r="EM87" s="12">
        <v>4.5</v>
      </c>
      <c r="EN87" s="12">
        <v>13.3</v>
      </c>
      <c r="EO87" s="12">
        <v>1.3</v>
      </c>
      <c r="EP87" s="12">
        <v>4.25</v>
      </c>
      <c r="EQ87" s="12">
        <v>0.38</v>
      </c>
      <c r="ER87" s="12">
        <v>12.7</v>
      </c>
      <c r="ES87" s="12">
        <v>1.5</v>
      </c>
      <c r="ET87" s="12">
        <v>1.95</v>
      </c>
      <c r="EU87" s="12">
        <v>0.24</v>
      </c>
      <c r="EV87" s="12">
        <v>10.4</v>
      </c>
      <c r="EW87" s="12">
        <v>1.1000000000000001</v>
      </c>
      <c r="EX87" s="12">
        <v>2.0499999999999998</v>
      </c>
      <c r="EY87" s="12">
        <v>0.26</v>
      </c>
      <c r="EZ87" s="12">
        <v>4.95</v>
      </c>
      <c r="FA87" s="12">
        <v>0.64</v>
      </c>
      <c r="FB87" s="12">
        <v>0.6</v>
      </c>
      <c r="FC87" s="12">
        <v>0.1</v>
      </c>
      <c r="FD87" s="12">
        <v>3.86</v>
      </c>
      <c r="FE87" s="12">
        <v>0.53</v>
      </c>
      <c r="FF87" s="12">
        <v>0.56000000000000005</v>
      </c>
      <c r="FG87" s="12">
        <v>0.1</v>
      </c>
    </row>
    <row r="88" spans="1:179" x14ac:dyDescent="0.3">
      <c r="A88" s="31" t="s">
        <v>869</v>
      </c>
      <c r="B88" s="31" t="s">
        <v>16</v>
      </c>
      <c r="C88" s="46" t="s">
        <v>834</v>
      </c>
      <c r="D88" s="46" t="s">
        <v>834</v>
      </c>
      <c r="F88" s="62">
        <v>4.1992000000000003</v>
      </c>
      <c r="G88" s="62">
        <v>13.638199999999999</v>
      </c>
      <c r="H88" s="62">
        <v>0.53159999999999996</v>
      </c>
      <c r="I88" s="62">
        <v>4.8162000000000003</v>
      </c>
      <c r="J88" s="62">
        <v>1.8524</v>
      </c>
      <c r="K88" s="62">
        <v>1.4781</v>
      </c>
      <c r="L88" s="62">
        <v>59.3949</v>
      </c>
      <c r="M88" s="62">
        <v>1.444</v>
      </c>
      <c r="N88" s="62">
        <v>8.5361999999999991</v>
      </c>
      <c r="O88" s="62">
        <v>0.1956</v>
      </c>
      <c r="P88" s="62">
        <v>549.51386400000001</v>
      </c>
      <c r="Q88" s="62">
        <v>669</v>
      </c>
      <c r="R88" s="62">
        <v>0.96141290388006095</v>
      </c>
      <c r="S88" s="62">
        <v>264.64596896833001</v>
      </c>
      <c r="T88" s="62">
        <v>918.50784665283095</v>
      </c>
      <c r="W88" s="25">
        <v>5.5980999999999996</v>
      </c>
      <c r="X88" s="25">
        <v>28.256150000000002</v>
      </c>
      <c r="Z88" s="25">
        <v>10.203900000000001</v>
      </c>
      <c r="AA88" s="25">
        <v>0.22975000000000001</v>
      </c>
      <c r="AB88" s="25">
        <v>5.5899999999999998E-2</v>
      </c>
      <c r="AC88" s="25">
        <v>55.251950000000001</v>
      </c>
      <c r="AD88" s="25">
        <v>5.9150000000000001E-2</v>
      </c>
      <c r="AE88" s="25">
        <v>0.57430000000000003</v>
      </c>
      <c r="AF88" s="25">
        <v>1.7999999999999999E-2</v>
      </c>
      <c r="AG88" s="25">
        <v>0.49515317476964699</v>
      </c>
      <c r="AI88" s="5">
        <f t="shared" si="44"/>
        <v>4.1992000000000003</v>
      </c>
      <c r="AJ88" s="5">
        <f t="shared" si="45"/>
        <v>13.638199999999999</v>
      </c>
      <c r="AK88" s="5">
        <f t="shared" si="46"/>
        <v>0.53159999999999996</v>
      </c>
      <c r="AL88" s="5">
        <f t="shared" si="47"/>
        <v>4.8162000000000003</v>
      </c>
      <c r="AM88" s="5">
        <f t="shared" si="48"/>
        <v>1.8524</v>
      </c>
      <c r="AN88" s="5">
        <f t="shared" si="49"/>
        <v>1.4781</v>
      </c>
      <c r="AO88" s="5">
        <f t="shared" si="50"/>
        <v>59.3949</v>
      </c>
      <c r="AP88" s="5">
        <f t="shared" si="51"/>
        <v>1.444</v>
      </c>
      <c r="AQ88" s="5">
        <f t="shared" si="52"/>
        <v>8.5361999999999991</v>
      </c>
      <c r="AR88" s="5">
        <f t="shared" si="53"/>
        <v>0.1956</v>
      </c>
      <c r="AS88" s="5">
        <f t="shared" si="54"/>
        <v>1</v>
      </c>
      <c r="AU88" s="70" t="str">
        <f t="shared" si="43"/>
        <v>LL2_447_B</v>
      </c>
      <c r="AV88" s="70">
        <f t="shared" si="29"/>
        <v>59.3949</v>
      </c>
      <c r="AW88" s="70">
        <f t="shared" si="30"/>
        <v>1.4781</v>
      </c>
      <c r="AX88" s="70">
        <f t="shared" si="31"/>
        <v>13.638199999999999</v>
      </c>
      <c r="AY88" s="70">
        <f t="shared" si="32"/>
        <v>7.2557699999999992</v>
      </c>
      <c r="AZ88" s="70">
        <f t="shared" si="33"/>
        <v>1.4226857729999998</v>
      </c>
      <c r="BA88" s="70">
        <f t="shared" si="34"/>
        <v>0.1956</v>
      </c>
      <c r="BB88" s="70">
        <f t="shared" si="35"/>
        <v>1.444</v>
      </c>
      <c r="BC88" s="70">
        <f t="shared" si="36"/>
        <v>4.8162000000000003</v>
      </c>
      <c r="BD88" s="70">
        <f t="shared" si="37"/>
        <v>4.1992000000000003</v>
      </c>
      <c r="BE88" s="70">
        <f t="shared" si="38"/>
        <v>1.8524</v>
      </c>
      <c r="BF88" s="70">
        <f t="shared" si="39"/>
        <v>0.53159999999999996</v>
      </c>
      <c r="BG88" s="70">
        <f t="shared" si="40"/>
        <v>0.96141290388006095</v>
      </c>
      <c r="BH88" s="70">
        <f t="shared" si="41"/>
        <v>2.6464596896833E-2</v>
      </c>
      <c r="BI88" s="70">
        <f t="shared" si="42"/>
        <v>1043.0244</v>
      </c>
      <c r="BJ88" s="70">
        <v>550</v>
      </c>
      <c r="BK88" s="70">
        <v>0.2234526584427845</v>
      </c>
      <c r="BM88" s="12" t="s">
        <v>397</v>
      </c>
      <c r="BN88" s="12">
        <v>20</v>
      </c>
      <c r="BO88" s="12" t="s">
        <v>32</v>
      </c>
      <c r="BP88" s="12" t="s">
        <v>483</v>
      </c>
      <c r="BQ88" s="12" t="s">
        <v>550</v>
      </c>
      <c r="BR88" s="12" t="s">
        <v>480</v>
      </c>
      <c r="BS88" s="12">
        <v>2.6712962962963001E-3</v>
      </c>
      <c r="BT88" s="12">
        <v>25.425000000000001</v>
      </c>
      <c r="BU88" s="12">
        <v>88</v>
      </c>
      <c r="BV88" s="12" t="s">
        <v>462</v>
      </c>
      <c r="BW88" s="12">
        <v>1</v>
      </c>
      <c r="BX88" s="12">
        <v>18500</v>
      </c>
      <c r="BY88" s="12">
        <v>1200</v>
      </c>
      <c r="BZ88" s="12">
        <v>4.8</v>
      </c>
      <c r="CA88" s="12">
        <v>1</v>
      </c>
      <c r="CX88" s="12" t="s">
        <v>135</v>
      </c>
      <c r="CY88" s="12" t="s">
        <v>135</v>
      </c>
      <c r="CZ88" s="12">
        <v>53.539823008849602</v>
      </c>
      <c r="DA88" s="12">
        <v>3.6283185840707999</v>
      </c>
      <c r="DH88" s="12">
        <v>35.200000000000003</v>
      </c>
      <c r="DI88" s="12">
        <v>2.1</v>
      </c>
      <c r="DJ88" s="12">
        <v>364</v>
      </c>
      <c r="DK88" s="12">
        <v>19</v>
      </c>
      <c r="DL88" s="12">
        <v>62.2</v>
      </c>
      <c r="DM88" s="12">
        <v>3.3</v>
      </c>
      <c r="DN88" s="12">
        <v>525</v>
      </c>
      <c r="DO88" s="12">
        <v>26</v>
      </c>
      <c r="DP88" s="12">
        <v>45.8</v>
      </c>
      <c r="DQ88" s="12">
        <v>2.2999999999999998</v>
      </c>
      <c r="ED88" s="12">
        <v>396</v>
      </c>
      <c r="EE88" s="12">
        <v>25</v>
      </c>
      <c r="EF88" s="12">
        <v>43</v>
      </c>
      <c r="EG88" s="12">
        <v>2.2999999999999998</v>
      </c>
      <c r="EH88" s="12">
        <v>106</v>
      </c>
      <c r="EI88" s="12">
        <v>4.8</v>
      </c>
      <c r="EJ88" s="12">
        <v>14.29</v>
      </c>
      <c r="EK88" s="12">
        <v>0.7</v>
      </c>
      <c r="EL88" s="12">
        <v>65.3</v>
      </c>
      <c r="EM88" s="12">
        <v>4.0999999999999996</v>
      </c>
      <c r="EN88" s="12">
        <v>15.8</v>
      </c>
      <c r="EO88" s="12">
        <v>1.4</v>
      </c>
      <c r="EP88" s="12">
        <v>5.42</v>
      </c>
      <c r="EQ88" s="12">
        <v>0.37</v>
      </c>
      <c r="ER88" s="12">
        <v>16</v>
      </c>
      <c r="ES88" s="12">
        <v>1.4</v>
      </c>
      <c r="ET88" s="12">
        <v>2.2000000000000002</v>
      </c>
      <c r="EU88" s="12">
        <v>0.17</v>
      </c>
      <c r="EV88" s="12">
        <v>12.97</v>
      </c>
      <c r="EW88" s="12">
        <v>0.94</v>
      </c>
      <c r="EX88" s="12">
        <v>2.4</v>
      </c>
      <c r="EY88" s="12">
        <v>0.18</v>
      </c>
      <c r="EZ88" s="12">
        <v>6.24</v>
      </c>
      <c r="FA88" s="12">
        <v>0.49</v>
      </c>
      <c r="FB88" s="12">
        <v>0.77700000000000002</v>
      </c>
      <c r="FC88" s="12">
        <v>0.09</v>
      </c>
      <c r="FD88" s="12">
        <v>5.57</v>
      </c>
      <c r="FE88" s="12">
        <v>0.54</v>
      </c>
      <c r="FF88" s="12">
        <v>0.74099999999999999</v>
      </c>
      <c r="FG88" s="12">
        <v>9.1999999999999998E-2</v>
      </c>
    </row>
    <row r="89" spans="1:179" x14ac:dyDescent="0.3">
      <c r="A89" s="31" t="s">
        <v>344</v>
      </c>
      <c r="B89" s="31" t="s">
        <v>16</v>
      </c>
      <c r="C89" s="46" t="s">
        <v>834</v>
      </c>
      <c r="D89" s="46" t="s">
        <v>834</v>
      </c>
      <c r="F89" s="62">
        <v>4.7199</v>
      </c>
      <c r="G89" s="62">
        <v>13.044499999999999</v>
      </c>
      <c r="H89" s="62">
        <v>0.19239999999999999</v>
      </c>
      <c r="I89" s="62">
        <v>3.1097000000000001</v>
      </c>
      <c r="J89" s="62">
        <v>2.5914999999999999</v>
      </c>
      <c r="K89" s="62">
        <v>0.81259999999999999</v>
      </c>
      <c r="L89" s="62">
        <v>64.741500000000002</v>
      </c>
      <c r="M89" s="62">
        <v>0.75600000000000001</v>
      </c>
      <c r="N89" s="62">
        <v>6.9085999999999999</v>
      </c>
      <c r="O89" s="62">
        <v>0.1565</v>
      </c>
      <c r="P89" s="62">
        <v>241.22557599999999</v>
      </c>
      <c r="Q89" s="62">
        <v>873</v>
      </c>
      <c r="R89" s="62">
        <v>0.50561590402470902</v>
      </c>
      <c r="S89" s="62">
        <v>7.6795234359101903</v>
      </c>
      <c r="T89" s="62">
        <v>960.38592691440704</v>
      </c>
      <c r="W89" s="25">
        <v>5.8804499999999997</v>
      </c>
      <c r="X89" s="25">
        <v>25.9603</v>
      </c>
      <c r="Z89" s="25">
        <v>9.8359500000000004</v>
      </c>
      <c r="AA89" s="25">
        <v>0.23005</v>
      </c>
      <c r="AB89" s="25">
        <v>3.7350000000000001E-2</v>
      </c>
      <c r="AC89" s="25">
        <v>56.015799999999999</v>
      </c>
      <c r="AD89" s="25">
        <v>3.3399999999999999E-2</v>
      </c>
      <c r="AE89" s="25">
        <v>0.48515000000000003</v>
      </c>
      <c r="AF89" s="25">
        <v>-2.7000000000000001E-3</v>
      </c>
      <c r="AG89" s="25">
        <v>0.47400112430504698</v>
      </c>
      <c r="AI89" s="5">
        <f t="shared" si="44"/>
        <v>4.7199</v>
      </c>
      <c r="AJ89" s="5">
        <f t="shared" si="45"/>
        <v>13.044499999999999</v>
      </c>
      <c r="AK89" s="5">
        <f t="shared" si="46"/>
        <v>0.19239999999999999</v>
      </c>
      <c r="AL89" s="5">
        <f t="shared" si="47"/>
        <v>3.1097000000000001</v>
      </c>
      <c r="AM89" s="5">
        <f t="shared" si="48"/>
        <v>2.5914999999999999</v>
      </c>
      <c r="AN89" s="5">
        <f t="shared" si="49"/>
        <v>0.81259999999999999</v>
      </c>
      <c r="AO89" s="5">
        <f t="shared" si="50"/>
        <v>64.741500000000002</v>
      </c>
      <c r="AP89" s="5">
        <f t="shared" si="51"/>
        <v>0.75600000000000001</v>
      </c>
      <c r="AQ89" s="5">
        <f t="shared" si="52"/>
        <v>6.9085999999999999</v>
      </c>
      <c r="AR89" s="5">
        <f t="shared" si="53"/>
        <v>0.1565</v>
      </c>
      <c r="AS89" s="5">
        <f t="shared" si="54"/>
        <v>1</v>
      </c>
      <c r="AU89" s="70" t="str">
        <f t="shared" si="43"/>
        <v>LL2_450_b</v>
      </c>
      <c r="AV89" s="70">
        <f t="shared" si="29"/>
        <v>64.741500000000002</v>
      </c>
      <c r="AW89" s="70">
        <f t="shared" si="30"/>
        <v>0.81259999999999999</v>
      </c>
      <c r="AX89" s="70">
        <f t="shared" si="31"/>
        <v>13.044499999999999</v>
      </c>
      <c r="AY89" s="70">
        <f t="shared" si="32"/>
        <v>5.8723099999999997</v>
      </c>
      <c r="AZ89" s="70">
        <f t="shared" si="33"/>
        <v>1.1514218189999998</v>
      </c>
      <c r="BA89" s="70">
        <f t="shared" si="34"/>
        <v>0.1565</v>
      </c>
      <c r="BB89" s="70">
        <f t="shared" si="35"/>
        <v>0.75600000000000001</v>
      </c>
      <c r="BC89" s="70">
        <f t="shared" si="36"/>
        <v>3.1097000000000001</v>
      </c>
      <c r="BD89" s="70">
        <f t="shared" si="37"/>
        <v>4.7199</v>
      </c>
      <c r="BE89" s="70">
        <f t="shared" si="38"/>
        <v>2.5914999999999999</v>
      </c>
      <c r="BF89" s="70">
        <f t="shared" si="39"/>
        <v>0.19239999999999999</v>
      </c>
      <c r="BG89" s="70">
        <f t="shared" si="40"/>
        <v>0.50561590402470902</v>
      </c>
      <c r="BH89" s="70">
        <f t="shared" si="41"/>
        <v>7.6795234359101905E-4</v>
      </c>
      <c r="BI89" s="70">
        <f t="shared" si="42"/>
        <v>1029.1956</v>
      </c>
      <c r="BJ89" s="70">
        <v>40</v>
      </c>
      <c r="BK89" s="70">
        <v>0.74813088759291213</v>
      </c>
      <c r="BM89" s="12" t="s">
        <v>398</v>
      </c>
      <c r="BN89" s="12">
        <v>40</v>
      </c>
      <c r="BO89" s="12" t="s">
        <v>32</v>
      </c>
      <c r="BP89" s="12">
        <v>16</v>
      </c>
      <c r="BQ89" s="12" t="s">
        <v>551</v>
      </c>
      <c r="BR89" s="12" t="s">
        <v>478</v>
      </c>
      <c r="BS89" s="12">
        <v>2.40405092592593E-2</v>
      </c>
      <c r="BT89" s="12">
        <v>23.048999999999999</v>
      </c>
      <c r="BU89" s="12">
        <v>36</v>
      </c>
      <c r="BV89" s="12" t="s">
        <v>462</v>
      </c>
      <c r="BW89" s="12">
        <v>1</v>
      </c>
      <c r="BX89" s="12">
        <v>112000</v>
      </c>
      <c r="BY89" s="12">
        <v>4600</v>
      </c>
      <c r="BZ89" s="12">
        <v>3.1</v>
      </c>
      <c r="CA89" s="12">
        <v>1</v>
      </c>
      <c r="CB89" s="12">
        <v>18.78</v>
      </c>
      <c r="CC89" s="12">
        <v>0.78</v>
      </c>
      <c r="CD89" s="12">
        <v>3.59</v>
      </c>
      <c r="CE89" s="12">
        <v>0.52</v>
      </c>
      <c r="CF89" s="12">
        <v>4.91</v>
      </c>
      <c r="CG89" s="12">
        <v>0.17</v>
      </c>
      <c r="CH89" s="12">
        <v>20860</v>
      </c>
      <c r="CI89" s="12">
        <v>610</v>
      </c>
      <c r="CJ89" s="12">
        <v>12.04</v>
      </c>
      <c r="CK89" s="12">
        <v>0.4</v>
      </c>
      <c r="CL89" s="12">
        <v>5100</v>
      </c>
      <c r="CM89" s="12">
        <v>170</v>
      </c>
      <c r="CN89" s="12">
        <v>2.4</v>
      </c>
      <c r="CO89" s="12">
        <v>0.17</v>
      </c>
      <c r="CP89" s="12" t="s">
        <v>135</v>
      </c>
      <c r="CQ89" s="12" t="s">
        <v>135</v>
      </c>
      <c r="CR89" s="12">
        <v>1249</v>
      </c>
      <c r="CS89" s="12">
        <v>40</v>
      </c>
      <c r="CT89" s="12">
        <v>71600</v>
      </c>
      <c r="CU89" s="12">
        <v>2100</v>
      </c>
      <c r="CV89" s="12">
        <v>6.83</v>
      </c>
      <c r="CW89" s="12">
        <v>0.3</v>
      </c>
      <c r="CX89" s="12">
        <v>0.83</v>
      </c>
      <c r="CY89" s="12">
        <v>0.26</v>
      </c>
      <c r="CZ89" s="12">
        <v>29.8</v>
      </c>
      <c r="DA89" s="12">
        <v>1.3</v>
      </c>
      <c r="DB89" s="12">
        <v>179.8</v>
      </c>
      <c r="DC89" s="12">
        <v>8.5</v>
      </c>
      <c r="DD89" s="12">
        <v>30.4</v>
      </c>
      <c r="DE89" s="12">
        <v>1.3</v>
      </c>
      <c r="DF89" s="12">
        <v>1.78</v>
      </c>
      <c r="DG89" s="12">
        <v>0.23</v>
      </c>
      <c r="DH89" s="12">
        <v>53.1</v>
      </c>
      <c r="DI89" s="12">
        <v>1.9</v>
      </c>
      <c r="DJ89" s="12">
        <v>277.8</v>
      </c>
      <c r="DK89" s="12">
        <v>9.3000000000000007</v>
      </c>
      <c r="DL89" s="12">
        <v>80.3</v>
      </c>
      <c r="DM89" s="12">
        <v>3.4</v>
      </c>
      <c r="DN89" s="12">
        <v>716</v>
      </c>
      <c r="DO89" s="12">
        <v>29</v>
      </c>
      <c r="DP89" s="12">
        <v>55.1</v>
      </c>
      <c r="DQ89" s="12">
        <v>2.2999999999999998</v>
      </c>
      <c r="DR89" s="12">
        <v>3.87</v>
      </c>
      <c r="DS89" s="12">
        <v>0.36</v>
      </c>
      <c r="DT89" s="12">
        <v>0.33</v>
      </c>
      <c r="DU89" s="12">
        <v>0.14000000000000001</v>
      </c>
      <c r="DV89" s="12">
        <v>0.154</v>
      </c>
      <c r="DW89" s="12">
        <v>2.9000000000000001E-2</v>
      </c>
      <c r="DX89" s="12">
        <v>6.65</v>
      </c>
      <c r="DY89" s="12">
        <v>0.38</v>
      </c>
      <c r="DZ89" s="12">
        <v>0.17599999999999999</v>
      </c>
      <c r="EA89" s="12">
        <v>3.3000000000000002E-2</v>
      </c>
      <c r="EB89" s="12">
        <v>0.47799999999999998</v>
      </c>
      <c r="EC89" s="12">
        <v>3.4000000000000002E-2</v>
      </c>
      <c r="ED89" s="12">
        <v>583</v>
      </c>
      <c r="EE89" s="12">
        <v>21</v>
      </c>
      <c r="EF89" s="12">
        <v>58.6</v>
      </c>
      <c r="EG89" s="12">
        <v>1.4</v>
      </c>
      <c r="EH89" s="12">
        <v>135.6</v>
      </c>
      <c r="EI89" s="12">
        <v>4.4000000000000004</v>
      </c>
      <c r="EJ89" s="12">
        <v>17.78</v>
      </c>
      <c r="EK89" s="12">
        <v>0.62</v>
      </c>
      <c r="EL89" s="12">
        <v>80.2</v>
      </c>
      <c r="EM89" s="12">
        <v>2.8</v>
      </c>
      <c r="EN89" s="12">
        <v>19.2</v>
      </c>
      <c r="EO89" s="12">
        <v>0.87</v>
      </c>
      <c r="EP89" s="12">
        <v>5.13</v>
      </c>
      <c r="EQ89" s="12">
        <v>0.28999999999999998</v>
      </c>
      <c r="ER89" s="12">
        <v>17.100000000000001</v>
      </c>
      <c r="ES89" s="12">
        <v>1.1000000000000001</v>
      </c>
      <c r="ET89" s="12">
        <v>2.77</v>
      </c>
      <c r="EU89" s="12">
        <v>0.12</v>
      </c>
      <c r="EV89" s="12">
        <v>16.63</v>
      </c>
      <c r="EW89" s="12">
        <v>0.68</v>
      </c>
      <c r="EX89" s="12">
        <v>3.1</v>
      </c>
      <c r="EY89" s="12">
        <v>0.14000000000000001</v>
      </c>
      <c r="EZ89" s="12">
        <v>8.2799999999999994</v>
      </c>
      <c r="FA89" s="12">
        <v>0.34</v>
      </c>
      <c r="FB89" s="12">
        <v>1.091</v>
      </c>
      <c r="FC89" s="12">
        <v>6.9000000000000006E-2</v>
      </c>
      <c r="FD89" s="12">
        <v>6.93</v>
      </c>
      <c r="FE89" s="12">
        <v>0.43</v>
      </c>
      <c r="FF89" s="12">
        <v>0.879</v>
      </c>
      <c r="FG89" s="12">
        <v>7.0999999999999994E-2</v>
      </c>
      <c r="FH89" s="12">
        <v>17.149999999999999</v>
      </c>
      <c r="FI89" s="12">
        <v>0.82</v>
      </c>
      <c r="FJ89" s="12">
        <v>3.08</v>
      </c>
      <c r="FK89" s="12">
        <v>0.15</v>
      </c>
      <c r="FL89" s="12">
        <v>0.94</v>
      </c>
      <c r="FM89" s="12">
        <v>0.11</v>
      </c>
      <c r="FN89" s="12">
        <v>0.112</v>
      </c>
      <c r="FO89" s="12">
        <v>2.5000000000000001E-2</v>
      </c>
      <c r="FP89" s="12">
        <v>4.5999999999999996</v>
      </c>
      <c r="FQ89" s="12">
        <v>0.24</v>
      </c>
      <c r="FR89" s="12">
        <v>2.8000000000000001E-2</v>
      </c>
      <c r="FS89" s="12">
        <v>1.0999999999999999E-2</v>
      </c>
      <c r="FT89" s="12">
        <v>5.24</v>
      </c>
      <c r="FU89" s="12">
        <v>0.17</v>
      </c>
      <c r="FV89" s="12">
        <v>1.756</v>
      </c>
      <c r="FW89" s="12">
        <v>9.7000000000000003E-2</v>
      </c>
    </row>
    <row r="90" spans="1:179" x14ac:dyDescent="0.3">
      <c r="A90" s="31" t="s">
        <v>345</v>
      </c>
      <c r="B90" s="31" t="s">
        <v>24</v>
      </c>
      <c r="C90" s="46" t="s">
        <v>838</v>
      </c>
      <c r="D90" s="46" t="s">
        <v>834</v>
      </c>
      <c r="F90" s="62">
        <v>3.3271999999999999</v>
      </c>
      <c r="G90" s="62">
        <v>12.632999999999999</v>
      </c>
      <c r="H90" s="62">
        <v>0.46450000000000002</v>
      </c>
      <c r="I90" s="62">
        <v>7.5</v>
      </c>
      <c r="J90" s="62">
        <v>1.1408</v>
      </c>
      <c r="K90" s="62">
        <v>3.8369</v>
      </c>
      <c r="L90" s="62">
        <v>51.004199999999997</v>
      </c>
      <c r="M90" s="62">
        <v>5.3522999999999996</v>
      </c>
      <c r="N90" s="62">
        <v>12.215</v>
      </c>
      <c r="O90" s="62">
        <v>0.15060000000000001</v>
      </c>
      <c r="P90" s="62">
        <v>1381.792148</v>
      </c>
      <c r="Q90" s="62">
        <v>193</v>
      </c>
      <c r="W90" s="25">
        <v>4.0907999999999998</v>
      </c>
      <c r="X90" s="25">
        <v>30.6538</v>
      </c>
      <c r="Z90" s="25">
        <v>12.749750000000001</v>
      </c>
      <c r="AA90" s="25">
        <v>0.13689999999999999</v>
      </c>
      <c r="AB90" s="25">
        <v>0.108</v>
      </c>
      <c r="AC90" s="25">
        <v>52.237699999999997</v>
      </c>
      <c r="AD90" s="25">
        <v>0.14549999999999999</v>
      </c>
      <c r="AE90" s="25">
        <v>0.6956</v>
      </c>
      <c r="AF90" s="25">
        <v>-3.6999999999999998E-2</v>
      </c>
      <c r="AG90" s="25">
        <v>0.62759321466488804</v>
      </c>
      <c r="AI90" s="5">
        <f t="shared" si="44"/>
        <v>3.3271999999999999</v>
      </c>
      <c r="AJ90" s="5">
        <f t="shared" si="45"/>
        <v>12.632999999999999</v>
      </c>
      <c r="AK90" s="5">
        <f t="shared" si="46"/>
        <v>0.46450000000000002</v>
      </c>
      <c r="AL90" s="5">
        <f t="shared" si="47"/>
        <v>7.5</v>
      </c>
      <c r="AM90" s="5">
        <f t="shared" si="48"/>
        <v>1.1408</v>
      </c>
      <c r="AN90" s="5">
        <f t="shared" si="49"/>
        <v>3.8369</v>
      </c>
      <c r="AO90" s="5">
        <f t="shared" si="50"/>
        <v>51.004199999999997</v>
      </c>
      <c r="AP90" s="5">
        <f t="shared" si="51"/>
        <v>5.3522999999999996</v>
      </c>
      <c r="AQ90" s="5">
        <f t="shared" si="52"/>
        <v>12.215</v>
      </c>
      <c r="AR90" s="5">
        <f t="shared" si="53"/>
        <v>0.15060000000000001</v>
      </c>
      <c r="AS90" s="5">
        <f t="shared" si="54"/>
        <v>1</v>
      </c>
      <c r="AU90" s="70" t="str">
        <f t="shared" si="43"/>
        <v>LL12_524_b_nosims</v>
      </c>
      <c r="AV90" s="70">
        <f t="shared" si="29"/>
        <v>51.004199999999997</v>
      </c>
      <c r="AW90" s="70">
        <f t="shared" si="30"/>
        <v>3.8369</v>
      </c>
      <c r="AX90" s="70">
        <f t="shared" si="31"/>
        <v>12.632999999999999</v>
      </c>
      <c r="AY90" s="70">
        <f t="shared" si="32"/>
        <v>10.38275</v>
      </c>
      <c r="AZ90" s="70">
        <f t="shared" si="33"/>
        <v>2.0358129749999998</v>
      </c>
      <c r="BA90" s="70">
        <f t="shared" si="34"/>
        <v>0.15060000000000001</v>
      </c>
      <c r="BB90" s="70">
        <f t="shared" si="35"/>
        <v>5.3522999999999996</v>
      </c>
      <c r="BC90" s="70">
        <f t="shared" si="36"/>
        <v>7.5</v>
      </c>
      <c r="BD90" s="70">
        <f t="shared" si="37"/>
        <v>3.3271999999999999</v>
      </c>
      <c r="BE90" s="70">
        <f t="shared" si="38"/>
        <v>1.1408</v>
      </c>
      <c r="BF90" s="70">
        <f t="shared" si="39"/>
        <v>0.46450000000000002</v>
      </c>
      <c r="BI90" s="70">
        <f t="shared" si="42"/>
        <v>1121.58123</v>
      </c>
    </row>
    <row r="91" spans="1:179" x14ac:dyDescent="0.3">
      <c r="A91" s="31" t="s">
        <v>347</v>
      </c>
      <c r="B91" s="31" t="s">
        <v>21</v>
      </c>
      <c r="C91" s="46" t="s">
        <v>834</v>
      </c>
      <c r="D91" s="46" t="s">
        <v>834</v>
      </c>
      <c r="F91" s="62">
        <v>2.8855</v>
      </c>
      <c r="G91" s="62">
        <v>12.5745</v>
      </c>
      <c r="H91" s="62">
        <v>0.52090000000000003</v>
      </c>
      <c r="I91" s="62">
        <v>8.0713000000000008</v>
      </c>
      <c r="J91" s="62">
        <v>1.0124</v>
      </c>
      <c r="K91" s="62">
        <v>4.0755999999999997</v>
      </c>
      <c r="L91" s="62">
        <v>49.092399999999998</v>
      </c>
      <c r="M91" s="62">
        <v>4.4192</v>
      </c>
      <c r="N91" s="62">
        <v>12.8904</v>
      </c>
      <c r="O91" s="62">
        <v>0.24129999999999999</v>
      </c>
      <c r="P91" s="62">
        <v>1774.15906</v>
      </c>
      <c r="Q91" s="62">
        <v>251</v>
      </c>
      <c r="W91" s="25">
        <v>3.9170500000000001</v>
      </c>
      <c r="X91" s="25">
        <v>29.222899999999999</v>
      </c>
      <c r="Z91" s="25">
        <v>13.20715</v>
      </c>
      <c r="AA91" s="25">
        <v>0.1394</v>
      </c>
      <c r="AB91" s="25">
        <v>9.085E-2</v>
      </c>
      <c r="AC91" s="25">
        <v>50.623849999999997</v>
      </c>
      <c r="AD91" s="25">
        <v>0.10545</v>
      </c>
      <c r="AE91" s="25">
        <v>0.77429999999999999</v>
      </c>
      <c r="AF91" s="25">
        <v>-3.9500000000000004E-3</v>
      </c>
      <c r="AG91" s="25">
        <v>0.645470573478376</v>
      </c>
      <c r="AI91" s="5">
        <f t="shared" si="44"/>
        <v>2.8855</v>
      </c>
      <c r="AJ91" s="5">
        <f t="shared" si="45"/>
        <v>12.5745</v>
      </c>
      <c r="AK91" s="5">
        <f t="shared" si="46"/>
        <v>0.52090000000000003</v>
      </c>
      <c r="AL91" s="5">
        <f t="shared" si="47"/>
        <v>8.0713000000000008</v>
      </c>
      <c r="AM91" s="5">
        <f t="shared" si="48"/>
        <v>1.0124</v>
      </c>
      <c r="AN91" s="5">
        <f t="shared" si="49"/>
        <v>4.0755999999999997</v>
      </c>
      <c r="AO91" s="5">
        <f t="shared" si="50"/>
        <v>49.092399999999998</v>
      </c>
      <c r="AP91" s="5">
        <f t="shared" si="51"/>
        <v>4.4192</v>
      </c>
      <c r="AQ91" s="5">
        <f t="shared" si="52"/>
        <v>12.8904</v>
      </c>
      <c r="AR91" s="5">
        <f t="shared" si="53"/>
        <v>0.24129999999999999</v>
      </c>
      <c r="AS91" s="5">
        <f t="shared" si="54"/>
        <v>1</v>
      </c>
      <c r="AU91" s="70" t="str">
        <f t="shared" si="43"/>
        <v>LL3_147_c_nosims</v>
      </c>
      <c r="AV91" s="70">
        <f t="shared" si="29"/>
        <v>49.092399999999998</v>
      </c>
      <c r="AW91" s="70">
        <f t="shared" si="30"/>
        <v>4.0755999999999997</v>
      </c>
      <c r="AX91" s="70">
        <f t="shared" si="31"/>
        <v>12.5745</v>
      </c>
      <c r="AY91" s="70">
        <f t="shared" si="32"/>
        <v>10.95684</v>
      </c>
      <c r="AZ91" s="70">
        <f t="shared" si="33"/>
        <v>2.1483785159999997</v>
      </c>
      <c r="BA91" s="70">
        <f t="shared" si="34"/>
        <v>0.24129999999999999</v>
      </c>
      <c r="BB91" s="70">
        <f t="shared" si="35"/>
        <v>4.4192</v>
      </c>
      <c r="BC91" s="70">
        <f t="shared" si="36"/>
        <v>8.0713000000000008</v>
      </c>
      <c r="BD91" s="70">
        <f t="shared" si="37"/>
        <v>2.8855</v>
      </c>
      <c r="BE91" s="70">
        <f t="shared" si="38"/>
        <v>1.0124</v>
      </c>
      <c r="BF91" s="70">
        <f t="shared" si="39"/>
        <v>0.52090000000000003</v>
      </c>
      <c r="BI91" s="70">
        <f t="shared" si="42"/>
        <v>1102.82592</v>
      </c>
    </row>
    <row r="92" spans="1:179" x14ac:dyDescent="0.3">
      <c r="A92" s="31" t="s">
        <v>348</v>
      </c>
      <c r="B92" s="31" t="s">
        <v>22</v>
      </c>
      <c r="C92" s="46" t="s">
        <v>834</v>
      </c>
      <c r="D92" s="46" t="s">
        <v>834</v>
      </c>
      <c r="F92" s="62">
        <v>3.0013999999999998</v>
      </c>
      <c r="G92" s="62">
        <v>12.843</v>
      </c>
      <c r="H92" s="62">
        <v>0.37609999999999999</v>
      </c>
      <c r="I92" s="62">
        <v>8.4614999999999991</v>
      </c>
      <c r="J92" s="62">
        <v>1.0820000000000001</v>
      </c>
      <c r="K92" s="62">
        <v>3.82</v>
      </c>
      <c r="L92" s="62">
        <v>49.245399999999997</v>
      </c>
      <c r="M92" s="62">
        <v>4.4786000000000001</v>
      </c>
      <c r="N92" s="62">
        <v>13.7964</v>
      </c>
      <c r="O92" s="62">
        <v>0.15129999999999999</v>
      </c>
      <c r="P92" s="62">
        <v>1721.6099200000001</v>
      </c>
      <c r="Q92" s="62">
        <v>274</v>
      </c>
      <c r="W92" s="25">
        <v>3.7115</v>
      </c>
      <c r="X92" s="25">
        <v>29.95205</v>
      </c>
      <c r="Z92" s="25">
        <v>13.57225</v>
      </c>
      <c r="AA92" s="25">
        <v>0.12834999999999999</v>
      </c>
      <c r="AB92" s="25">
        <v>8.9950000000000002E-2</v>
      </c>
      <c r="AC92" s="25">
        <v>50.20955</v>
      </c>
      <c r="AD92" s="25">
        <v>0.10875</v>
      </c>
      <c r="AE92" s="25">
        <v>0.80569999999999997</v>
      </c>
      <c r="AF92" s="25">
        <v>2.7000000000000001E-3</v>
      </c>
      <c r="AG92" s="25">
        <v>0.66396342502622996</v>
      </c>
      <c r="AI92" s="5">
        <f t="shared" si="44"/>
        <v>3.0013999999999998</v>
      </c>
      <c r="AJ92" s="5">
        <f t="shared" si="45"/>
        <v>12.843</v>
      </c>
      <c r="AK92" s="5">
        <f t="shared" si="46"/>
        <v>0.37609999999999999</v>
      </c>
      <c r="AL92" s="5">
        <f t="shared" si="47"/>
        <v>8.4614999999999991</v>
      </c>
      <c r="AM92" s="5">
        <f t="shared" si="48"/>
        <v>1.0820000000000001</v>
      </c>
      <c r="AN92" s="5">
        <f t="shared" si="49"/>
        <v>3.82</v>
      </c>
      <c r="AO92" s="5">
        <f t="shared" si="50"/>
        <v>49.245399999999997</v>
      </c>
      <c r="AP92" s="5">
        <f t="shared" si="51"/>
        <v>4.4786000000000001</v>
      </c>
      <c r="AQ92" s="5">
        <f t="shared" si="52"/>
        <v>13.7964</v>
      </c>
      <c r="AR92" s="5">
        <f t="shared" si="53"/>
        <v>0.15129999999999999</v>
      </c>
      <c r="AS92" s="5">
        <f t="shared" si="54"/>
        <v>1</v>
      </c>
      <c r="AU92" s="70" t="str">
        <f t="shared" si="43"/>
        <v>LL9_481d_Nosims</v>
      </c>
      <c r="AV92" s="70">
        <f t="shared" si="29"/>
        <v>49.245399999999997</v>
      </c>
      <c r="AW92" s="70">
        <f t="shared" si="30"/>
        <v>3.82</v>
      </c>
      <c r="AX92" s="70">
        <f t="shared" si="31"/>
        <v>12.843</v>
      </c>
      <c r="AY92" s="70">
        <f t="shared" si="32"/>
        <v>11.726939999999999</v>
      </c>
      <c r="AZ92" s="70">
        <f t="shared" si="33"/>
        <v>2.2993770059999998</v>
      </c>
      <c r="BA92" s="70">
        <f t="shared" si="34"/>
        <v>0.15129999999999999</v>
      </c>
      <c r="BB92" s="70">
        <f t="shared" si="35"/>
        <v>4.4786000000000001</v>
      </c>
      <c r="BC92" s="70">
        <f t="shared" si="36"/>
        <v>8.4614999999999991</v>
      </c>
      <c r="BD92" s="70">
        <f t="shared" si="37"/>
        <v>3.0013999999999998</v>
      </c>
      <c r="BE92" s="70">
        <f t="shared" si="38"/>
        <v>1.0820000000000001</v>
      </c>
      <c r="BF92" s="70">
        <f t="shared" si="39"/>
        <v>0.37609999999999999</v>
      </c>
      <c r="BI92" s="70">
        <f t="shared" si="42"/>
        <v>1104.0198600000001</v>
      </c>
    </row>
    <row r="93" spans="1:179" x14ac:dyDescent="0.3">
      <c r="A93" s="31" t="s">
        <v>355</v>
      </c>
      <c r="B93" s="31" t="s">
        <v>16</v>
      </c>
      <c r="C93" s="46" t="s">
        <v>834</v>
      </c>
      <c r="D93" s="46" t="s">
        <v>834</v>
      </c>
      <c r="F93" s="62">
        <v>4.0976999999999997</v>
      </c>
      <c r="G93" s="62">
        <v>12.4109</v>
      </c>
      <c r="H93" s="62">
        <v>0.86429999999999996</v>
      </c>
      <c r="I93" s="62">
        <v>6.7796000000000003</v>
      </c>
      <c r="J93" s="62">
        <v>1.5074000000000001</v>
      </c>
      <c r="K93" s="62">
        <v>4.4992999999999999</v>
      </c>
      <c r="L93" s="62">
        <v>52.779600000000002</v>
      </c>
      <c r="M93" s="62">
        <v>2.9525999999999999</v>
      </c>
      <c r="N93" s="62">
        <v>11.7676</v>
      </c>
      <c r="O93" s="62">
        <v>0.24660000000000001</v>
      </c>
      <c r="P93" s="62">
        <v>1609.0046199999999</v>
      </c>
      <c r="Q93" s="62">
        <v>511</v>
      </c>
      <c r="W93" s="25">
        <v>4.3834999999999997</v>
      </c>
      <c r="X93" s="25">
        <v>29.620650000000001</v>
      </c>
      <c r="Z93" s="25">
        <v>12.53905</v>
      </c>
      <c r="AA93" s="25">
        <v>0.17695</v>
      </c>
      <c r="AB93" s="25">
        <v>0.12525</v>
      </c>
      <c r="AC93" s="25">
        <v>52.284999999999997</v>
      </c>
      <c r="AD93" s="25">
        <v>0.12914999999999999</v>
      </c>
      <c r="AE93" s="25">
        <v>0.79154999999999998</v>
      </c>
      <c r="AF93" s="25">
        <v>2.5049999999999999E-2</v>
      </c>
      <c r="AG93" s="25">
        <v>0.60627981442990597</v>
      </c>
      <c r="AI93" s="5">
        <f t="shared" si="44"/>
        <v>4.0976999999999997</v>
      </c>
      <c r="AJ93" s="5">
        <f t="shared" si="45"/>
        <v>12.4109</v>
      </c>
      <c r="AK93" s="5">
        <f t="shared" si="46"/>
        <v>0.86429999999999996</v>
      </c>
      <c r="AL93" s="5">
        <f t="shared" si="47"/>
        <v>6.7796000000000003</v>
      </c>
      <c r="AM93" s="5">
        <f t="shared" si="48"/>
        <v>1.5074000000000001</v>
      </c>
      <c r="AN93" s="5">
        <f t="shared" si="49"/>
        <v>4.4992999999999999</v>
      </c>
      <c r="AO93" s="5">
        <f t="shared" si="50"/>
        <v>52.779600000000002</v>
      </c>
      <c r="AP93" s="5">
        <f t="shared" si="51"/>
        <v>2.9525999999999999</v>
      </c>
      <c r="AQ93" s="5">
        <f t="shared" si="52"/>
        <v>11.7676</v>
      </c>
      <c r="AR93" s="5">
        <f t="shared" si="53"/>
        <v>0.24660000000000001</v>
      </c>
      <c r="AS93" s="5">
        <f t="shared" si="54"/>
        <v>1</v>
      </c>
      <c r="AU93" s="70" t="str">
        <f t="shared" si="43"/>
        <v>LL2_432_c_nosims</v>
      </c>
      <c r="AV93" s="70">
        <f t="shared" si="29"/>
        <v>52.779600000000002</v>
      </c>
      <c r="AW93" s="70">
        <f t="shared" si="30"/>
        <v>4.4992999999999999</v>
      </c>
      <c r="AX93" s="70">
        <f t="shared" si="31"/>
        <v>12.4109</v>
      </c>
      <c r="AY93" s="70">
        <f t="shared" si="32"/>
        <v>10.002459999999999</v>
      </c>
      <c r="AZ93" s="70">
        <f t="shared" si="33"/>
        <v>1.961247054</v>
      </c>
      <c r="BA93" s="70">
        <f t="shared" si="34"/>
        <v>0.24660000000000001</v>
      </c>
      <c r="BB93" s="70">
        <f t="shared" si="35"/>
        <v>2.9525999999999999</v>
      </c>
      <c r="BC93" s="70">
        <f t="shared" si="36"/>
        <v>6.7796000000000003</v>
      </c>
      <c r="BD93" s="70">
        <f t="shared" si="37"/>
        <v>4.0976999999999997</v>
      </c>
      <c r="BE93" s="70">
        <f t="shared" si="38"/>
        <v>1.5074000000000001</v>
      </c>
      <c r="BF93" s="70">
        <f t="shared" si="39"/>
        <v>0.86429999999999996</v>
      </c>
      <c r="BI93" s="70">
        <f t="shared" si="42"/>
        <v>1073.34726</v>
      </c>
    </row>
    <row r="94" spans="1:179" x14ac:dyDescent="0.3">
      <c r="A94" s="31" t="s">
        <v>356</v>
      </c>
      <c r="B94" s="31" t="s">
        <v>16</v>
      </c>
      <c r="C94" s="46" t="s">
        <v>834</v>
      </c>
      <c r="D94" s="46" t="s">
        <v>835</v>
      </c>
      <c r="F94" s="62">
        <v>5.2984999999999998</v>
      </c>
      <c r="G94" s="62">
        <v>13.977499999999999</v>
      </c>
      <c r="H94" s="62">
        <v>0.16969999999999999</v>
      </c>
      <c r="I94" s="62">
        <v>3.9051</v>
      </c>
      <c r="J94" s="62">
        <v>2.1713</v>
      </c>
      <c r="K94" s="62">
        <v>0.92030000000000001</v>
      </c>
      <c r="L94" s="62">
        <v>63.431199999999997</v>
      </c>
      <c r="M94" s="62">
        <v>0.75619999999999998</v>
      </c>
      <c r="N94" s="62">
        <v>6.6338999999999997</v>
      </c>
      <c r="O94" s="62">
        <v>0.1265</v>
      </c>
      <c r="P94" s="62">
        <v>328.80747600000001</v>
      </c>
      <c r="Q94" s="62">
        <v>890</v>
      </c>
      <c r="W94" s="25">
        <v>6.0151000000000003</v>
      </c>
      <c r="X94" s="25">
        <v>26.63505</v>
      </c>
      <c r="Z94" s="25">
        <v>9.5069499999999998</v>
      </c>
      <c r="AA94" s="25">
        <v>0.24024999999999999</v>
      </c>
      <c r="AB94" s="25">
        <v>4.48E-2</v>
      </c>
      <c r="AC94" s="25">
        <v>56.380200000000002</v>
      </c>
      <c r="AD94" s="25">
        <v>4.6699999999999998E-2</v>
      </c>
      <c r="AE94" s="25">
        <v>0.48104999999999998</v>
      </c>
      <c r="AF94" s="25">
        <v>2.0400000000000001E-2</v>
      </c>
      <c r="AG94" s="25">
        <v>0.45976820562038001</v>
      </c>
      <c r="AI94" s="5">
        <f t="shared" si="44"/>
        <v>5.2984999999999998</v>
      </c>
      <c r="AJ94" s="5">
        <f t="shared" si="45"/>
        <v>13.977499999999999</v>
      </c>
      <c r="AK94" s="5">
        <f t="shared" si="46"/>
        <v>0.16969999999999999</v>
      </c>
      <c r="AL94" s="5">
        <f t="shared" si="47"/>
        <v>3.9051</v>
      </c>
      <c r="AM94" s="5">
        <f t="shared" si="48"/>
        <v>2.1713</v>
      </c>
      <c r="AN94" s="5">
        <f t="shared" si="49"/>
        <v>0.92030000000000001</v>
      </c>
      <c r="AO94" s="5">
        <f t="shared" si="50"/>
        <v>63.431199999999997</v>
      </c>
      <c r="AP94" s="5">
        <f t="shared" si="51"/>
        <v>0.75619999999999998</v>
      </c>
      <c r="AQ94" s="5">
        <f t="shared" si="52"/>
        <v>6.6338999999999997</v>
      </c>
      <c r="AR94" s="5">
        <f t="shared" si="53"/>
        <v>0.1265</v>
      </c>
      <c r="AS94" s="5">
        <f t="shared" si="54"/>
        <v>1</v>
      </c>
      <c r="AU94" s="70" t="str">
        <f t="shared" si="43"/>
        <v>LL2_433_b_nosims</v>
      </c>
      <c r="AV94" s="70">
        <f t="shared" si="29"/>
        <v>63.431199999999997</v>
      </c>
      <c r="AW94" s="70">
        <f t="shared" si="30"/>
        <v>0.92030000000000001</v>
      </c>
      <c r="AX94" s="70">
        <f t="shared" si="31"/>
        <v>13.977499999999999</v>
      </c>
      <c r="AY94" s="70">
        <f t="shared" si="32"/>
        <v>5.6388149999999992</v>
      </c>
      <c r="AZ94" s="70">
        <f t="shared" si="33"/>
        <v>1.1056389434999998</v>
      </c>
      <c r="BA94" s="70">
        <f t="shared" si="34"/>
        <v>0.1265</v>
      </c>
      <c r="BB94" s="70">
        <f t="shared" si="35"/>
        <v>0.75619999999999998</v>
      </c>
      <c r="BC94" s="70">
        <f t="shared" si="36"/>
        <v>3.9051</v>
      </c>
      <c r="BD94" s="70">
        <f t="shared" si="37"/>
        <v>5.2984999999999998</v>
      </c>
      <c r="BE94" s="70">
        <f t="shared" si="38"/>
        <v>2.1713</v>
      </c>
      <c r="BF94" s="70">
        <f t="shared" si="39"/>
        <v>0.16969999999999999</v>
      </c>
      <c r="BI94" s="70">
        <f t="shared" si="42"/>
        <v>1029.1996200000001</v>
      </c>
    </row>
    <row r="95" spans="1:179" s="30" customFormat="1" x14ac:dyDescent="0.3">
      <c r="A95" s="31" t="s">
        <v>357</v>
      </c>
      <c r="B95" s="31" t="s">
        <v>16</v>
      </c>
      <c r="C95" s="46" t="s">
        <v>834</v>
      </c>
      <c r="D95" s="46" t="s">
        <v>834</v>
      </c>
      <c r="E95" s="19"/>
      <c r="F95" s="62">
        <v>2.1366999999999998</v>
      </c>
      <c r="G95" s="62">
        <v>10.3011</v>
      </c>
      <c r="H95" s="62">
        <v>0.3881</v>
      </c>
      <c r="I95" s="62">
        <v>8.9841999999999995</v>
      </c>
      <c r="J95" s="62">
        <v>0.66020000000000001</v>
      </c>
      <c r="K95" s="62">
        <v>3.3066</v>
      </c>
      <c r="L95" s="62">
        <v>50.074800000000003</v>
      </c>
      <c r="M95" s="62">
        <v>7.0542999999999996</v>
      </c>
      <c r="N95" s="62">
        <v>13.838800000000001</v>
      </c>
      <c r="O95" s="62">
        <v>0.22789999999999999</v>
      </c>
      <c r="P95" s="62">
        <v>943.88264800000002</v>
      </c>
      <c r="Q95" s="62">
        <v>159</v>
      </c>
      <c r="R95" s="62"/>
      <c r="S95" s="62"/>
      <c r="T95" s="62"/>
      <c r="U95" s="62">
        <v>15.1745942619673</v>
      </c>
      <c r="V95" s="19"/>
      <c r="W95" s="25">
        <v>2.9971333333333301</v>
      </c>
      <c r="X95" s="25">
        <v>30.722733333333299</v>
      </c>
      <c r="Y95" s="25"/>
      <c r="Z95" s="25">
        <v>14.8623833333333</v>
      </c>
      <c r="AA95" s="25">
        <v>7.5816666666666699E-2</v>
      </c>
      <c r="AB95" s="25">
        <v>7.0066666666666694E-2</v>
      </c>
      <c r="AC95" s="25">
        <v>49.290266666666703</v>
      </c>
      <c r="AD95" s="25">
        <v>0.17560000000000001</v>
      </c>
      <c r="AE95" s="25">
        <v>0.66703333333333303</v>
      </c>
      <c r="AF95" s="25">
        <v>6.9666666666666696E-3</v>
      </c>
      <c r="AG95" s="25">
        <v>0.72940073861985899</v>
      </c>
      <c r="AH95" s="19"/>
      <c r="AI95" s="5">
        <f t="shared" si="44"/>
        <v>2.2672672672280534</v>
      </c>
      <c r="AJ95" s="5">
        <f t="shared" si="45"/>
        <v>13.399999999999997</v>
      </c>
      <c r="AK95" s="5">
        <f t="shared" si="46"/>
        <v>0.3292073996693049</v>
      </c>
      <c r="AL95" s="5">
        <f t="shared" si="47"/>
        <v>9.8761904708079129</v>
      </c>
      <c r="AM95" s="5">
        <f t="shared" si="48"/>
        <v>0.57152220023210676</v>
      </c>
      <c r="AN95" s="5">
        <f t="shared" si="49"/>
        <v>2.8154691985133407</v>
      </c>
      <c r="AO95" s="5">
        <f t="shared" si="50"/>
        <v>49.955750249816788</v>
      </c>
      <c r="AP95" s="5">
        <f t="shared" si="51"/>
        <v>6.0104851845020555</v>
      </c>
      <c r="AQ95" s="5">
        <f t="shared" si="52"/>
        <v>11.840037851200279</v>
      </c>
      <c r="AR95" s="5">
        <f t="shared" si="53"/>
        <v>0.19437426307722691</v>
      </c>
      <c r="AS95" s="5">
        <f t="shared" si="54"/>
        <v>0.848254057380327</v>
      </c>
      <c r="AU95" s="70" t="str">
        <f t="shared" si="43"/>
        <v>LL2_437_z_nosims</v>
      </c>
      <c r="AV95" s="70">
        <f t="shared" si="29"/>
        <v>49.955750249816788</v>
      </c>
      <c r="AW95" s="70">
        <f t="shared" si="30"/>
        <v>2.8154691985133407</v>
      </c>
      <c r="AX95" s="70">
        <f t="shared" si="31"/>
        <v>13.399999999999997</v>
      </c>
      <c r="AY95" s="70">
        <f t="shared" si="32"/>
        <v>10.064032173520237</v>
      </c>
      <c r="AZ95" s="70">
        <f t="shared" si="33"/>
        <v>1.9733199084702944</v>
      </c>
      <c r="BA95" s="70">
        <f t="shared" si="34"/>
        <v>0.19437426307722691</v>
      </c>
      <c r="BB95" s="70">
        <f t="shared" si="35"/>
        <v>6.0104851845020555</v>
      </c>
      <c r="BC95" s="70">
        <f t="shared" si="36"/>
        <v>9.8761904708079129</v>
      </c>
      <c r="BD95" s="70">
        <f t="shared" si="37"/>
        <v>2.2672672672280534</v>
      </c>
      <c r="BE95" s="70">
        <f t="shared" si="38"/>
        <v>0.57152220023210676</v>
      </c>
      <c r="BF95" s="70">
        <f t="shared" si="39"/>
        <v>0.3292073996693049</v>
      </c>
      <c r="BG95" s="70"/>
      <c r="BH95" s="70"/>
      <c r="BI95" s="70">
        <f t="shared" si="42"/>
        <v>1134.8107522084913</v>
      </c>
      <c r="BJ95" s="70"/>
      <c r="BK95" s="70"/>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2"/>
      <c r="DI95" s="12"/>
      <c r="DJ95" s="12"/>
      <c r="DK95" s="12"/>
      <c r="DL95" s="12"/>
      <c r="DM95" s="12"/>
      <c r="DN95" s="12"/>
      <c r="DO95" s="12"/>
      <c r="DP95" s="12"/>
      <c r="DQ95" s="12"/>
      <c r="DR95" s="12"/>
      <c r="DS95" s="12"/>
      <c r="DT95" s="12"/>
      <c r="DU95" s="12"/>
      <c r="DV95" s="12"/>
      <c r="DW95" s="12"/>
      <c r="DX95" s="12"/>
      <c r="DY95" s="12"/>
      <c r="DZ95" s="12"/>
      <c r="EA95" s="12"/>
      <c r="EB95" s="12"/>
      <c r="EC95" s="12"/>
      <c r="ED95" s="12"/>
      <c r="EE95" s="12"/>
      <c r="EF95" s="12"/>
      <c r="EG95" s="12"/>
      <c r="EH95" s="12"/>
      <c r="EI95" s="12"/>
      <c r="EJ95" s="12"/>
      <c r="EK95" s="12"/>
      <c r="EL95" s="12"/>
      <c r="EM95" s="12"/>
      <c r="EN95" s="12"/>
      <c r="EO95" s="12"/>
      <c r="EP95" s="12"/>
      <c r="EQ95" s="12"/>
      <c r="ER95" s="12"/>
      <c r="ES95" s="12"/>
      <c r="ET95" s="12"/>
      <c r="EU95" s="12"/>
      <c r="EV95" s="12"/>
      <c r="EW95" s="12"/>
      <c r="EX95" s="12"/>
      <c r="EY95" s="12"/>
      <c r="EZ95" s="12"/>
      <c r="FA95" s="12"/>
      <c r="FB95" s="12"/>
      <c r="FC95" s="12"/>
      <c r="FD95" s="12"/>
      <c r="FE95" s="12"/>
      <c r="FF95" s="12"/>
      <c r="FG95" s="12"/>
      <c r="FH95" s="12"/>
      <c r="FI95" s="12"/>
      <c r="FJ95" s="12"/>
      <c r="FK95" s="12"/>
      <c r="FL95" s="12"/>
      <c r="FM95" s="12"/>
      <c r="FN95" s="12"/>
      <c r="FO95" s="12"/>
      <c r="FP95" s="12"/>
      <c r="FQ95" s="12"/>
      <c r="FR95" s="12"/>
      <c r="FS95" s="12"/>
      <c r="FT95" s="12"/>
      <c r="FU95" s="12"/>
      <c r="FV95" s="12"/>
      <c r="FW95" s="12"/>
    </row>
    <row r="96" spans="1:179" x14ac:dyDescent="0.3">
      <c r="A96" s="31" t="s">
        <v>358</v>
      </c>
      <c r="B96" s="31" t="s">
        <v>16</v>
      </c>
      <c r="C96" s="46" t="s">
        <v>834</v>
      </c>
      <c r="D96" s="46" t="s">
        <v>834</v>
      </c>
      <c r="F96" s="62">
        <v>4.0636000000000001</v>
      </c>
      <c r="G96" s="62">
        <v>12.624700000000001</v>
      </c>
      <c r="H96" s="62">
        <v>0.36620000000000003</v>
      </c>
      <c r="I96" s="62">
        <v>3.8649</v>
      </c>
      <c r="J96" s="62">
        <v>2.3862999999999999</v>
      </c>
      <c r="K96" s="62">
        <v>1.3972</v>
      </c>
      <c r="L96" s="62">
        <v>63.102400000000003</v>
      </c>
      <c r="M96" s="62">
        <v>1.2905</v>
      </c>
      <c r="N96" s="62">
        <v>8.3378999999999994</v>
      </c>
      <c r="O96" s="62">
        <v>0.18440000000000001</v>
      </c>
      <c r="P96" s="62">
        <v>375.351</v>
      </c>
      <c r="Q96" s="62">
        <v>846</v>
      </c>
      <c r="W96" s="25">
        <v>6.1982499999999998</v>
      </c>
      <c r="X96" s="25">
        <v>26.458950000000002</v>
      </c>
      <c r="Z96" s="25">
        <v>9.1445000000000007</v>
      </c>
      <c r="AA96" s="25">
        <v>0.26350000000000001</v>
      </c>
      <c r="AB96" s="25">
        <v>4.7500000000000001E-2</v>
      </c>
      <c r="AC96" s="25">
        <v>56.909849999999999</v>
      </c>
      <c r="AD96" s="25">
        <v>3.5200000000000002E-2</v>
      </c>
      <c r="AE96" s="25">
        <v>0.43809999999999999</v>
      </c>
      <c r="AF96" s="25">
        <v>2.75E-2</v>
      </c>
      <c r="AG96" s="25">
        <v>0.44231125254707598</v>
      </c>
      <c r="AI96" s="5">
        <f t="shared" si="44"/>
        <v>4.0636000000000001</v>
      </c>
      <c r="AJ96" s="5">
        <f t="shared" si="45"/>
        <v>12.624700000000001</v>
      </c>
      <c r="AK96" s="5">
        <f t="shared" si="46"/>
        <v>0.36620000000000003</v>
      </c>
      <c r="AL96" s="5">
        <f t="shared" si="47"/>
        <v>3.8649</v>
      </c>
      <c r="AM96" s="5">
        <f t="shared" si="48"/>
        <v>2.3862999999999999</v>
      </c>
      <c r="AN96" s="5">
        <f t="shared" si="49"/>
        <v>1.3972</v>
      </c>
      <c r="AO96" s="5">
        <f t="shared" si="50"/>
        <v>63.102400000000003</v>
      </c>
      <c r="AP96" s="5">
        <f t="shared" si="51"/>
        <v>1.2905</v>
      </c>
      <c r="AQ96" s="5">
        <f t="shared" si="52"/>
        <v>8.3378999999999994</v>
      </c>
      <c r="AR96" s="5">
        <f t="shared" si="53"/>
        <v>0.18440000000000001</v>
      </c>
      <c r="AS96" s="5">
        <f t="shared" si="54"/>
        <v>1</v>
      </c>
      <c r="AU96" s="70" t="str">
        <f t="shared" si="43"/>
        <v>LL2_438_a_nosims</v>
      </c>
      <c r="AV96" s="70">
        <f t="shared" si="29"/>
        <v>63.102400000000003</v>
      </c>
      <c r="AW96" s="70">
        <f t="shared" si="30"/>
        <v>1.3972</v>
      </c>
      <c r="AX96" s="70">
        <f t="shared" si="31"/>
        <v>12.624700000000001</v>
      </c>
      <c r="AY96" s="70">
        <f t="shared" si="32"/>
        <v>7.0872149999999996</v>
      </c>
      <c r="AZ96" s="70">
        <f t="shared" si="33"/>
        <v>1.3896361034999998</v>
      </c>
      <c r="BA96" s="70">
        <f t="shared" si="34"/>
        <v>0.18440000000000001</v>
      </c>
      <c r="BB96" s="70">
        <f t="shared" si="35"/>
        <v>1.2905</v>
      </c>
      <c r="BC96" s="70">
        <f t="shared" si="36"/>
        <v>3.8649</v>
      </c>
      <c r="BD96" s="70">
        <f t="shared" si="37"/>
        <v>4.0636000000000001</v>
      </c>
      <c r="BE96" s="70">
        <f t="shared" si="38"/>
        <v>2.3862999999999999</v>
      </c>
      <c r="BF96" s="70">
        <f t="shared" si="39"/>
        <v>0.36620000000000003</v>
      </c>
      <c r="BI96" s="70">
        <f t="shared" si="42"/>
        <v>1039.93905</v>
      </c>
    </row>
    <row r="97" spans="1:61" x14ac:dyDescent="0.3">
      <c r="A97" s="31" t="s">
        <v>359</v>
      </c>
      <c r="B97" s="31" t="s">
        <v>16</v>
      </c>
      <c r="C97" s="46" t="s">
        <v>834</v>
      </c>
      <c r="D97" s="46" t="s">
        <v>835</v>
      </c>
      <c r="F97" s="62">
        <v>4.399</v>
      </c>
      <c r="G97" s="62">
        <v>13.6029</v>
      </c>
      <c r="H97" s="62">
        <v>0.44990000000000002</v>
      </c>
      <c r="I97" s="62">
        <v>4.5732999999999997</v>
      </c>
      <c r="J97" s="62">
        <v>2.2121</v>
      </c>
      <c r="K97" s="62">
        <v>1.3064</v>
      </c>
      <c r="L97" s="62">
        <v>60.396299999999997</v>
      </c>
      <c r="M97" s="62">
        <v>1.5402</v>
      </c>
      <c r="N97" s="62">
        <v>8.9639000000000006</v>
      </c>
      <c r="O97" s="62">
        <v>0.1449</v>
      </c>
      <c r="P97" s="62">
        <v>470.94038799999998</v>
      </c>
      <c r="Q97" s="62">
        <v>707</v>
      </c>
      <c r="W97" s="25">
        <v>6.2400500000000001</v>
      </c>
      <c r="X97" s="25">
        <v>26.595600000000001</v>
      </c>
      <c r="Z97" s="25">
        <v>9.2606999999999999</v>
      </c>
      <c r="AA97" s="25">
        <v>0.26155</v>
      </c>
      <c r="AB97" s="25">
        <v>3.4849999999999999E-2</v>
      </c>
      <c r="AC97" s="25">
        <v>56.695300000000003</v>
      </c>
      <c r="AD97" s="25">
        <v>3.4549999999999997E-2</v>
      </c>
      <c r="AE97" s="25">
        <v>0.48370000000000002</v>
      </c>
      <c r="AF97" s="25">
        <v>7.1500000000000001E-3</v>
      </c>
      <c r="AG97" s="25">
        <v>0.44386293028593898</v>
      </c>
      <c r="AI97" s="5">
        <f t="shared" si="44"/>
        <v>4.399</v>
      </c>
      <c r="AJ97" s="5">
        <f t="shared" si="45"/>
        <v>13.6029</v>
      </c>
      <c r="AK97" s="5">
        <f t="shared" si="46"/>
        <v>0.44990000000000002</v>
      </c>
      <c r="AL97" s="5">
        <f t="shared" si="47"/>
        <v>4.5732999999999997</v>
      </c>
      <c r="AM97" s="5">
        <f t="shared" si="48"/>
        <v>2.2121</v>
      </c>
      <c r="AN97" s="5">
        <f t="shared" si="49"/>
        <v>1.3064</v>
      </c>
      <c r="AO97" s="5">
        <f t="shared" si="50"/>
        <v>60.396299999999997</v>
      </c>
      <c r="AP97" s="5">
        <f t="shared" si="51"/>
        <v>1.5402</v>
      </c>
      <c r="AQ97" s="5">
        <f t="shared" si="52"/>
        <v>8.9639000000000006</v>
      </c>
      <c r="AR97" s="5">
        <f t="shared" si="53"/>
        <v>0.1449</v>
      </c>
      <c r="AS97" s="5">
        <f t="shared" si="54"/>
        <v>1</v>
      </c>
      <c r="AU97" s="70" t="str">
        <f t="shared" si="43"/>
        <v>LL2_441_nosims</v>
      </c>
      <c r="AV97" s="70">
        <f t="shared" si="29"/>
        <v>60.396299999999997</v>
      </c>
      <c r="AW97" s="70">
        <f t="shared" si="30"/>
        <v>1.3064</v>
      </c>
      <c r="AX97" s="70">
        <f t="shared" si="31"/>
        <v>13.6029</v>
      </c>
      <c r="AY97" s="70">
        <f t="shared" si="32"/>
        <v>7.6193150000000003</v>
      </c>
      <c r="AZ97" s="70">
        <f t="shared" si="33"/>
        <v>1.4939683935000001</v>
      </c>
      <c r="BA97" s="70">
        <f t="shared" si="34"/>
        <v>0.1449</v>
      </c>
      <c r="BB97" s="70">
        <f t="shared" si="35"/>
        <v>1.5402</v>
      </c>
      <c r="BC97" s="70">
        <f t="shared" si="36"/>
        <v>4.5732999999999997</v>
      </c>
      <c r="BD97" s="70">
        <f t="shared" si="37"/>
        <v>4.399</v>
      </c>
      <c r="BE97" s="70">
        <f t="shared" si="38"/>
        <v>2.2121</v>
      </c>
      <c r="BF97" s="70">
        <f t="shared" si="39"/>
        <v>0.44990000000000002</v>
      </c>
      <c r="BI97" s="70">
        <f t="shared" si="42"/>
        <v>1044.95802</v>
      </c>
    </row>
    <row r="98" spans="1:61" x14ac:dyDescent="0.3">
      <c r="A98" s="31" t="s">
        <v>360</v>
      </c>
      <c r="B98" s="31" t="s">
        <v>23</v>
      </c>
      <c r="C98" s="46" t="s">
        <v>834</v>
      </c>
      <c r="D98" s="46" t="s">
        <v>835</v>
      </c>
      <c r="F98" s="62">
        <v>4.74</v>
      </c>
      <c r="G98" s="62">
        <v>15.5709</v>
      </c>
      <c r="H98" s="62">
        <v>0.50109999999999999</v>
      </c>
      <c r="I98" s="62">
        <v>5.0156999999999998</v>
      </c>
      <c r="J98" s="62">
        <v>1.8102</v>
      </c>
      <c r="K98" s="62">
        <v>1.3649</v>
      </c>
      <c r="L98" s="62">
        <v>60.534300000000002</v>
      </c>
      <c r="M98" s="62">
        <v>1.3023</v>
      </c>
      <c r="N98" s="62">
        <v>6.8079000000000001</v>
      </c>
      <c r="O98" s="62">
        <v>0.17480000000000001</v>
      </c>
      <c r="P98" s="62">
        <v>421.39405599999998</v>
      </c>
      <c r="Q98" s="62">
        <v>548</v>
      </c>
      <c r="W98" s="25">
        <v>5.4822499999999996</v>
      </c>
      <c r="X98" s="25">
        <v>27.81345</v>
      </c>
      <c r="Z98" s="25">
        <v>10.693149999999999</v>
      </c>
      <c r="AA98" s="25">
        <v>0.18770000000000001</v>
      </c>
      <c r="AB98" s="25">
        <v>6.4699999999999994E-2</v>
      </c>
      <c r="AC98" s="25">
        <v>54.550449999999998</v>
      </c>
      <c r="AD98" s="25">
        <v>6.9250000000000006E-2</v>
      </c>
      <c r="AE98" s="25">
        <v>0.55764999999999998</v>
      </c>
      <c r="AF98" s="25">
        <v>1.5650000000000001E-2</v>
      </c>
      <c r="AG98" s="25">
        <v>0.51317817998605197</v>
      </c>
      <c r="AI98" s="5">
        <f t="shared" si="44"/>
        <v>4.74</v>
      </c>
      <c r="AJ98" s="5">
        <f t="shared" si="45"/>
        <v>15.5709</v>
      </c>
      <c r="AK98" s="5">
        <f t="shared" si="46"/>
        <v>0.50109999999999999</v>
      </c>
      <c r="AL98" s="5">
        <f t="shared" si="47"/>
        <v>5.0156999999999998</v>
      </c>
      <c r="AM98" s="5">
        <f t="shared" si="48"/>
        <v>1.8102</v>
      </c>
      <c r="AN98" s="5">
        <f t="shared" si="49"/>
        <v>1.3649</v>
      </c>
      <c r="AO98" s="5">
        <f t="shared" si="50"/>
        <v>60.534300000000002</v>
      </c>
      <c r="AP98" s="5">
        <f t="shared" si="51"/>
        <v>1.3023</v>
      </c>
      <c r="AQ98" s="5">
        <f t="shared" si="52"/>
        <v>6.8079000000000001</v>
      </c>
      <c r="AR98" s="5">
        <f t="shared" si="53"/>
        <v>0.17480000000000001</v>
      </c>
      <c r="AS98" s="5">
        <f t="shared" si="54"/>
        <v>1</v>
      </c>
      <c r="AU98" s="70" t="str">
        <f t="shared" si="43"/>
        <v>LL10_483_nosims</v>
      </c>
      <c r="AV98" s="70">
        <f t="shared" si="29"/>
        <v>60.534300000000002</v>
      </c>
      <c r="AW98" s="70">
        <f t="shared" si="30"/>
        <v>1.3649</v>
      </c>
      <c r="AX98" s="70">
        <f t="shared" si="31"/>
        <v>15.5709</v>
      </c>
      <c r="AY98" s="70">
        <f t="shared" si="32"/>
        <v>5.7867150000000001</v>
      </c>
      <c r="AZ98" s="70">
        <f t="shared" si="33"/>
        <v>1.1346386534999999</v>
      </c>
      <c r="BA98" s="70">
        <f t="shared" si="34"/>
        <v>0.17480000000000001</v>
      </c>
      <c r="BB98" s="70">
        <f t="shared" si="35"/>
        <v>1.3023</v>
      </c>
      <c r="BC98" s="70">
        <f t="shared" si="36"/>
        <v>5.0156999999999998</v>
      </c>
      <c r="BD98" s="70">
        <f t="shared" si="37"/>
        <v>4.74</v>
      </c>
      <c r="BE98" s="70">
        <f t="shared" si="38"/>
        <v>1.8102</v>
      </c>
      <c r="BF98" s="70">
        <f t="shared" si="39"/>
        <v>0.50109999999999999</v>
      </c>
      <c r="BI98" s="70">
        <f t="shared" si="42"/>
        <v>1040.17623</v>
      </c>
    </row>
    <row r="99" spans="1:61" x14ac:dyDescent="0.3">
      <c r="A99" s="31" t="s">
        <v>361</v>
      </c>
      <c r="B99" s="31" t="s">
        <v>16</v>
      </c>
      <c r="C99" s="46" t="s">
        <v>834</v>
      </c>
      <c r="D99" s="46" t="s">
        <v>835</v>
      </c>
      <c r="F99" s="62">
        <v>3.7951000000000001</v>
      </c>
      <c r="G99" s="62">
        <v>12.425000000000001</v>
      </c>
      <c r="H99" s="62">
        <v>0.87439999999999996</v>
      </c>
      <c r="I99" s="62">
        <v>5.0930999999999997</v>
      </c>
      <c r="J99" s="62">
        <v>1.8664000000000001</v>
      </c>
      <c r="K99" s="62">
        <v>2.0994000000000002</v>
      </c>
      <c r="L99" s="62">
        <v>60.010899999999999</v>
      </c>
      <c r="M99" s="62">
        <v>2.5295999999999998</v>
      </c>
      <c r="N99" s="62">
        <v>10.055400000000001</v>
      </c>
      <c r="O99" s="62">
        <v>0.192</v>
      </c>
      <c r="P99" s="62">
        <v>570.033052</v>
      </c>
      <c r="Q99" s="62">
        <v>514</v>
      </c>
      <c r="W99" s="25">
        <v>5.2534999999999998</v>
      </c>
      <c r="X99" s="25">
        <v>27.586449999999999</v>
      </c>
      <c r="Z99" s="25">
        <v>10.6622</v>
      </c>
      <c r="AA99" s="25">
        <v>0.21984999999999999</v>
      </c>
      <c r="AB99" s="25">
        <v>7.7249999999999999E-2</v>
      </c>
      <c r="AC99" s="25">
        <v>55.513500000000001</v>
      </c>
      <c r="AD99" s="25">
        <v>8.9399999999999993E-2</v>
      </c>
      <c r="AE99" s="25">
        <v>0.65749999999999997</v>
      </c>
      <c r="AF99" s="25">
        <v>-7.4000000000000003E-3</v>
      </c>
      <c r="AG99" s="25">
        <v>0.52187661353289905</v>
      </c>
      <c r="AI99" s="5">
        <f t="shared" si="44"/>
        <v>3.7951000000000001</v>
      </c>
      <c r="AJ99" s="5">
        <f t="shared" si="45"/>
        <v>12.425000000000001</v>
      </c>
      <c r="AK99" s="5">
        <f t="shared" si="46"/>
        <v>0.87439999999999996</v>
      </c>
      <c r="AL99" s="5">
        <f t="shared" si="47"/>
        <v>5.0930999999999997</v>
      </c>
      <c r="AM99" s="5">
        <f t="shared" si="48"/>
        <v>1.8664000000000001</v>
      </c>
      <c r="AN99" s="5">
        <f t="shared" si="49"/>
        <v>2.0994000000000002</v>
      </c>
      <c r="AO99" s="5">
        <f t="shared" si="50"/>
        <v>60.010899999999999</v>
      </c>
      <c r="AP99" s="5">
        <f t="shared" si="51"/>
        <v>2.5295999999999998</v>
      </c>
      <c r="AQ99" s="5">
        <f t="shared" si="52"/>
        <v>10.055400000000001</v>
      </c>
      <c r="AR99" s="5">
        <f t="shared" si="53"/>
        <v>0.192</v>
      </c>
      <c r="AS99" s="5">
        <f t="shared" si="54"/>
        <v>1</v>
      </c>
      <c r="AU99" s="70" t="str">
        <f t="shared" si="43"/>
        <v>LL2_444_nosims</v>
      </c>
      <c r="AV99" s="70">
        <f t="shared" si="29"/>
        <v>60.010899999999999</v>
      </c>
      <c r="AW99" s="70">
        <f t="shared" si="30"/>
        <v>2.0994000000000002</v>
      </c>
      <c r="AX99" s="70">
        <f t="shared" si="31"/>
        <v>12.425000000000001</v>
      </c>
      <c r="AY99" s="70">
        <f t="shared" si="32"/>
        <v>8.5470900000000007</v>
      </c>
      <c r="AZ99" s="70">
        <f t="shared" si="33"/>
        <v>1.675883241</v>
      </c>
      <c r="BA99" s="70">
        <f t="shared" si="34"/>
        <v>0.192</v>
      </c>
      <c r="BB99" s="70">
        <f t="shared" si="35"/>
        <v>2.5295999999999998</v>
      </c>
      <c r="BC99" s="70">
        <f t="shared" si="36"/>
        <v>5.0930999999999997</v>
      </c>
      <c r="BD99" s="70">
        <f t="shared" si="37"/>
        <v>3.7951000000000001</v>
      </c>
      <c r="BE99" s="70">
        <f t="shared" si="38"/>
        <v>1.8664000000000001</v>
      </c>
      <c r="BF99" s="70">
        <f t="shared" si="39"/>
        <v>0.87439999999999996</v>
      </c>
      <c r="BI99" s="70">
        <f t="shared" si="42"/>
        <v>1064.8449599999999</v>
      </c>
    </row>
    <row r="100" spans="1:61" x14ac:dyDescent="0.3">
      <c r="A100" s="31" t="s">
        <v>362</v>
      </c>
      <c r="B100" s="31" t="s">
        <v>16</v>
      </c>
      <c r="C100" s="46" t="s">
        <v>834</v>
      </c>
      <c r="D100" s="46" t="s">
        <v>836</v>
      </c>
      <c r="F100" s="62">
        <v>4.4093999999999998</v>
      </c>
      <c r="G100" s="62">
        <v>13.445399999999999</v>
      </c>
      <c r="H100" s="62">
        <v>0.40010000000000001</v>
      </c>
      <c r="I100" s="62">
        <v>4.2107000000000001</v>
      </c>
      <c r="J100" s="62">
        <v>2.3216999999999999</v>
      </c>
      <c r="K100" s="62">
        <v>1.2094</v>
      </c>
      <c r="L100" s="62">
        <v>62.587800000000001</v>
      </c>
      <c r="M100" s="62">
        <v>1.4043000000000001</v>
      </c>
      <c r="N100" s="62">
        <v>8.3939000000000004</v>
      </c>
      <c r="O100" s="62">
        <v>0.17680000000000001</v>
      </c>
      <c r="P100" s="62">
        <v>385.86082800000003</v>
      </c>
      <c r="Q100" s="62">
        <v>764</v>
      </c>
      <c r="W100" s="25">
        <v>5.6760999999999999</v>
      </c>
      <c r="X100" s="25">
        <v>27.92445</v>
      </c>
      <c r="Z100" s="25">
        <v>10.054550000000001</v>
      </c>
      <c r="AA100" s="25">
        <v>0.22844999999999999</v>
      </c>
      <c r="AB100" s="25">
        <v>5.4149999999999997E-2</v>
      </c>
      <c r="AC100" s="25">
        <v>56.503599999999999</v>
      </c>
      <c r="AD100" s="25">
        <v>5.9200000000000003E-2</v>
      </c>
      <c r="AE100" s="25">
        <v>0.58875</v>
      </c>
      <c r="AF100" s="25">
        <v>1.8800000000000001E-2</v>
      </c>
      <c r="AG100" s="25">
        <v>0.48813682823798299</v>
      </c>
      <c r="AI100" s="5">
        <f t="shared" si="44"/>
        <v>4.4093999999999998</v>
      </c>
      <c r="AJ100" s="5">
        <f t="shared" si="45"/>
        <v>13.445399999999999</v>
      </c>
      <c r="AK100" s="5">
        <f t="shared" si="46"/>
        <v>0.40010000000000001</v>
      </c>
      <c r="AL100" s="5">
        <f t="shared" si="47"/>
        <v>4.2107000000000001</v>
      </c>
      <c r="AM100" s="5">
        <f t="shared" si="48"/>
        <v>2.3216999999999999</v>
      </c>
      <c r="AN100" s="5">
        <f t="shared" si="49"/>
        <v>1.2094</v>
      </c>
      <c r="AO100" s="5">
        <f t="shared" si="50"/>
        <v>62.587800000000001</v>
      </c>
      <c r="AP100" s="5">
        <f t="shared" si="51"/>
        <v>1.4043000000000001</v>
      </c>
      <c r="AQ100" s="5">
        <f t="shared" si="52"/>
        <v>8.3939000000000004</v>
      </c>
      <c r="AR100" s="5">
        <f t="shared" si="53"/>
        <v>0.17680000000000001</v>
      </c>
      <c r="AS100" s="5">
        <f t="shared" si="54"/>
        <v>1</v>
      </c>
      <c r="AU100" s="70" t="str">
        <f t="shared" si="43"/>
        <v>LL2_453_b_nosims</v>
      </c>
      <c r="AV100" s="70">
        <f t="shared" si="29"/>
        <v>62.587800000000001</v>
      </c>
      <c r="AW100" s="70">
        <f t="shared" si="30"/>
        <v>1.2094</v>
      </c>
      <c r="AX100" s="70">
        <f t="shared" si="31"/>
        <v>13.445399999999999</v>
      </c>
      <c r="AY100" s="70">
        <f t="shared" si="32"/>
        <v>7.1348149999999997</v>
      </c>
      <c r="AZ100" s="70">
        <f t="shared" si="33"/>
        <v>1.3989693434999999</v>
      </c>
      <c r="BA100" s="70">
        <f t="shared" si="34"/>
        <v>0.17680000000000001</v>
      </c>
      <c r="BB100" s="70">
        <f t="shared" si="35"/>
        <v>1.4043000000000001</v>
      </c>
      <c r="BC100" s="70">
        <f t="shared" si="36"/>
        <v>4.2107000000000001</v>
      </c>
      <c r="BD100" s="70">
        <f t="shared" si="37"/>
        <v>4.4093999999999998</v>
      </c>
      <c r="BE100" s="70">
        <f t="shared" si="38"/>
        <v>2.3216999999999999</v>
      </c>
      <c r="BF100" s="70">
        <f t="shared" si="39"/>
        <v>0.40010000000000001</v>
      </c>
      <c r="BI100" s="70">
        <f t="shared" si="42"/>
        <v>1042.2264299999999</v>
      </c>
    </row>
    <row r="101" spans="1:61" x14ac:dyDescent="0.3">
      <c r="A101" s="31" t="s">
        <v>363</v>
      </c>
      <c r="B101" s="31" t="s">
        <v>16</v>
      </c>
      <c r="C101" s="46" t="s">
        <v>834</v>
      </c>
      <c r="D101" s="46" t="s">
        <v>834</v>
      </c>
      <c r="F101" s="62">
        <v>3.4178000000000002</v>
      </c>
      <c r="G101" s="62">
        <v>13.1313</v>
      </c>
      <c r="H101" s="62">
        <v>0.52849999999999997</v>
      </c>
      <c r="I101" s="62">
        <v>4.8830999999999998</v>
      </c>
      <c r="J101" s="62">
        <v>1.7887999999999999</v>
      </c>
      <c r="K101" s="62">
        <v>1.6257999999999999</v>
      </c>
      <c r="L101" s="62">
        <v>60.166200000000003</v>
      </c>
      <c r="M101" s="62">
        <v>1.6520999999999999</v>
      </c>
      <c r="N101" s="62">
        <v>8.6184999999999992</v>
      </c>
      <c r="O101" s="62">
        <v>0.157</v>
      </c>
      <c r="P101" s="62">
        <v>606.06674799999996</v>
      </c>
      <c r="Q101" s="62">
        <v>629</v>
      </c>
      <c r="W101" s="25">
        <v>5.6337999999999999</v>
      </c>
      <c r="X101" s="25">
        <v>27.944900000000001</v>
      </c>
      <c r="Z101" s="25">
        <v>10.160600000000001</v>
      </c>
      <c r="AA101" s="25">
        <v>0.22939999999999999</v>
      </c>
      <c r="AB101" s="25">
        <v>7.2999999999999995E-2</v>
      </c>
      <c r="AC101" s="25">
        <v>55.3765</v>
      </c>
      <c r="AD101" s="25">
        <v>6.2350000000000003E-2</v>
      </c>
      <c r="AE101" s="25">
        <v>0.55940000000000001</v>
      </c>
      <c r="AF101" s="25">
        <v>-7.9000000000000008E-3</v>
      </c>
      <c r="AG101" s="25">
        <v>0.492552826784799</v>
      </c>
      <c r="AI101" s="5">
        <f t="shared" si="44"/>
        <v>3.4178000000000002</v>
      </c>
      <c r="AJ101" s="5">
        <f t="shared" si="45"/>
        <v>13.1313</v>
      </c>
      <c r="AK101" s="5">
        <f t="shared" si="46"/>
        <v>0.52849999999999997</v>
      </c>
      <c r="AL101" s="5">
        <f t="shared" si="47"/>
        <v>4.8830999999999998</v>
      </c>
      <c r="AM101" s="5">
        <f t="shared" si="48"/>
        <v>1.7887999999999999</v>
      </c>
      <c r="AN101" s="5">
        <f t="shared" si="49"/>
        <v>1.6257999999999999</v>
      </c>
      <c r="AO101" s="5">
        <f t="shared" si="50"/>
        <v>60.166200000000003</v>
      </c>
      <c r="AP101" s="5">
        <f t="shared" si="51"/>
        <v>1.6520999999999999</v>
      </c>
      <c r="AQ101" s="5">
        <f t="shared" si="52"/>
        <v>8.6184999999999992</v>
      </c>
      <c r="AR101" s="5">
        <f t="shared" si="53"/>
        <v>0.157</v>
      </c>
      <c r="AS101" s="5">
        <f t="shared" si="54"/>
        <v>1</v>
      </c>
      <c r="AU101" s="70" t="str">
        <f t="shared" si="43"/>
        <v>LL2_447_C_nosims</v>
      </c>
      <c r="AV101" s="70">
        <f t="shared" si="29"/>
        <v>60.166200000000003</v>
      </c>
      <c r="AW101" s="70">
        <f t="shared" si="30"/>
        <v>1.6257999999999999</v>
      </c>
      <c r="AX101" s="70">
        <f t="shared" si="31"/>
        <v>13.1313</v>
      </c>
      <c r="AY101" s="70">
        <f t="shared" si="32"/>
        <v>7.3257249999999994</v>
      </c>
      <c r="AZ101" s="70">
        <f t="shared" si="33"/>
        <v>1.4364023024999997</v>
      </c>
      <c r="BA101" s="70">
        <f t="shared" si="34"/>
        <v>0.157</v>
      </c>
      <c r="BB101" s="70">
        <f t="shared" si="35"/>
        <v>1.6520999999999999</v>
      </c>
      <c r="BC101" s="70">
        <f t="shared" si="36"/>
        <v>4.8830999999999998</v>
      </c>
      <c r="BD101" s="70">
        <f t="shared" si="37"/>
        <v>3.4178000000000002</v>
      </c>
      <c r="BE101" s="70">
        <f t="shared" si="38"/>
        <v>1.7887999999999999</v>
      </c>
      <c r="BF101" s="70">
        <f t="shared" si="39"/>
        <v>0.52849999999999997</v>
      </c>
      <c r="BI101" s="70">
        <f t="shared" si="42"/>
        <v>1047.20721</v>
      </c>
    </row>
    <row r="102" spans="1:61" x14ac:dyDescent="0.3">
      <c r="A102" s="31" t="s">
        <v>364</v>
      </c>
      <c r="B102" s="31" t="s">
        <v>25</v>
      </c>
      <c r="C102" s="46" t="s">
        <v>834</v>
      </c>
      <c r="D102" s="46" t="s">
        <v>834</v>
      </c>
      <c r="F102" s="62">
        <v>2.6903999999999999</v>
      </c>
      <c r="G102" s="62">
        <v>12.5229</v>
      </c>
      <c r="H102" s="62">
        <v>0.3372</v>
      </c>
      <c r="I102" s="62">
        <v>8.0228999999999999</v>
      </c>
      <c r="J102" s="62">
        <v>1.1895</v>
      </c>
      <c r="K102" s="62">
        <v>3.4262000000000001</v>
      </c>
      <c r="L102" s="62">
        <v>52.042499999999997</v>
      </c>
      <c r="M102" s="62">
        <v>5.5991999999999997</v>
      </c>
      <c r="N102" s="62">
        <v>11.7094</v>
      </c>
      <c r="O102" s="62">
        <v>0.214</v>
      </c>
      <c r="P102" s="62">
        <v>1467.3721760000001</v>
      </c>
      <c r="Q102" s="62">
        <v>249</v>
      </c>
      <c r="W102" s="25">
        <v>3.9377499999999999</v>
      </c>
      <c r="X102" s="25">
        <v>29.24915</v>
      </c>
      <c r="Z102" s="25">
        <v>13.067399999999999</v>
      </c>
      <c r="AA102" s="25">
        <v>0.14824999999999999</v>
      </c>
      <c r="AB102" s="25">
        <v>0.10630000000000001</v>
      </c>
      <c r="AC102" s="25">
        <v>52.277299999999997</v>
      </c>
      <c r="AD102" s="25">
        <v>0.15379999999999999</v>
      </c>
      <c r="AE102" s="25">
        <v>0.75029999999999997</v>
      </c>
      <c r="AF102" s="25">
        <v>3.2349999999999997E-2</v>
      </c>
      <c r="AG102" s="25">
        <v>0.64151737601120096</v>
      </c>
      <c r="AI102" s="5">
        <f t="shared" si="44"/>
        <v>2.6903999999999999</v>
      </c>
      <c r="AJ102" s="5">
        <f t="shared" si="45"/>
        <v>12.5229</v>
      </c>
      <c r="AK102" s="5">
        <f t="shared" si="46"/>
        <v>0.3372</v>
      </c>
      <c r="AL102" s="5">
        <f t="shared" si="47"/>
        <v>8.0228999999999999</v>
      </c>
      <c r="AM102" s="5">
        <f t="shared" si="48"/>
        <v>1.1895</v>
      </c>
      <c r="AN102" s="5">
        <f t="shared" si="49"/>
        <v>3.4262000000000001</v>
      </c>
      <c r="AO102" s="5">
        <f t="shared" si="50"/>
        <v>52.042499999999997</v>
      </c>
      <c r="AP102" s="5">
        <f t="shared" si="51"/>
        <v>5.5991999999999997</v>
      </c>
      <c r="AQ102" s="5">
        <f t="shared" si="52"/>
        <v>11.7094</v>
      </c>
      <c r="AR102" s="5">
        <f t="shared" si="53"/>
        <v>0.214</v>
      </c>
      <c r="AS102" s="5">
        <f t="shared" si="54"/>
        <v>1</v>
      </c>
      <c r="AU102" s="70" t="str">
        <f t="shared" si="43"/>
        <v>LL11_493_b_nosims</v>
      </c>
      <c r="AV102" s="70">
        <f t="shared" si="29"/>
        <v>52.042499999999997</v>
      </c>
      <c r="AW102" s="70">
        <f t="shared" si="30"/>
        <v>3.4262000000000001</v>
      </c>
      <c r="AX102" s="70">
        <f t="shared" si="31"/>
        <v>12.5229</v>
      </c>
      <c r="AY102" s="70">
        <f t="shared" si="32"/>
        <v>9.9529899999999998</v>
      </c>
      <c r="AZ102" s="70">
        <f t="shared" si="33"/>
        <v>1.951547151</v>
      </c>
      <c r="BA102" s="70">
        <f t="shared" si="34"/>
        <v>0.214</v>
      </c>
      <c r="BB102" s="70">
        <f t="shared" si="35"/>
        <v>5.5991999999999997</v>
      </c>
      <c r="BC102" s="70">
        <f t="shared" si="36"/>
        <v>8.0228999999999999</v>
      </c>
      <c r="BD102" s="70">
        <f t="shared" si="37"/>
        <v>2.6903999999999999</v>
      </c>
      <c r="BE102" s="70">
        <f t="shared" si="38"/>
        <v>1.1895</v>
      </c>
      <c r="BF102" s="70">
        <f t="shared" si="39"/>
        <v>0.3372</v>
      </c>
      <c r="BI102" s="70">
        <f t="shared" si="42"/>
        <v>1126.5439200000001</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8A380-0CEC-4A0B-8BE4-835F00BB02E3}">
  <dimension ref="A1:FW155"/>
  <sheetViews>
    <sheetView zoomScale="80" zoomScaleNormal="80" workbookViewId="0">
      <selection activeCell="A165" sqref="A165"/>
    </sheetView>
  </sheetViews>
  <sheetFormatPr defaultRowHeight="14.4" x14ac:dyDescent="0.3"/>
  <cols>
    <col min="1" max="1" width="17.5546875" style="31" customWidth="1"/>
    <col min="2" max="2" width="18.77734375" style="31" customWidth="1"/>
    <col min="3" max="3" width="44.44140625" style="19" customWidth="1"/>
    <col min="4" max="15" width="8.88671875" style="62" customWidth="1"/>
    <col min="16" max="16" width="16.109375" style="62" customWidth="1"/>
    <col min="17" max="17" width="22" style="62" customWidth="1"/>
    <col min="18" max="18" width="8.88671875" style="62" customWidth="1"/>
    <col min="19" max="19" width="44.44140625" style="19" customWidth="1"/>
    <col min="20" max="20" width="18.77734375" style="37" customWidth="1"/>
    <col min="21" max="30" width="8.88671875" style="37"/>
    <col min="31" max="31" width="24" style="37" customWidth="1"/>
    <col min="32" max="32" width="43.6640625" style="19" customWidth="1"/>
    <col min="33" max="33" width="19.44140625" style="34" customWidth="1"/>
    <col min="34" max="49" width="8.88671875" style="34"/>
    <col min="50" max="50" width="18.77734375" style="19" customWidth="1"/>
    <col min="51" max="63" width="8.88671875" style="25"/>
    <col min="64" max="64" width="22.88671875" style="19" customWidth="1"/>
    <col min="65" max="179" width="8.88671875" style="12"/>
  </cols>
  <sheetData>
    <row r="1" spans="1:179" ht="81" customHeight="1" x14ac:dyDescent="0.3">
      <c r="A1" s="73" t="s">
        <v>140</v>
      </c>
      <c r="B1" s="73" t="s">
        <v>0</v>
      </c>
      <c r="C1" s="29" t="s">
        <v>408</v>
      </c>
      <c r="D1" s="62" t="s">
        <v>365</v>
      </c>
      <c r="E1" s="62" t="s">
        <v>366</v>
      </c>
      <c r="F1" s="62" t="s">
        <v>367</v>
      </c>
      <c r="G1" s="62" t="s">
        <v>368</v>
      </c>
      <c r="H1" s="62" t="s">
        <v>369</v>
      </c>
      <c r="I1" s="62" t="s">
        <v>370</v>
      </c>
      <c r="J1" s="62" t="s">
        <v>371</v>
      </c>
      <c r="K1" s="62" t="s">
        <v>372</v>
      </c>
      <c r="L1" s="62" t="s">
        <v>373</v>
      </c>
      <c r="M1" s="62" t="s">
        <v>374</v>
      </c>
      <c r="N1" s="62" t="s">
        <v>412</v>
      </c>
      <c r="O1" s="62" t="s">
        <v>411</v>
      </c>
      <c r="P1" s="62" t="s">
        <v>413</v>
      </c>
      <c r="Q1" s="62" t="s">
        <v>414</v>
      </c>
      <c r="R1" s="62" t="s">
        <v>415</v>
      </c>
      <c r="S1" s="29" t="s">
        <v>409</v>
      </c>
      <c r="T1" s="37" t="s">
        <v>410</v>
      </c>
      <c r="U1" s="37" t="s">
        <v>416</v>
      </c>
      <c r="V1" s="37" t="s">
        <v>417</v>
      </c>
      <c r="W1" s="37" t="s">
        <v>418</v>
      </c>
      <c r="X1" s="37" t="s">
        <v>419</v>
      </c>
      <c r="Y1" s="37" t="s">
        <v>420</v>
      </c>
      <c r="Z1" s="37" t="s">
        <v>421</v>
      </c>
      <c r="AA1" s="37" t="s">
        <v>422</v>
      </c>
      <c r="AB1" s="37" t="s">
        <v>423</v>
      </c>
      <c r="AC1" s="37" t="s">
        <v>424</v>
      </c>
      <c r="AD1" s="37" t="s">
        <v>425</v>
      </c>
      <c r="AE1" s="37" t="s">
        <v>447</v>
      </c>
      <c r="AF1" s="35" t="s">
        <v>822</v>
      </c>
      <c r="AG1" s="34" t="s">
        <v>426</v>
      </c>
      <c r="AH1" s="34" t="s">
        <v>427</v>
      </c>
      <c r="AI1" s="34" t="s">
        <v>428</v>
      </c>
      <c r="AJ1" s="34" t="s">
        <v>429</v>
      </c>
      <c r="AK1" s="34" t="s">
        <v>430</v>
      </c>
      <c r="AL1" s="34" t="s">
        <v>431</v>
      </c>
      <c r="AM1" s="34" t="s">
        <v>432</v>
      </c>
      <c r="AN1" s="34" t="s">
        <v>433</v>
      </c>
      <c r="AO1" s="34" t="s">
        <v>434</v>
      </c>
      <c r="AP1" s="34" t="s">
        <v>435</v>
      </c>
      <c r="AQ1" s="34" t="s">
        <v>436</v>
      </c>
      <c r="AR1" s="34" t="s">
        <v>437</v>
      </c>
      <c r="AS1" s="34" t="s">
        <v>438</v>
      </c>
      <c r="AT1" s="34" t="s">
        <v>439</v>
      </c>
      <c r="AU1" s="34" t="s">
        <v>440</v>
      </c>
      <c r="AV1" s="74" t="s">
        <v>593</v>
      </c>
      <c r="AW1" s="74" t="s">
        <v>441</v>
      </c>
      <c r="AX1" s="29" t="s">
        <v>446</v>
      </c>
      <c r="AY1" s="24" t="s">
        <v>386</v>
      </c>
      <c r="AZ1" s="24" t="s">
        <v>375</v>
      </c>
      <c r="BA1" s="24" t="s">
        <v>376</v>
      </c>
      <c r="BB1" s="24" t="s">
        <v>377</v>
      </c>
      <c r="BC1" s="24" t="s">
        <v>378</v>
      </c>
      <c r="BD1" s="24" t="s">
        <v>379</v>
      </c>
      <c r="BE1" s="24" t="s">
        <v>380</v>
      </c>
      <c r="BF1" s="24" t="s">
        <v>381</v>
      </c>
      <c r="BG1" s="24" t="s">
        <v>382</v>
      </c>
      <c r="BH1" s="24" t="s">
        <v>383</v>
      </c>
      <c r="BI1" s="24" t="s">
        <v>384</v>
      </c>
      <c r="BJ1" s="24" t="s">
        <v>385</v>
      </c>
      <c r="BK1" s="24" t="s">
        <v>491</v>
      </c>
      <c r="BL1" s="63" t="s">
        <v>665</v>
      </c>
      <c r="BM1" s="58" t="s">
        <v>27</v>
      </c>
      <c r="BN1" s="58" t="s">
        <v>840</v>
      </c>
      <c r="BO1" s="58" t="s">
        <v>387</v>
      </c>
      <c r="BP1" s="58" t="s">
        <v>448</v>
      </c>
      <c r="BQ1" s="58" t="s">
        <v>449</v>
      </c>
      <c r="BR1" s="58" t="s">
        <v>450</v>
      </c>
      <c r="BS1" s="58" t="s">
        <v>451</v>
      </c>
      <c r="BT1" s="58" t="s">
        <v>34</v>
      </c>
      <c r="BU1" s="58" t="s">
        <v>452</v>
      </c>
      <c r="BV1" s="58" t="s">
        <v>453</v>
      </c>
      <c r="BW1" s="58" t="s">
        <v>454</v>
      </c>
      <c r="BX1" s="58" t="s">
        <v>455</v>
      </c>
      <c r="BY1" s="58" t="s">
        <v>456</v>
      </c>
      <c r="BZ1" s="58" t="s">
        <v>457</v>
      </c>
      <c r="CA1" s="58" t="s">
        <v>458</v>
      </c>
      <c r="CB1" s="58" t="s">
        <v>35</v>
      </c>
      <c r="CC1" s="58" t="s">
        <v>36</v>
      </c>
      <c r="CD1" s="58" t="s">
        <v>37</v>
      </c>
      <c r="CE1" s="58" t="s">
        <v>38</v>
      </c>
      <c r="CF1" s="58" t="s">
        <v>39</v>
      </c>
      <c r="CG1" s="58" t="s">
        <v>40</v>
      </c>
      <c r="CH1" s="58" t="s">
        <v>41</v>
      </c>
      <c r="CI1" s="58" t="s">
        <v>42</v>
      </c>
      <c r="CJ1" s="58" t="s">
        <v>43</v>
      </c>
      <c r="CK1" s="58" t="s">
        <v>44</v>
      </c>
      <c r="CL1" s="58" t="s">
        <v>45</v>
      </c>
      <c r="CM1" s="58" t="s">
        <v>46</v>
      </c>
      <c r="CN1" s="58" t="s">
        <v>47</v>
      </c>
      <c r="CO1" s="58" t="s">
        <v>48</v>
      </c>
      <c r="CP1" s="58" t="s">
        <v>49</v>
      </c>
      <c r="CQ1" s="58" t="s">
        <v>50</v>
      </c>
      <c r="CR1" s="58" t="s">
        <v>51</v>
      </c>
      <c r="CS1" s="58" t="s">
        <v>52</v>
      </c>
      <c r="CT1" s="58" t="s">
        <v>53</v>
      </c>
      <c r="CU1" s="58" t="s">
        <v>54</v>
      </c>
      <c r="CV1" s="58" t="s">
        <v>55</v>
      </c>
      <c r="CW1" s="58" t="s">
        <v>56</v>
      </c>
      <c r="CX1" s="58" t="s">
        <v>57</v>
      </c>
      <c r="CY1" s="58" t="s">
        <v>58</v>
      </c>
      <c r="CZ1" s="58" t="s">
        <v>59</v>
      </c>
      <c r="DA1" s="58" t="s">
        <v>60</v>
      </c>
      <c r="DB1" s="58" t="s">
        <v>61</v>
      </c>
      <c r="DC1" s="58" t="s">
        <v>62</v>
      </c>
      <c r="DD1" s="58" t="s">
        <v>63</v>
      </c>
      <c r="DE1" s="58" t="s">
        <v>64</v>
      </c>
      <c r="DF1" s="58" t="s">
        <v>65</v>
      </c>
      <c r="DG1" s="58" t="s">
        <v>66</v>
      </c>
      <c r="DH1" s="58" t="s">
        <v>67</v>
      </c>
      <c r="DI1" s="58" t="s">
        <v>68</v>
      </c>
      <c r="DJ1" s="58" t="s">
        <v>69</v>
      </c>
      <c r="DK1" s="58" t="s">
        <v>70</v>
      </c>
      <c r="DL1" s="58" t="s">
        <v>71</v>
      </c>
      <c r="DM1" s="58" t="s">
        <v>72</v>
      </c>
      <c r="DN1" s="58" t="s">
        <v>73</v>
      </c>
      <c r="DO1" s="58" t="s">
        <v>74</v>
      </c>
      <c r="DP1" s="58" t="s">
        <v>75</v>
      </c>
      <c r="DQ1" s="58" t="s">
        <v>76</v>
      </c>
      <c r="DR1" s="58" t="s">
        <v>77</v>
      </c>
      <c r="DS1" s="58" t="s">
        <v>78</v>
      </c>
      <c r="DT1" s="58" t="s">
        <v>79</v>
      </c>
      <c r="DU1" s="58" t="s">
        <v>80</v>
      </c>
      <c r="DV1" s="58" t="s">
        <v>81</v>
      </c>
      <c r="DW1" s="58" t="s">
        <v>82</v>
      </c>
      <c r="DX1" s="58" t="s">
        <v>83</v>
      </c>
      <c r="DY1" s="58" t="s">
        <v>84</v>
      </c>
      <c r="DZ1" s="58" t="s">
        <v>85</v>
      </c>
      <c r="EA1" s="58" t="s">
        <v>86</v>
      </c>
      <c r="EB1" s="58" t="s">
        <v>87</v>
      </c>
      <c r="EC1" s="58" t="s">
        <v>88</v>
      </c>
      <c r="ED1" s="58" t="s">
        <v>89</v>
      </c>
      <c r="EE1" s="58" t="s">
        <v>90</v>
      </c>
      <c r="EF1" s="58" t="s">
        <v>91</v>
      </c>
      <c r="EG1" s="58" t="s">
        <v>92</v>
      </c>
      <c r="EH1" s="58" t="s">
        <v>93</v>
      </c>
      <c r="EI1" s="58" t="s">
        <v>94</v>
      </c>
      <c r="EJ1" s="58" t="s">
        <v>95</v>
      </c>
      <c r="EK1" s="58" t="s">
        <v>96</v>
      </c>
      <c r="EL1" s="58" t="s">
        <v>97</v>
      </c>
      <c r="EM1" s="58" t="s">
        <v>98</v>
      </c>
      <c r="EN1" s="58" t="s">
        <v>99</v>
      </c>
      <c r="EO1" s="58" t="s">
        <v>100</v>
      </c>
      <c r="EP1" s="58" t="s">
        <v>101</v>
      </c>
      <c r="EQ1" s="58" t="s">
        <v>102</v>
      </c>
      <c r="ER1" s="58" t="s">
        <v>103</v>
      </c>
      <c r="ES1" s="58" t="s">
        <v>104</v>
      </c>
      <c r="ET1" s="58" t="s">
        <v>105</v>
      </c>
      <c r="EU1" s="58" t="s">
        <v>106</v>
      </c>
      <c r="EV1" s="58" t="s">
        <v>107</v>
      </c>
      <c r="EW1" s="58" t="s">
        <v>108</v>
      </c>
      <c r="EX1" s="58" t="s">
        <v>109</v>
      </c>
      <c r="EY1" s="58" t="s">
        <v>110</v>
      </c>
      <c r="EZ1" s="58" t="s">
        <v>111</v>
      </c>
      <c r="FA1" s="58" t="s">
        <v>112</v>
      </c>
      <c r="FB1" s="58" t="s">
        <v>113</v>
      </c>
      <c r="FC1" s="58" t="s">
        <v>114</v>
      </c>
      <c r="FD1" s="58" t="s">
        <v>115</v>
      </c>
      <c r="FE1" s="58" t="s">
        <v>116</v>
      </c>
      <c r="FF1" s="58" t="s">
        <v>117</v>
      </c>
      <c r="FG1" s="58" t="s">
        <v>118</v>
      </c>
      <c r="FH1" s="58" t="s">
        <v>119</v>
      </c>
      <c r="FI1" s="58" t="s">
        <v>120</v>
      </c>
      <c r="FJ1" s="58" t="s">
        <v>121</v>
      </c>
      <c r="FK1" s="58" t="s">
        <v>122</v>
      </c>
      <c r="FL1" s="58" t="s">
        <v>123</v>
      </c>
      <c r="FM1" s="58" t="s">
        <v>124</v>
      </c>
      <c r="FN1" s="58" t="s">
        <v>125</v>
      </c>
      <c r="FO1" s="58" t="s">
        <v>126</v>
      </c>
      <c r="FP1" s="58" t="s">
        <v>127</v>
      </c>
      <c r="FQ1" s="58" t="s">
        <v>128</v>
      </c>
      <c r="FR1" s="58" t="s">
        <v>129</v>
      </c>
      <c r="FS1" s="58" t="s">
        <v>130</v>
      </c>
      <c r="FT1" s="58" t="s">
        <v>131</v>
      </c>
      <c r="FU1" s="58" t="s">
        <v>132</v>
      </c>
      <c r="FV1" s="58" t="s">
        <v>133</v>
      </c>
      <c r="FW1" s="58" t="s">
        <v>134</v>
      </c>
    </row>
    <row r="2" spans="1:179" x14ac:dyDescent="0.3">
      <c r="A2" s="31" t="s">
        <v>143</v>
      </c>
      <c r="B2" s="31" t="s">
        <v>18</v>
      </c>
      <c r="D2" s="62">
        <v>2.7256999999999998</v>
      </c>
      <c r="E2" s="62">
        <v>13.8474</v>
      </c>
      <c r="F2" s="62">
        <v>0.34889999999999999</v>
      </c>
      <c r="G2" s="62">
        <v>10.1937</v>
      </c>
      <c r="H2" s="62">
        <v>0.69830000000000003</v>
      </c>
      <c r="I2" s="62">
        <v>3.3391999999999999</v>
      </c>
      <c r="J2" s="62">
        <v>51.387300000000003</v>
      </c>
      <c r="K2" s="62">
        <v>4.5951000000000004</v>
      </c>
      <c r="L2" s="62">
        <v>10.7378</v>
      </c>
      <c r="M2" s="62">
        <v>0.15390000000000001</v>
      </c>
      <c r="N2" s="62">
        <v>1361.27296</v>
      </c>
      <c r="O2" s="62">
        <v>176</v>
      </c>
      <c r="P2" s="62">
        <v>0.55811915987822402</v>
      </c>
      <c r="Q2" s="62">
        <v>269.67958287984698</v>
      </c>
      <c r="R2" s="62">
        <v>352.53397763846698</v>
      </c>
      <c r="T2" s="37">
        <v>4.6399999999999997</v>
      </c>
      <c r="U2" s="37">
        <v>2.6360000000000001</v>
      </c>
      <c r="V2" s="37">
        <v>13.391999999999999</v>
      </c>
      <c r="W2" s="37">
        <v>0.33700000000000002</v>
      </c>
      <c r="X2" s="37">
        <v>9.859</v>
      </c>
      <c r="Y2" s="37">
        <v>0.67500000000000004</v>
      </c>
      <c r="Z2" s="37">
        <v>3.2290000000000001</v>
      </c>
      <c r="AA2" s="37">
        <v>51.423000000000002</v>
      </c>
      <c r="AB2" s="37">
        <v>6.1909999999999998</v>
      </c>
      <c r="AC2" s="37">
        <v>11.396000000000001</v>
      </c>
      <c r="AD2" s="37">
        <v>0.14899999999999999</v>
      </c>
      <c r="AE2" s="37">
        <f>1/(1+T2/100)</f>
        <v>0.95565749235474007</v>
      </c>
      <c r="AG2" s="34" t="str">
        <f t="shared" ref="AG2:AG33" si="0">A2</f>
        <v>LLD_LL1_80</v>
      </c>
      <c r="AH2" s="34">
        <f t="shared" ref="AH2:AH33" si="1">AA2</f>
        <v>51.423000000000002</v>
      </c>
      <c r="AI2" s="34">
        <f t="shared" ref="AI2:AI33" si="2">Z2</f>
        <v>3.2290000000000001</v>
      </c>
      <c r="AJ2" s="34">
        <f t="shared" ref="AJ2:AJ33" si="3">V2</f>
        <v>13.391999999999999</v>
      </c>
      <c r="AK2" s="34">
        <f t="shared" ref="AK2:AK33" si="4">AC2*0.85</f>
        <v>9.6866000000000003</v>
      </c>
      <c r="AL2" s="34">
        <f t="shared" ref="AL2:AL33" si="5">AC2*0.15*1.111111</f>
        <v>1.8993331434</v>
      </c>
      <c r="AM2" s="34">
        <f t="shared" ref="AM2:AM33" si="6">AD2</f>
        <v>0.14899999999999999</v>
      </c>
      <c r="AN2" s="34">
        <f t="shared" ref="AN2:AN33" si="7">AB2</f>
        <v>6.1909999999999998</v>
      </c>
      <c r="AO2" s="34">
        <f t="shared" ref="AO2:AO33" si="8">X2</f>
        <v>9.859</v>
      </c>
      <c r="AP2" s="34">
        <f t="shared" ref="AP2:AP33" si="9">U2</f>
        <v>2.6360000000000001</v>
      </c>
      <c r="AQ2" s="34">
        <f t="shared" ref="AQ2:AQ33" si="10">Y2</f>
        <v>0.67500000000000004</v>
      </c>
      <c r="AR2" s="34">
        <f t="shared" ref="AR2:AR33" si="11">W2</f>
        <v>0.33700000000000002</v>
      </c>
      <c r="AS2" s="34">
        <v>0.53337075676435797</v>
      </c>
      <c r="AT2" s="34">
        <f>Q2*AE2/10^4</f>
        <v>2.5772131391422686E-2</v>
      </c>
      <c r="AU2" s="34">
        <f t="shared" ref="AU2:AU33" si="12">20.1*AB2+1014</f>
        <v>1138.4391000000001</v>
      </c>
      <c r="AV2" s="34">
        <v>420</v>
      </c>
      <c r="AW2" s="34">
        <v>0.13278031179771979</v>
      </c>
      <c r="AY2" s="25">
        <v>40.676099999999998</v>
      </c>
      <c r="AZ2" s="25">
        <v>39.503349999999998</v>
      </c>
      <c r="BA2" s="25">
        <v>19.94265</v>
      </c>
      <c r="BB2" s="25">
        <v>2.7050000000000001E-2</v>
      </c>
      <c r="BC2" s="25">
        <v>0.24615000000000001</v>
      </c>
      <c r="BD2" s="25">
        <v>0.2903</v>
      </c>
      <c r="BE2" s="25">
        <v>0.19134999999999999</v>
      </c>
      <c r="BJ2" s="25">
        <v>100.87705</v>
      </c>
      <c r="BK2" s="25">
        <v>0.78428535813800704</v>
      </c>
      <c r="BM2" s="78" t="s">
        <v>389</v>
      </c>
      <c r="BN2" s="12">
        <v>40</v>
      </c>
      <c r="BO2" s="12" t="s">
        <v>32</v>
      </c>
      <c r="BP2" s="12">
        <v>10</v>
      </c>
      <c r="BQ2" s="12" t="s">
        <v>666</v>
      </c>
      <c r="BR2" s="12" t="s">
        <v>461</v>
      </c>
      <c r="BS2" s="12">
        <v>0.60836319444444398</v>
      </c>
      <c r="BT2" s="12">
        <v>17.745999999999999</v>
      </c>
      <c r="BU2" s="12">
        <v>28</v>
      </c>
      <c r="BV2" s="12" t="s">
        <v>462</v>
      </c>
      <c r="BW2" s="12">
        <v>1</v>
      </c>
      <c r="BX2" s="12">
        <v>217000</v>
      </c>
      <c r="BY2" s="12">
        <v>14000</v>
      </c>
      <c r="BZ2" s="12">
        <v>10.199999999999999</v>
      </c>
      <c r="CA2" s="12">
        <v>1</v>
      </c>
      <c r="CB2" s="12">
        <v>5.68</v>
      </c>
      <c r="CC2" s="12">
        <v>0.52</v>
      </c>
      <c r="CD2" s="12">
        <v>0.77</v>
      </c>
      <c r="CE2" s="12">
        <v>0.47</v>
      </c>
      <c r="CF2" s="12">
        <v>2.87</v>
      </c>
      <c r="CG2" s="12">
        <v>0.25</v>
      </c>
      <c r="CH2" s="12">
        <v>5690</v>
      </c>
      <c r="CI2" s="12">
        <v>230</v>
      </c>
      <c r="CJ2" s="12">
        <v>29.7</v>
      </c>
      <c r="CK2" s="12">
        <v>1.3</v>
      </c>
      <c r="CL2" s="12">
        <v>17620</v>
      </c>
      <c r="CM2" s="12">
        <v>610</v>
      </c>
      <c r="CN2" s="12">
        <v>361</v>
      </c>
      <c r="CO2" s="12">
        <v>19</v>
      </c>
      <c r="CP2" s="12">
        <v>106</v>
      </c>
      <c r="CQ2" s="12">
        <v>10</v>
      </c>
      <c r="CR2" s="12">
        <v>1300</v>
      </c>
      <c r="CS2" s="12">
        <v>95</v>
      </c>
      <c r="CT2" s="12">
        <v>86100</v>
      </c>
      <c r="CU2" s="12">
        <v>6800</v>
      </c>
      <c r="CV2" s="12">
        <v>36.299999999999997</v>
      </c>
      <c r="CW2" s="12">
        <v>2.8</v>
      </c>
      <c r="CX2" s="12">
        <v>42.9</v>
      </c>
      <c r="CY2" s="12">
        <v>4.9000000000000004</v>
      </c>
      <c r="CZ2" s="12">
        <v>175</v>
      </c>
      <c r="DA2" s="12">
        <v>14</v>
      </c>
      <c r="DB2" s="12">
        <v>127.2</v>
      </c>
      <c r="DC2" s="12">
        <v>7.3</v>
      </c>
      <c r="DD2" s="12">
        <v>23.8</v>
      </c>
      <c r="DE2" s="12">
        <v>1.4</v>
      </c>
      <c r="DF2" s="12">
        <v>2.0699999999999998</v>
      </c>
      <c r="DG2" s="12">
        <v>0.45</v>
      </c>
      <c r="DH2" s="12">
        <v>13</v>
      </c>
      <c r="DI2" s="12">
        <v>0.77</v>
      </c>
      <c r="DJ2" s="12">
        <v>392</v>
      </c>
      <c r="DK2" s="12">
        <v>14</v>
      </c>
      <c r="DL2" s="12">
        <v>29.6</v>
      </c>
      <c r="DM2" s="12">
        <v>1.4</v>
      </c>
      <c r="DN2" s="12">
        <v>186.1</v>
      </c>
      <c r="DO2" s="12">
        <v>8.6999999999999993</v>
      </c>
      <c r="DP2" s="12">
        <v>19.399999999999999</v>
      </c>
      <c r="DQ2" s="12">
        <v>1.2</v>
      </c>
      <c r="DR2" s="12">
        <v>1.21</v>
      </c>
      <c r="DS2" s="12">
        <v>0.23</v>
      </c>
      <c r="DT2" s="12">
        <v>0.38</v>
      </c>
      <c r="DU2" s="12">
        <v>0.2</v>
      </c>
      <c r="DV2" s="12">
        <v>0.13800000000000001</v>
      </c>
      <c r="DW2" s="12">
        <v>3.5999999999999997E-2</v>
      </c>
      <c r="DX2" s="12">
        <v>2.34</v>
      </c>
      <c r="DY2" s="12">
        <v>0.34</v>
      </c>
      <c r="DZ2" s="12">
        <v>6.8000000000000005E-2</v>
      </c>
      <c r="EA2" s="12">
        <v>0.04</v>
      </c>
      <c r="EB2" s="12">
        <v>0.14499999999999999</v>
      </c>
      <c r="EC2" s="12">
        <v>0.04</v>
      </c>
      <c r="ED2" s="12">
        <v>163</v>
      </c>
      <c r="EE2" s="12">
        <v>12</v>
      </c>
      <c r="EF2" s="12">
        <v>16.600000000000001</v>
      </c>
      <c r="EG2" s="12">
        <v>1.1000000000000001</v>
      </c>
      <c r="EH2" s="12">
        <v>41.4</v>
      </c>
      <c r="EI2" s="12">
        <v>2.9</v>
      </c>
      <c r="EJ2" s="12">
        <v>5.85</v>
      </c>
      <c r="EK2" s="12">
        <v>0.35</v>
      </c>
      <c r="EL2" s="12">
        <v>28.6</v>
      </c>
      <c r="EM2" s="12">
        <v>1.4</v>
      </c>
      <c r="EN2" s="12">
        <v>6.82</v>
      </c>
      <c r="EO2" s="12">
        <v>0.6</v>
      </c>
      <c r="EP2" s="12">
        <v>2.23</v>
      </c>
      <c r="EQ2" s="12">
        <v>0.19</v>
      </c>
      <c r="ER2" s="12">
        <v>7.09</v>
      </c>
      <c r="ES2" s="12">
        <v>0.75</v>
      </c>
      <c r="ET2" s="12">
        <v>1.19</v>
      </c>
      <c r="EU2" s="12">
        <v>0.15</v>
      </c>
      <c r="EV2" s="12">
        <v>6.15</v>
      </c>
      <c r="EW2" s="12">
        <v>0.5</v>
      </c>
      <c r="EX2" s="12">
        <v>1.1299999999999999</v>
      </c>
      <c r="EY2" s="12">
        <v>0.12</v>
      </c>
      <c r="EZ2" s="12">
        <v>2.79</v>
      </c>
      <c r="FA2" s="12">
        <v>0.33</v>
      </c>
      <c r="FB2" s="12">
        <v>0.432</v>
      </c>
      <c r="FC2" s="12">
        <v>7.8E-2</v>
      </c>
      <c r="FD2" s="12">
        <v>2.4700000000000002</v>
      </c>
      <c r="FE2" s="12">
        <v>0.31</v>
      </c>
      <c r="FF2" s="12">
        <v>0.38</v>
      </c>
      <c r="FG2" s="12">
        <v>5.6000000000000001E-2</v>
      </c>
      <c r="FH2" s="12">
        <v>4.6500000000000004</v>
      </c>
      <c r="FI2" s="12">
        <v>0.56999999999999995</v>
      </c>
      <c r="FJ2" s="12">
        <v>1.28</v>
      </c>
      <c r="FK2" s="12">
        <v>0.17</v>
      </c>
      <c r="FL2" s="12">
        <v>0.24099999999999999</v>
      </c>
      <c r="FM2" s="12">
        <v>8.4000000000000005E-2</v>
      </c>
      <c r="FN2" s="12">
        <v>0.02</v>
      </c>
      <c r="FO2" s="12">
        <v>1.4E-2</v>
      </c>
      <c r="FP2" s="12">
        <v>1.48</v>
      </c>
      <c r="FQ2" s="12">
        <v>0.16</v>
      </c>
      <c r="FR2" s="12">
        <v>4.2000000000000003E-2</v>
      </c>
      <c r="FS2" s="12">
        <v>1.6E-2</v>
      </c>
      <c r="FT2" s="12">
        <v>1.4</v>
      </c>
      <c r="FU2" s="12">
        <v>0.16</v>
      </c>
      <c r="FV2" s="12">
        <v>0.433</v>
      </c>
      <c r="FW2" s="12">
        <v>6.7000000000000004E-2</v>
      </c>
    </row>
    <row r="3" spans="1:179" x14ac:dyDescent="0.3">
      <c r="A3" s="31" t="s">
        <v>145</v>
      </c>
      <c r="B3" s="31" t="s">
        <v>18</v>
      </c>
      <c r="D3" s="62">
        <v>2.6593</v>
      </c>
      <c r="E3" s="62">
        <v>13.4909</v>
      </c>
      <c r="F3" s="62">
        <v>0.37169999999999997</v>
      </c>
      <c r="G3" s="62">
        <v>9.9419000000000004</v>
      </c>
      <c r="H3" s="62">
        <v>0.64900000000000002</v>
      </c>
      <c r="I3" s="62">
        <v>3.4163999999999999</v>
      </c>
      <c r="J3" s="62">
        <v>50.715800000000002</v>
      </c>
      <c r="K3" s="62">
        <v>4.4653999999999998</v>
      </c>
      <c r="L3" s="62">
        <v>10.844200000000001</v>
      </c>
      <c r="M3" s="62">
        <v>0.13700000000000001</v>
      </c>
      <c r="N3" s="62">
        <v>1403.8127400000001</v>
      </c>
      <c r="O3" s="62">
        <v>175</v>
      </c>
      <c r="P3" s="62">
        <v>0.57191803712575096</v>
      </c>
      <c r="Q3" s="62">
        <v>223.98358245324999</v>
      </c>
      <c r="R3" s="62">
        <v>395.849161412846</v>
      </c>
      <c r="T3" s="37">
        <v>4.72</v>
      </c>
      <c r="U3" s="37">
        <v>2.6019999999999999</v>
      </c>
      <c r="V3" s="37">
        <v>13.202</v>
      </c>
      <c r="W3" s="37">
        <v>0.36399999999999999</v>
      </c>
      <c r="X3" s="37">
        <v>9.7289999999999992</v>
      </c>
      <c r="Y3" s="37">
        <v>0.63500000000000001</v>
      </c>
      <c r="Z3" s="37">
        <v>3.343</v>
      </c>
      <c r="AA3" s="37">
        <v>51.375</v>
      </c>
      <c r="AB3" s="37">
        <v>6.0010000000000003</v>
      </c>
      <c r="AC3" s="37">
        <v>11.875999999999999</v>
      </c>
      <c r="AD3" s="37">
        <v>0.13400000000000001</v>
      </c>
      <c r="AE3" s="37">
        <f t="shared" ref="AE3:AE66" si="13">1/(1+T3/100)</f>
        <v>0.9549274255156609</v>
      </c>
      <c r="AG3" s="34" t="str">
        <f t="shared" si="0"/>
        <v>LLD_LL1_103</v>
      </c>
      <c r="AH3" s="34">
        <f t="shared" si="1"/>
        <v>51.375</v>
      </c>
      <c r="AI3" s="34">
        <f t="shared" si="2"/>
        <v>3.343</v>
      </c>
      <c r="AJ3" s="34">
        <f t="shared" si="3"/>
        <v>13.202</v>
      </c>
      <c r="AK3" s="34">
        <f t="shared" si="4"/>
        <v>10.0946</v>
      </c>
      <c r="AL3" s="34">
        <f t="shared" si="5"/>
        <v>1.9793331353999999</v>
      </c>
      <c r="AM3" s="34">
        <f t="shared" si="6"/>
        <v>0.13400000000000001</v>
      </c>
      <c r="AN3" s="34">
        <f t="shared" si="7"/>
        <v>6.0010000000000003</v>
      </c>
      <c r="AO3" s="34">
        <f t="shared" si="8"/>
        <v>9.7289999999999992</v>
      </c>
      <c r="AP3" s="34">
        <f t="shared" si="9"/>
        <v>2.6019999999999999</v>
      </c>
      <c r="AQ3" s="34">
        <f t="shared" si="10"/>
        <v>0.63500000000000001</v>
      </c>
      <c r="AR3" s="34">
        <f t="shared" si="11"/>
        <v>0.36399999999999999</v>
      </c>
      <c r="AS3" s="34">
        <v>0.54614021879846397</v>
      </c>
      <c r="AT3" s="34">
        <f t="shared" ref="AT3:AT66" si="14">Q3*AE3/10^4</f>
        <v>2.1388806574985677E-2</v>
      </c>
      <c r="AU3" s="34">
        <f t="shared" si="12"/>
        <v>1134.6201000000001</v>
      </c>
      <c r="AV3" s="34">
        <v>360</v>
      </c>
      <c r="AW3" s="34">
        <v>0.16073186422180361</v>
      </c>
      <c r="AY3" s="25">
        <v>40.164099999999998</v>
      </c>
      <c r="AZ3" s="25">
        <v>39.264850000000003</v>
      </c>
      <c r="BA3" s="25">
        <v>21.203749999999999</v>
      </c>
      <c r="BB3" s="25">
        <v>2.4E-2</v>
      </c>
      <c r="BC3" s="25">
        <v>0.23895</v>
      </c>
      <c r="BD3" s="25">
        <v>0.29335</v>
      </c>
      <c r="BE3" s="25">
        <v>0.187</v>
      </c>
      <c r="BJ3" s="25">
        <v>101.376</v>
      </c>
      <c r="BK3" s="25">
        <v>0.771505553916771</v>
      </c>
      <c r="BM3" s="12" t="s">
        <v>388</v>
      </c>
      <c r="BN3" s="12">
        <v>25</v>
      </c>
      <c r="BO3" s="12" t="s">
        <v>32</v>
      </c>
      <c r="BP3" s="12" t="s">
        <v>459</v>
      </c>
      <c r="BQ3" s="12" t="s">
        <v>667</v>
      </c>
      <c r="BR3" s="12" t="s">
        <v>461</v>
      </c>
      <c r="BS3" s="12">
        <v>0.66449351851851901</v>
      </c>
      <c r="BT3" s="12">
        <v>22.539000000000001</v>
      </c>
      <c r="BU3" s="12">
        <v>43</v>
      </c>
      <c r="BV3" s="12" t="s">
        <v>462</v>
      </c>
      <c r="BW3" s="12">
        <v>1</v>
      </c>
      <c r="BX3" s="12">
        <v>65600</v>
      </c>
      <c r="BY3" s="12">
        <v>4500</v>
      </c>
      <c r="BZ3" s="12">
        <v>9.9</v>
      </c>
      <c r="CA3" s="12">
        <v>1</v>
      </c>
      <c r="CF3" s="12">
        <v>2.88</v>
      </c>
      <c r="CG3" s="12">
        <v>0.22</v>
      </c>
      <c r="CH3" s="12">
        <v>5920</v>
      </c>
      <c r="CI3" s="12">
        <v>230</v>
      </c>
      <c r="CJ3" s="12">
        <v>29.7</v>
      </c>
      <c r="CK3" s="12">
        <v>1.7</v>
      </c>
      <c r="CL3" s="12">
        <v>21050</v>
      </c>
      <c r="CM3" s="12">
        <v>940</v>
      </c>
      <c r="CN3" s="12">
        <v>443</v>
      </c>
      <c r="CO3" s="12">
        <v>24</v>
      </c>
      <c r="CP3" s="12">
        <v>83</v>
      </c>
      <c r="CQ3" s="12">
        <v>11</v>
      </c>
      <c r="CR3" s="12">
        <v>1570</v>
      </c>
      <c r="CS3" s="12">
        <v>100</v>
      </c>
      <c r="CT3" s="12">
        <v>75700</v>
      </c>
      <c r="CU3" s="12">
        <v>5300</v>
      </c>
      <c r="CX3" s="12">
        <v>53.1</v>
      </c>
      <c r="CY3" s="12">
        <v>5.3</v>
      </c>
      <c r="CZ3" s="12">
        <v>140.90909090909099</v>
      </c>
      <c r="DA3" s="12">
        <v>9.0909090909090899</v>
      </c>
      <c r="DD3" s="12">
        <v>29.5</v>
      </c>
      <c r="DE3" s="12">
        <v>2.6</v>
      </c>
      <c r="DF3" s="12">
        <v>1.94</v>
      </c>
      <c r="DG3" s="12">
        <v>0.71</v>
      </c>
      <c r="DH3" s="12">
        <v>13</v>
      </c>
      <c r="DI3" s="12">
        <v>0.88</v>
      </c>
      <c r="DJ3" s="12">
        <v>366</v>
      </c>
      <c r="DK3" s="12">
        <v>16</v>
      </c>
      <c r="DL3" s="12">
        <v>30.1</v>
      </c>
      <c r="DM3" s="12">
        <v>1.9</v>
      </c>
      <c r="DN3" s="12">
        <v>194.3</v>
      </c>
      <c r="DO3" s="12">
        <v>8.5</v>
      </c>
      <c r="DP3" s="12">
        <v>22.4</v>
      </c>
      <c r="DQ3" s="12">
        <v>1.7</v>
      </c>
      <c r="DR3" s="12">
        <v>1.36</v>
      </c>
      <c r="DS3" s="12">
        <v>0.47</v>
      </c>
      <c r="DX3" s="12">
        <v>2.23</v>
      </c>
      <c r="DY3" s="12">
        <v>0.36</v>
      </c>
      <c r="ED3" s="12">
        <v>153</v>
      </c>
      <c r="EE3" s="12">
        <v>12</v>
      </c>
      <c r="EF3" s="12">
        <v>18.05</v>
      </c>
      <c r="EG3" s="12">
        <v>0.99</v>
      </c>
      <c r="EH3" s="12">
        <v>44.5</v>
      </c>
      <c r="EI3" s="12">
        <v>2.5</v>
      </c>
      <c r="EJ3" s="12">
        <v>5.78</v>
      </c>
      <c r="EK3" s="12">
        <v>0.34</v>
      </c>
      <c r="EL3" s="12">
        <v>28.2</v>
      </c>
      <c r="EM3" s="12">
        <v>2.2000000000000002</v>
      </c>
      <c r="EN3" s="12">
        <v>7.01</v>
      </c>
      <c r="EO3" s="12">
        <v>0.83</v>
      </c>
      <c r="EP3" s="12">
        <v>2.69</v>
      </c>
      <c r="EQ3" s="12">
        <v>0.41</v>
      </c>
      <c r="ER3" s="12">
        <v>6.3</v>
      </c>
      <c r="ES3" s="12">
        <v>0.76</v>
      </c>
      <c r="ET3" s="12">
        <v>1.0860000000000001</v>
      </c>
      <c r="EU3" s="12">
        <v>9.1999999999999998E-2</v>
      </c>
      <c r="EV3" s="12">
        <v>6.74</v>
      </c>
      <c r="EW3" s="12">
        <v>0.68</v>
      </c>
      <c r="EX3" s="12">
        <v>1.25</v>
      </c>
      <c r="EY3" s="12">
        <v>0.15</v>
      </c>
      <c r="EZ3" s="12">
        <v>3.33</v>
      </c>
      <c r="FA3" s="12">
        <v>0.39</v>
      </c>
      <c r="FB3" s="12">
        <v>0.44900000000000001</v>
      </c>
      <c r="FC3" s="12">
        <v>9.2999999999999999E-2</v>
      </c>
      <c r="FD3" s="12">
        <v>2.48</v>
      </c>
      <c r="FE3" s="12">
        <v>0.39</v>
      </c>
      <c r="FF3" s="12">
        <v>0.373</v>
      </c>
      <c r="FG3" s="12">
        <v>7.2999999999999995E-2</v>
      </c>
      <c r="FH3" s="12">
        <v>5.78</v>
      </c>
      <c r="FI3" s="12">
        <v>0.8</v>
      </c>
      <c r="FJ3" s="12">
        <v>1.41</v>
      </c>
      <c r="FK3" s="12">
        <v>0.21</v>
      </c>
      <c r="FL3" s="12">
        <v>0.27</v>
      </c>
      <c r="FM3" s="12">
        <v>9.0999999999999998E-2</v>
      </c>
      <c r="FN3" s="12">
        <v>3.9E-2</v>
      </c>
      <c r="FO3" s="12">
        <v>2.1999999999999999E-2</v>
      </c>
      <c r="FP3" s="12">
        <v>1.76</v>
      </c>
      <c r="FQ3" s="12">
        <v>0.22</v>
      </c>
      <c r="FT3" s="12">
        <v>1.71</v>
      </c>
      <c r="FU3" s="12">
        <v>0.21</v>
      </c>
      <c r="FV3" s="12">
        <v>0.49</v>
      </c>
      <c r="FW3" s="12">
        <v>8.2000000000000003E-2</v>
      </c>
    </row>
    <row r="4" spans="1:179" x14ac:dyDescent="0.3">
      <c r="A4" s="31" t="s">
        <v>147</v>
      </c>
      <c r="B4" s="31" t="s">
        <v>14</v>
      </c>
      <c r="D4" s="62">
        <v>2.3256000000000001</v>
      </c>
      <c r="E4" s="62">
        <v>13.656499999999999</v>
      </c>
      <c r="F4" s="62">
        <v>0.38129999999999997</v>
      </c>
      <c r="G4" s="62">
        <v>10.678599999999999</v>
      </c>
      <c r="H4" s="62">
        <v>0.43280000000000002</v>
      </c>
      <c r="I4" s="62">
        <v>2.5749</v>
      </c>
      <c r="J4" s="62">
        <v>49.899099999999997</v>
      </c>
      <c r="K4" s="62">
        <v>6.1702000000000004</v>
      </c>
      <c r="L4" s="62">
        <v>10.542400000000001</v>
      </c>
      <c r="M4" s="62">
        <v>0.1593</v>
      </c>
      <c r="N4" s="62">
        <v>1206.12788</v>
      </c>
      <c r="O4" s="62">
        <v>126</v>
      </c>
      <c r="P4" s="62">
        <v>0.32075046739263302</v>
      </c>
      <c r="Q4" s="62">
        <v>417.67140263169102</v>
      </c>
      <c r="R4" s="62">
        <v>360.50252533510701</v>
      </c>
      <c r="T4" s="37">
        <v>3.66</v>
      </c>
      <c r="U4" s="37">
        <v>2.3029999999999999</v>
      </c>
      <c r="V4" s="37">
        <v>13.523</v>
      </c>
      <c r="W4" s="37">
        <v>0.378</v>
      </c>
      <c r="X4" s="37">
        <v>10.593999999999999</v>
      </c>
      <c r="Y4" s="37">
        <v>0.42899999999999999</v>
      </c>
      <c r="Z4" s="37">
        <v>2.5499999999999998</v>
      </c>
      <c r="AA4" s="37">
        <v>50.792999999999999</v>
      </c>
      <c r="AB4" s="37">
        <v>7.4320000000000004</v>
      </c>
      <c r="AC4" s="37">
        <v>11.337</v>
      </c>
      <c r="AD4" s="37">
        <v>0.17899999999999999</v>
      </c>
      <c r="AE4" s="37">
        <f t="shared" si="13"/>
        <v>0.96469226316804946</v>
      </c>
      <c r="AG4" s="34" t="str">
        <f t="shared" si="0"/>
        <v>LLE_LL4_19b</v>
      </c>
      <c r="AH4" s="34">
        <f t="shared" si="1"/>
        <v>50.792999999999999</v>
      </c>
      <c r="AI4" s="34">
        <f t="shared" si="2"/>
        <v>2.5499999999999998</v>
      </c>
      <c r="AJ4" s="34">
        <f t="shared" si="3"/>
        <v>13.523</v>
      </c>
      <c r="AK4" s="34">
        <f t="shared" si="4"/>
        <v>9.63645</v>
      </c>
      <c r="AL4" s="34">
        <f t="shared" si="5"/>
        <v>1.8894998110499999</v>
      </c>
      <c r="AM4" s="34">
        <f t="shared" si="6"/>
        <v>0.17899999999999999</v>
      </c>
      <c r="AN4" s="34">
        <f t="shared" si="7"/>
        <v>7.4320000000000004</v>
      </c>
      <c r="AO4" s="34">
        <f t="shared" si="8"/>
        <v>10.593999999999999</v>
      </c>
      <c r="AP4" s="34">
        <f t="shared" si="9"/>
        <v>2.3029999999999999</v>
      </c>
      <c r="AQ4" s="34">
        <f t="shared" si="10"/>
        <v>0.42899999999999999</v>
      </c>
      <c r="AR4" s="34">
        <f t="shared" si="11"/>
        <v>0.378</v>
      </c>
      <c r="AS4" s="34">
        <v>0.5</v>
      </c>
      <c r="AT4" s="34">
        <f t="shared" si="14"/>
        <v>4.0292437066533959E-2</v>
      </c>
      <c r="AU4" s="34">
        <f t="shared" si="12"/>
        <v>1163.3832</v>
      </c>
      <c r="AV4" s="34">
        <v>640</v>
      </c>
      <c r="AW4" s="34">
        <v>8.2605669773922918E-2</v>
      </c>
      <c r="AY4" s="25">
        <v>41.776699999999998</v>
      </c>
      <c r="AZ4" s="25">
        <v>39.36</v>
      </c>
      <c r="BA4" s="25">
        <v>18.144200000000001</v>
      </c>
      <c r="BB4" s="25">
        <v>3.2199999999999999E-2</v>
      </c>
      <c r="BC4" s="25">
        <v>0.23039999999999999</v>
      </c>
      <c r="BD4" s="25">
        <v>0.25459999999999999</v>
      </c>
      <c r="BE4" s="25">
        <v>0.24260000000000001</v>
      </c>
      <c r="BJ4" s="25">
        <v>100.0407</v>
      </c>
      <c r="BK4" s="25">
        <v>0.80408502863101705</v>
      </c>
      <c r="BM4" s="12" t="s">
        <v>391</v>
      </c>
      <c r="BN4" s="12">
        <v>50</v>
      </c>
      <c r="BO4" s="12" t="s">
        <v>33</v>
      </c>
      <c r="BP4" s="12">
        <v>14</v>
      </c>
      <c r="BQ4" s="12" t="s">
        <v>668</v>
      </c>
      <c r="BR4" s="12" t="s">
        <v>461</v>
      </c>
      <c r="BS4" s="12">
        <v>0.54169201388888899</v>
      </c>
      <c r="BT4" s="12">
        <v>8.2012</v>
      </c>
      <c r="BU4" s="12">
        <v>13</v>
      </c>
      <c r="BV4" s="12" t="s">
        <v>462</v>
      </c>
      <c r="BW4" s="12">
        <v>1</v>
      </c>
      <c r="BX4" s="12">
        <v>8180000</v>
      </c>
      <c r="BY4" s="12">
        <v>430000</v>
      </c>
      <c r="BZ4" s="12">
        <v>49.9</v>
      </c>
      <c r="CA4" s="12">
        <v>1</v>
      </c>
      <c r="CB4" s="12">
        <v>6.02</v>
      </c>
      <c r="CC4" s="12">
        <v>0.82</v>
      </c>
      <c r="CD4" s="12">
        <v>0.77</v>
      </c>
      <c r="CE4" s="12">
        <v>0.63</v>
      </c>
      <c r="CF4" s="12">
        <v>2.23</v>
      </c>
      <c r="CG4" s="12">
        <v>0.26</v>
      </c>
      <c r="CH4" s="12">
        <v>3480</v>
      </c>
      <c r="CI4" s="12">
        <v>190</v>
      </c>
      <c r="CJ4" s="12">
        <v>31.5</v>
      </c>
      <c r="CK4" s="12">
        <v>2.7</v>
      </c>
      <c r="CL4" s="12">
        <v>14700</v>
      </c>
      <c r="CM4" s="12">
        <v>1100</v>
      </c>
      <c r="CN4" s="12">
        <v>354</v>
      </c>
      <c r="CO4" s="12">
        <v>35</v>
      </c>
      <c r="CP4" s="12">
        <v>201</v>
      </c>
      <c r="CQ4" s="12">
        <v>18</v>
      </c>
      <c r="CR4" s="12">
        <v>1300</v>
      </c>
      <c r="CS4" s="12">
        <v>110</v>
      </c>
      <c r="CT4" s="12">
        <v>86700</v>
      </c>
      <c r="CU4" s="12">
        <v>7000</v>
      </c>
      <c r="CV4" s="12">
        <v>39.4</v>
      </c>
      <c r="CW4" s="12">
        <v>2.2999999999999998</v>
      </c>
      <c r="CX4" s="12">
        <v>96.8</v>
      </c>
      <c r="CY4" s="12">
        <v>9.5</v>
      </c>
      <c r="CZ4" s="12">
        <v>78.900000000000006</v>
      </c>
      <c r="DA4" s="12">
        <v>5.7</v>
      </c>
      <c r="DB4" s="12">
        <v>148</v>
      </c>
      <c r="DC4" s="12">
        <v>25</v>
      </c>
      <c r="DD4" s="12">
        <v>25.6</v>
      </c>
      <c r="DE4" s="12">
        <v>2.4</v>
      </c>
      <c r="DF4" s="12">
        <v>1.41</v>
      </c>
      <c r="DG4" s="12">
        <v>0.46</v>
      </c>
      <c r="DH4" s="12">
        <v>7.7</v>
      </c>
      <c r="DI4" s="12">
        <v>0.95</v>
      </c>
      <c r="DJ4" s="12">
        <v>336</v>
      </c>
      <c r="DK4" s="12">
        <v>31</v>
      </c>
      <c r="DL4" s="12">
        <v>25.1</v>
      </c>
      <c r="DM4" s="12">
        <v>2.4</v>
      </c>
      <c r="DN4" s="12">
        <v>134</v>
      </c>
      <c r="DO4" s="12">
        <v>12</v>
      </c>
      <c r="DP4" s="12">
        <v>12.09</v>
      </c>
      <c r="DQ4" s="12">
        <v>0.98</v>
      </c>
      <c r="DR4" s="12">
        <v>0.6</v>
      </c>
      <c r="DS4" s="12">
        <v>0.16</v>
      </c>
      <c r="DT4" s="12">
        <v>8.7999999999999995E-2</v>
      </c>
      <c r="DU4" s="12">
        <v>9.7000000000000003E-2</v>
      </c>
      <c r="DV4" s="12">
        <v>0.11899999999999999</v>
      </c>
      <c r="DW4" s="12">
        <v>4.4999999999999998E-2</v>
      </c>
      <c r="DX4" s="12">
        <v>1.42</v>
      </c>
      <c r="DY4" s="12">
        <v>0.24</v>
      </c>
      <c r="DZ4" s="12" t="s">
        <v>135</v>
      </c>
      <c r="EA4" s="12" t="s">
        <v>135</v>
      </c>
      <c r="EB4" s="12">
        <v>0.11799999999999999</v>
      </c>
      <c r="EC4" s="12">
        <v>3.5000000000000003E-2</v>
      </c>
      <c r="ED4" s="12">
        <v>100.4</v>
      </c>
      <c r="EE4" s="12">
        <v>7.8</v>
      </c>
      <c r="EF4" s="12">
        <v>10.8</v>
      </c>
      <c r="EG4" s="12">
        <v>0.73</v>
      </c>
      <c r="EH4" s="12">
        <v>27</v>
      </c>
      <c r="EI4" s="12">
        <v>1.7</v>
      </c>
      <c r="EJ4" s="12">
        <v>4</v>
      </c>
      <c r="EK4" s="12">
        <v>0.28999999999999998</v>
      </c>
      <c r="EL4" s="12">
        <v>18.7</v>
      </c>
      <c r="EM4" s="12">
        <v>1.9</v>
      </c>
      <c r="EN4" s="12">
        <v>5.0999999999999996</v>
      </c>
      <c r="EO4" s="12">
        <v>1.1000000000000001</v>
      </c>
      <c r="EP4" s="12">
        <v>1.92</v>
      </c>
      <c r="EQ4" s="12">
        <v>0.26</v>
      </c>
      <c r="ER4" s="12">
        <v>5.6</v>
      </c>
      <c r="ES4" s="12">
        <v>0.7</v>
      </c>
      <c r="ET4" s="12">
        <v>0.87</v>
      </c>
      <c r="EU4" s="12">
        <v>0.16</v>
      </c>
      <c r="EV4" s="12">
        <v>5.04</v>
      </c>
      <c r="EW4" s="12">
        <v>0.39</v>
      </c>
      <c r="EX4" s="12">
        <v>0.97</v>
      </c>
      <c r="EY4" s="12">
        <v>0.13</v>
      </c>
      <c r="EZ4" s="12">
        <v>2.71</v>
      </c>
      <c r="FA4" s="12">
        <v>0.21</v>
      </c>
      <c r="FB4" s="12">
        <v>0.437</v>
      </c>
      <c r="FC4" s="12">
        <v>7.8E-2</v>
      </c>
      <c r="FD4" s="12">
        <v>2.4700000000000002</v>
      </c>
      <c r="FE4" s="12">
        <v>0.35</v>
      </c>
      <c r="FF4" s="12">
        <v>0.33900000000000002</v>
      </c>
      <c r="FG4" s="12">
        <v>7.8E-2</v>
      </c>
      <c r="FH4" s="12">
        <v>3.54</v>
      </c>
      <c r="FI4" s="12">
        <v>0.64</v>
      </c>
      <c r="FJ4" s="12">
        <v>0.84</v>
      </c>
      <c r="FK4" s="12">
        <v>0.11</v>
      </c>
      <c r="FL4" s="12">
        <v>0.2</v>
      </c>
      <c r="FM4" s="12">
        <v>6.5000000000000002E-2</v>
      </c>
      <c r="FN4" s="12">
        <v>2.5999999999999999E-2</v>
      </c>
      <c r="FO4" s="12">
        <v>1.9E-2</v>
      </c>
      <c r="FP4" s="12">
        <v>1.03</v>
      </c>
      <c r="FQ4" s="12">
        <v>0.19</v>
      </c>
      <c r="FR4" s="12">
        <v>2.1999999999999999E-2</v>
      </c>
      <c r="FS4" s="12">
        <v>1.4E-2</v>
      </c>
      <c r="FT4" s="12">
        <v>0.82</v>
      </c>
      <c r="FU4" s="12">
        <v>0.12</v>
      </c>
      <c r="FV4" s="12">
        <v>0.29299999999999998</v>
      </c>
      <c r="FW4" s="12">
        <v>9.5000000000000001E-2</v>
      </c>
    </row>
    <row r="5" spans="1:179" x14ac:dyDescent="0.3">
      <c r="A5" s="31" t="s">
        <v>148</v>
      </c>
      <c r="B5" s="31" t="s">
        <v>14</v>
      </c>
      <c r="D5" s="62">
        <v>2.5038999999999998</v>
      </c>
      <c r="E5" s="62">
        <v>13.8177</v>
      </c>
      <c r="F5" s="62">
        <v>0.28349999999999997</v>
      </c>
      <c r="G5" s="62">
        <v>10.4339</v>
      </c>
      <c r="H5" s="62">
        <v>0.39329999999999998</v>
      </c>
      <c r="I5" s="62">
        <v>2.5834999999999999</v>
      </c>
      <c r="J5" s="62">
        <v>50.9619</v>
      </c>
      <c r="K5" s="62">
        <v>5.9413</v>
      </c>
      <c r="L5" s="62">
        <v>11.170500000000001</v>
      </c>
      <c r="M5" s="62">
        <v>0.22220000000000001</v>
      </c>
      <c r="N5" s="62">
        <v>1149.0745280000001</v>
      </c>
      <c r="O5" s="62">
        <v>90</v>
      </c>
      <c r="P5" s="62">
        <v>0.31705279472544101</v>
      </c>
      <c r="Q5" s="62">
        <v>237.66454750701999</v>
      </c>
      <c r="R5" s="62">
        <v>419.479636085952</v>
      </c>
      <c r="T5" s="37">
        <v>4.16</v>
      </c>
      <c r="U5" s="37">
        <v>2.4350000000000001</v>
      </c>
      <c r="V5" s="37">
        <v>13.435</v>
      </c>
      <c r="W5" s="37">
        <v>0.27600000000000002</v>
      </c>
      <c r="X5" s="37">
        <v>10.17</v>
      </c>
      <c r="Y5" s="37">
        <v>0.38200000000000001</v>
      </c>
      <c r="Z5" s="37">
        <v>2.512</v>
      </c>
      <c r="AA5" s="37">
        <v>51.116999999999997</v>
      </c>
      <c r="AB5" s="37">
        <v>7.5259999999999998</v>
      </c>
      <c r="AC5" s="37">
        <v>11.433999999999999</v>
      </c>
      <c r="AD5" s="37">
        <v>0.23899999999999999</v>
      </c>
      <c r="AE5" s="37">
        <f t="shared" si="13"/>
        <v>0.96006144393241155</v>
      </c>
      <c r="AG5" s="34" t="str">
        <f t="shared" si="0"/>
        <v>LLE_LL4_19c</v>
      </c>
      <c r="AH5" s="34">
        <f t="shared" si="1"/>
        <v>51.116999999999997</v>
      </c>
      <c r="AI5" s="34">
        <f t="shared" si="2"/>
        <v>2.512</v>
      </c>
      <c r="AJ5" s="34">
        <f t="shared" si="3"/>
        <v>13.435</v>
      </c>
      <c r="AK5" s="34">
        <f t="shared" si="4"/>
        <v>9.7188999999999997</v>
      </c>
      <c r="AL5" s="34">
        <f t="shared" si="5"/>
        <v>1.9056664760999997</v>
      </c>
      <c r="AM5" s="34">
        <f t="shared" si="6"/>
        <v>0.23899999999999999</v>
      </c>
      <c r="AN5" s="34">
        <f t="shared" si="7"/>
        <v>7.5259999999999998</v>
      </c>
      <c r="AO5" s="34">
        <f t="shared" si="8"/>
        <v>10.17</v>
      </c>
      <c r="AP5" s="34">
        <f t="shared" si="9"/>
        <v>2.4350000000000001</v>
      </c>
      <c r="AQ5" s="34">
        <f t="shared" si="10"/>
        <v>0.38200000000000001</v>
      </c>
      <c r="AR5" s="34">
        <f t="shared" si="11"/>
        <v>0.27600000000000002</v>
      </c>
      <c r="AS5" s="34">
        <v>0.5</v>
      </c>
      <c r="AT5" s="34">
        <f t="shared" si="14"/>
        <v>2.2817256865113281E-2</v>
      </c>
      <c r="AU5" s="34">
        <f t="shared" si="12"/>
        <v>1165.2726</v>
      </c>
      <c r="AV5" s="34">
        <v>370</v>
      </c>
      <c r="AW5" s="34">
        <v>0.13246911461868291</v>
      </c>
      <c r="AY5" s="25">
        <v>41.939300000000003</v>
      </c>
      <c r="AZ5" s="25">
        <v>39.273049999999998</v>
      </c>
      <c r="BA5" s="25">
        <v>18.171500000000002</v>
      </c>
      <c r="BB5" s="25">
        <v>3.3550000000000003E-2</v>
      </c>
      <c r="BC5" s="25">
        <v>0.22475000000000001</v>
      </c>
      <c r="BD5" s="25">
        <v>0.26455000000000001</v>
      </c>
      <c r="BE5" s="25">
        <v>0.24030000000000001</v>
      </c>
      <c r="BJ5" s="25">
        <v>100.14700000000001</v>
      </c>
      <c r="BK5" s="25">
        <v>0.80445985480275695</v>
      </c>
      <c r="BM5" s="12" t="s">
        <v>389</v>
      </c>
      <c r="BN5" s="12">
        <v>40</v>
      </c>
      <c r="BO5" s="12" t="s">
        <v>32</v>
      </c>
      <c r="BP5" s="12">
        <v>13</v>
      </c>
      <c r="BQ5" s="12" t="s">
        <v>669</v>
      </c>
      <c r="BR5" s="12" t="s">
        <v>461</v>
      </c>
      <c r="BS5" s="12">
        <v>0.61230416666666698</v>
      </c>
      <c r="BT5" s="12">
        <v>9.6249000000000002</v>
      </c>
      <c r="BU5" s="12">
        <v>15</v>
      </c>
      <c r="BV5" s="12" t="s">
        <v>462</v>
      </c>
      <c r="BW5" s="12">
        <v>1</v>
      </c>
      <c r="BX5" s="12">
        <v>234000</v>
      </c>
      <c r="BY5" s="12">
        <v>23000</v>
      </c>
      <c r="BZ5" s="12">
        <v>10.4</v>
      </c>
      <c r="CA5" s="12">
        <v>1</v>
      </c>
      <c r="CB5" s="12">
        <v>6.38</v>
      </c>
      <c r="CC5" s="12">
        <v>0.99</v>
      </c>
      <c r="CD5" s="12">
        <v>1.87</v>
      </c>
      <c r="CE5" s="12">
        <v>0.8</v>
      </c>
      <c r="CF5" s="12">
        <v>2.46</v>
      </c>
      <c r="CG5" s="12">
        <v>0.26</v>
      </c>
      <c r="CH5" s="12">
        <v>3640</v>
      </c>
      <c r="CI5" s="12">
        <v>160</v>
      </c>
      <c r="CJ5" s="12">
        <v>28.4</v>
      </c>
      <c r="CK5" s="12">
        <v>1.6</v>
      </c>
      <c r="CL5" s="12">
        <v>13600</v>
      </c>
      <c r="CM5" s="12">
        <v>1300</v>
      </c>
      <c r="CN5" s="12">
        <v>338</v>
      </c>
      <c r="CO5" s="12">
        <v>35</v>
      </c>
      <c r="CP5" s="12">
        <v>205</v>
      </c>
      <c r="CQ5" s="12">
        <v>24</v>
      </c>
      <c r="CR5" s="12">
        <v>1350</v>
      </c>
      <c r="CS5" s="12">
        <v>170</v>
      </c>
      <c r="CT5" s="12">
        <v>83600</v>
      </c>
      <c r="CU5" s="12">
        <v>9300</v>
      </c>
      <c r="CV5" s="12">
        <v>37.9</v>
      </c>
      <c r="CW5" s="12">
        <v>3.3</v>
      </c>
      <c r="CX5" s="12">
        <v>87.6</v>
      </c>
      <c r="CY5" s="12">
        <v>9.6999999999999993</v>
      </c>
      <c r="CZ5" s="12">
        <v>74.599999999999994</v>
      </c>
      <c r="DA5" s="12">
        <v>7.3</v>
      </c>
      <c r="DB5" s="12">
        <v>139</v>
      </c>
      <c r="DC5" s="12">
        <v>14</v>
      </c>
      <c r="DD5" s="12">
        <v>23.9</v>
      </c>
      <c r="DE5" s="12">
        <v>2</v>
      </c>
      <c r="DF5" s="12">
        <v>2.1800000000000002</v>
      </c>
      <c r="DG5" s="12">
        <v>0.64</v>
      </c>
      <c r="DH5" s="12">
        <v>7.55</v>
      </c>
      <c r="DI5" s="12">
        <v>0.57999999999999996</v>
      </c>
      <c r="DJ5" s="12">
        <v>323</v>
      </c>
      <c r="DK5" s="12">
        <v>29</v>
      </c>
      <c r="DL5" s="12">
        <v>27.5</v>
      </c>
      <c r="DM5" s="12">
        <v>2.5</v>
      </c>
      <c r="DN5" s="12">
        <v>130</v>
      </c>
      <c r="DO5" s="12">
        <v>13</v>
      </c>
      <c r="DP5" s="12">
        <v>11.8</v>
      </c>
      <c r="DQ5" s="12">
        <v>1.5</v>
      </c>
      <c r="DR5" s="12">
        <v>0.77</v>
      </c>
      <c r="DS5" s="12">
        <v>0.44</v>
      </c>
      <c r="DT5" s="12">
        <v>0.08</v>
      </c>
      <c r="DU5" s="12">
        <v>0.11</v>
      </c>
      <c r="DV5" s="12">
        <v>0.108</v>
      </c>
      <c r="DW5" s="12">
        <v>4.2999999999999997E-2</v>
      </c>
      <c r="DX5" s="12">
        <v>1.59</v>
      </c>
      <c r="DY5" s="12">
        <v>0.37</v>
      </c>
      <c r="DZ5" s="12" t="s">
        <v>135</v>
      </c>
      <c r="EA5" s="12" t="s">
        <v>135</v>
      </c>
      <c r="EB5" s="12">
        <v>8.3000000000000004E-2</v>
      </c>
      <c r="EC5" s="12">
        <v>2.4E-2</v>
      </c>
      <c r="ED5" s="12">
        <v>105</v>
      </c>
      <c r="EE5" s="12">
        <v>13</v>
      </c>
      <c r="EF5" s="12">
        <v>9.9</v>
      </c>
      <c r="EG5" s="12">
        <v>1.1000000000000001</v>
      </c>
      <c r="EH5" s="12">
        <v>25.8</v>
      </c>
      <c r="EI5" s="12">
        <v>2</v>
      </c>
      <c r="EJ5" s="12">
        <v>4.1399999999999997</v>
      </c>
      <c r="EK5" s="12">
        <v>0.39</v>
      </c>
      <c r="EL5" s="12">
        <v>19.3</v>
      </c>
      <c r="EM5" s="12">
        <v>2</v>
      </c>
      <c r="EN5" s="12">
        <v>4.8899999999999997</v>
      </c>
      <c r="EO5" s="12">
        <v>0.8</v>
      </c>
      <c r="EP5" s="12">
        <v>2.17</v>
      </c>
      <c r="EQ5" s="12">
        <v>0.37</v>
      </c>
      <c r="ER5" s="12">
        <v>6.2</v>
      </c>
      <c r="ES5" s="12">
        <v>1.2</v>
      </c>
      <c r="ET5" s="12">
        <v>1.02</v>
      </c>
      <c r="EU5" s="12">
        <v>0.25</v>
      </c>
      <c r="EV5" s="12">
        <v>5.3</v>
      </c>
      <c r="EW5" s="12">
        <v>0.71</v>
      </c>
      <c r="EX5" s="12">
        <v>1.1100000000000001</v>
      </c>
      <c r="EY5" s="12">
        <v>0.15</v>
      </c>
      <c r="EZ5" s="12">
        <v>3.28</v>
      </c>
      <c r="FA5" s="12">
        <v>0.42</v>
      </c>
      <c r="FB5" s="12">
        <v>0.376</v>
      </c>
      <c r="FC5" s="12">
        <v>7.6999999999999999E-2</v>
      </c>
      <c r="FD5" s="12">
        <v>2.1</v>
      </c>
      <c r="FE5" s="12">
        <v>0.37</v>
      </c>
      <c r="FF5" s="12">
        <v>0.34599999999999997</v>
      </c>
      <c r="FG5" s="12">
        <v>7.8E-2</v>
      </c>
      <c r="FH5" s="12">
        <v>3.82</v>
      </c>
      <c r="FI5" s="12">
        <v>0.63</v>
      </c>
      <c r="FJ5" s="12">
        <v>0.66</v>
      </c>
      <c r="FK5" s="12">
        <v>0.1</v>
      </c>
      <c r="FL5" s="12">
        <v>0.107</v>
      </c>
      <c r="FM5" s="12">
        <v>7.3999999999999996E-2</v>
      </c>
      <c r="FN5" s="12">
        <v>2.8000000000000001E-2</v>
      </c>
      <c r="FO5" s="12">
        <v>1.7999999999999999E-2</v>
      </c>
      <c r="FP5" s="12">
        <v>1</v>
      </c>
      <c r="FQ5" s="12">
        <v>0.22</v>
      </c>
      <c r="FR5" s="12">
        <v>2.1000000000000001E-2</v>
      </c>
      <c r="FS5" s="12">
        <v>1.6E-2</v>
      </c>
      <c r="FT5" s="12">
        <v>0.79</v>
      </c>
      <c r="FU5" s="12">
        <v>0.14000000000000001</v>
      </c>
      <c r="FV5" s="12">
        <v>0.314</v>
      </c>
      <c r="FW5" s="12">
        <v>9.8000000000000004E-2</v>
      </c>
    </row>
    <row r="6" spans="1:179" s="4" customFormat="1" x14ac:dyDescent="0.3">
      <c r="A6" s="31" t="s">
        <v>149</v>
      </c>
      <c r="B6" s="31" t="s">
        <v>14</v>
      </c>
      <c r="C6" s="19"/>
      <c r="D6" s="62">
        <v>2.3650000000000002</v>
      </c>
      <c r="E6" s="62">
        <v>13.335599999999999</v>
      </c>
      <c r="F6" s="62">
        <v>0.33689999999999998</v>
      </c>
      <c r="G6" s="62">
        <v>10.098699999999999</v>
      </c>
      <c r="H6" s="62">
        <v>0.48149999999999998</v>
      </c>
      <c r="I6" s="62">
        <v>2.6751</v>
      </c>
      <c r="J6" s="62">
        <v>50.104399999999998</v>
      </c>
      <c r="K6" s="62">
        <v>5.8396999999999997</v>
      </c>
      <c r="L6" s="62">
        <v>11.3306</v>
      </c>
      <c r="M6" s="62">
        <v>0.27339999999999998</v>
      </c>
      <c r="N6" s="62">
        <v>1074.004328</v>
      </c>
      <c r="O6" s="62">
        <v>112</v>
      </c>
      <c r="P6" s="62">
        <v>0.30629953744622002</v>
      </c>
      <c r="Q6" s="62">
        <v>247.268516134583</v>
      </c>
      <c r="R6" s="62">
        <v>262.278128162288</v>
      </c>
      <c r="S6" s="19"/>
      <c r="T6" s="37">
        <v>0.28999999999999998</v>
      </c>
      <c r="U6" s="37">
        <v>2.4350000000000001</v>
      </c>
      <c r="V6" s="37">
        <v>13.747</v>
      </c>
      <c r="W6" s="37">
        <v>0.34699999999999998</v>
      </c>
      <c r="X6" s="37">
        <v>10.397</v>
      </c>
      <c r="Y6" s="37">
        <v>0.496</v>
      </c>
      <c r="Z6" s="37">
        <v>2.758</v>
      </c>
      <c r="AA6" s="37">
        <v>51.649000000000001</v>
      </c>
      <c r="AB6" s="37">
        <v>6.02</v>
      </c>
      <c r="AC6" s="37">
        <v>11.337999999999999</v>
      </c>
      <c r="AD6" s="37">
        <v>0.28199999999999997</v>
      </c>
      <c r="AE6" s="37">
        <f t="shared" si="13"/>
        <v>0.99710838568152371</v>
      </c>
      <c r="AF6" s="19"/>
      <c r="AG6" s="34" t="str">
        <f t="shared" si="0"/>
        <v>LLE_LL4_33b</v>
      </c>
      <c r="AH6" s="34">
        <f t="shared" si="1"/>
        <v>51.649000000000001</v>
      </c>
      <c r="AI6" s="34">
        <f t="shared" si="2"/>
        <v>2.758</v>
      </c>
      <c r="AJ6" s="34">
        <f t="shared" si="3"/>
        <v>13.747</v>
      </c>
      <c r="AK6" s="34">
        <f t="shared" si="4"/>
        <v>9.6372999999999998</v>
      </c>
      <c r="AL6" s="34">
        <f t="shared" si="5"/>
        <v>1.8896664776999998</v>
      </c>
      <c r="AM6" s="34">
        <f t="shared" si="6"/>
        <v>0.28199999999999997</v>
      </c>
      <c r="AN6" s="34">
        <f t="shared" si="7"/>
        <v>6.02</v>
      </c>
      <c r="AO6" s="34">
        <f t="shared" si="8"/>
        <v>10.397</v>
      </c>
      <c r="AP6" s="34">
        <f t="shared" si="9"/>
        <v>2.4350000000000001</v>
      </c>
      <c r="AQ6" s="34">
        <f t="shared" si="10"/>
        <v>0.496</v>
      </c>
      <c r="AR6" s="34">
        <f t="shared" si="11"/>
        <v>0.34699999999999998</v>
      </c>
      <c r="AS6" s="34">
        <v>0.5</v>
      </c>
      <c r="AT6" s="34">
        <f t="shared" si="14"/>
        <v>2.4655351095281986E-2</v>
      </c>
      <c r="AU6" s="34">
        <f t="shared" si="12"/>
        <v>1135.002</v>
      </c>
      <c r="AV6" s="34">
        <v>420</v>
      </c>
      <c r="AW6" s="34">
        <v>0.1156984229701578</v>
      </c>
      <c r="AX6" s="19"/>
      <c r="AY6" s="25">
        <v>40.54345</v>
      </c>
      <c r="AZ6" s="25">
        <v>39.106650000000002</v>
      </c>
      <c r="BA6" s="25">
        <v>19.302700000000002</v>
      </c>
      <c r="BB6" s="25">
        <v>2.98E-2</v>
      </c>
      <c r="BC6" s="25">
        <v>0.25095000000000001</v>
      </c>
      <c r="BD6" s="25">
        <v>0.27350000000000002</v>
      </c>
      <c r="BE6" s="25">
        <v>0.18229999999999999</v>
      </c>
      <c r="BF6" s="25"/>
      <c r="BG6" s="25"/>
      <c r="BH6" s="25"/>
      <c r="BI6" s="25"/>
      <c r="BJ6" s="25">
        <v>99.689300000000003</v>
      </c>
      <c r="BK6" s="25">
        <v>0.78920927563155796</v>
      </c>
      <c r="BL6" s="19"/>
      <c r="BM6" s="12" t="s">
        <v>389</v>
      </c>
      <c r="BN6" s="12">
        <v>40</v>
      </c>
      <c r="BO6" s="12" t="s">
        <v>32</v>
      </c>
      <c r="BP6" s="12">
        <v>14</v>
      </c>
      <c r="BQ6" s="12" t="s">
        <v>670</v>
      </c>
      <c r="BR6" s="12" t="s">
        <v>461</v>
      </c>
      <c r="BS6" s="12">
        <v>0.61360370370370398</v>
      </c>
      <c r="BT6" s="12">
        <v>12.311999999999999</v>
      </c>
      <c r="BU6" s="12">
        <v>19</v>
      </c>
      <c r="BV6" s="12" t="s">
        <v>462</v>
      </c>
      <c r="BW6" s="12">
        <v>1</v>
      </c>
      <c r="BX6" s="12">
        <v>203000</v>
      </c>
      <c r="BY6" s="12">
        <v>13000</v>
      </c>
      <c r="BZ6" s="12">
        <v>10.1</v>
      </c>
      <c r="CA6" s="12">
        <v>1</v>
      </c>
      <c r="CB6" s="12">
        <v>5.57</v>
      </c>
      <c r="CC6" s="12">
        <v>0.77</v>
      </c>
      <c r="CD6" s="12" t="s">
        <v>135</v>
      </c>
      <c r="CE6" s="12" t="s">
        <v>135</v>
      </c>
      <c r="CF6" s="12">
        <v>2.72</v>
      </c>
      <c r="CG6" s="12">
        <v>0.32</v>
      </c>
      <c r="CH6" s="12">
        <v>3900</v>
      </c>
      <c r="CI6" s="12">
        <v>190</v>
      </c>
      <c r="CJ6" s="12">
        <v>32</v>
      </c>
      <c r="CK6" s="12">
        <v>2.2000000000000002</v>
      </c>
      <c r="CL6" s="12">
        <v>15650</v>
      </c>
      <c r="CM6" s="12">
        <v>910</v>
      </c>
      <c r="CN6" s="12">
        <v>359</v>
      </c>
      <c r="CO6" s="12">
        <v>22</v>
      </c>
      <c r="CP6" s="12">
        <v>187</v>
      </c>
      <c r="CQ6" s="12">
        <v>17</v>
      </c>
      <c r="CR6" s="12">
        <v>1370</v>
      </c>
      <c r="CS6" s="12">
        <v>110</v>
      </c>
      <c r="CT6" s="12">
        <v>88700</v>
      </c>
      <c r="CU6" s="12">
        <v>7000</v>
      </c>
      <c r="CV6" s="12">
        <v>44.2</v>
      </c>
      <c r="CW6" s="12">
        <v>4.8</v>
      </c>
      <c r="CX6" s="12">
        <v>85.7</v>
      </c>
      <c r="CY6" s="12">
        <v>7.8</v>
      </c>
      <c r="CZ6" s="12">
        <v>168</v>
      </c>
      <c r="DA6" s="12">
        <v>17</v>
      </c>
      <c r="DB6" s="12">
        <v>145</v>
      </c>
      <c r="DC6" s="12">
        <v>17</v>
      </c>
      <c r="DD6" s="12">
        <v>22.3</v>
      </c>
      <c r="DE6" s="12">
        <v>1.8</v>
      </c>
      <c r="DF6" s="12">
        <v>2.04</v>
      </c>
      <c r="DG6" s="12">
        <v>0.59</v>
      </c>
      <c r="DH6" s="12">
        <v>8.81</v>
      </c>
      <c r="DI6" s="12">
        <v>0.85</v>
      </c>
      <c r="DJ6" s="12">
        <v>358</v>
      </c>
      <c r="DK6" s="12">
        <v>23</v>
      </c>
      <c r="DL6" s="12">
        <v>27.3</v>
      </c>
      <c r="DM6" s="12">
        <v>1.7</v>
      </c>
      <c r="DN6" s="12">
        <v>154</v>
      </c>
      <c r="DO6" s="12">
        <v>10</v>
      </c>
      <c r="DP6" s="12">
        <v>13.6</v>
      </c>
      <c r="DQ6" s="12">
        <v>1.2</v>
      </c>
      <c r="DR6" s="12">
        <v>1.08</v>
      </c>
      <c r="DS6" s="12">
        <v>0.25</v>
      </c>
      <c r="DT6" s="12">
        <v>0.26</v>
      </c>
      <c r="DU6" s="12">
        <v>0.27</v>
      </c>
      <c r="DV6" s="12">
        <v>0.14299999999999999</v>
      </c>
      <c r="DW6" s="12">
        <v>5.8000000000000003E-2</v>
      </c>
      <c r="DX6" s="12">
        <v>1.61</v>
      </c>
      <c r="DY6" s="12">
        <v>0.28000000000000003</v>
      </c>
      <c r="DZ6" s="12">
        <v>0.11</v>
      </c>
      <c r="EA6" s="12">
        <v>0.11</v>
      </c>
      <c r="EB6" s="12">
        <v>0.2</v>
      </c>
      <c r="EC6" s="12">
        <v>0.13</v>
      </c>
      <c r="ED6" s="12">
        <v>111</v>
      </c>
      <c r="EE6" s="12">
        <v>11</v>
      </c>
      <c r="EF6" s="12">
        <v>12.8</v>
      </c>
      <c r="EG6" s="12">
        <v>1.3</v>
      </c>
      <c r="EH6" s="12">
        <v>31.2</v>
      </c>
      <c r="EI6" s="12">
        <v>2.2999999999999998</v>
      </c>
      <c r="EJ6" s="12">
        <v>4.41</v>
      </c>
      <c r="EK6" s="12">
        <v>0.32</v>
      </c>
      <c r="EL6" s="12">
        <v>22</v>
      </c>
      <c r="EM6" s="12">
        <v>2.2000000000000002</v>
      </c>
      <c r="EN6" s="12">
        <v>5.94</v>
      </c>
      <c r="EO6" s="12">
        <v>0.7</v>
      </c>
      <c r="EP6" s="12">
        <v>2.31</v>
      </c>
      <c r="EQ6" s="12">
        <v>0.32</v>
      </c>
      <c r="ER6" s="12">
        <v>6.3</v>
      </c>
      <c r="ES6" s="12">
        <v>1.2</v>
      </c>
      <c r="ET6" s="12">
        <v>0.97</v>
      </c>
      <c r="EU6" s="12">
        <v>0.14000000000000001</v>
      </c>
      <c r="EV6" s="12">
        <v>6.09</v>
      </c>
      <c r="EW6" s="12">
        <v>0.74</v>
      </c>
      <c r="EX6" s="12">
        <v>1</v>
      </c>
      <c r="EY6" s="12">
        <v>0.17</v>
      </c>
      <c r="EZ6" s="12">
        <v>2.58</v>
      </c>
      <c r="FA6" s="12">
        <v>0.34</v>
      </c>
      <c r="FB6" s="12">
        <v>0.41599999999999998</v>
      </c>
      <c r="FC6" s="12">
        <v>6.7000000000000004E-2</v>
      </c>
      <c r="FD6" s="12">
        <v>2.57</v>
      </c>
      <c r="FE6" s="12">
        <v>0.45</v>
      </c>
      <c r="FF6" s="12">
        <v>0.28799999999999998</v>
      </c>
      <c r="FG6" s="12">
        <v>0.05</v>
      </c>
      <c r="FH6" s="12">
        <v>4.59</v>
      </c>
      <c r="FI6" s="12">
        <v>0.71</v>
      </c>
      <c r="FJ6" s="12">
        <v>0.84</v>
      </c>
      <c r="FK6" s="12">
        <v>0.16</v>
      </c>
      <c r="FL6" s="12">
        <v>0.19</v>
      </c>
      <c r="FM6" s="12">
        <v>0.1</v>
      </c>
      <c r="FN6" s="12">
        <v>7.2999999999999995E-2</v>
      </c>
      <c r="FO6" s="12">
        <v>5.3999999999999999E-2</v>
      </c>
      <c r="FP6" s="12">
        <v>1.1000000000000001</v>
      </c>
      <c r="FQ6" s="12">
        <v>0.14000000000000001</v>
      </c>
      <c r="FR6" s="12">
        <v>7.0000000000000007E-2</v>
      </c>
      <c r="FS6" s="12">
        <v>6.9000000000000006E-2</v>
      </c>
      <c r="FT6" s="12">
        <v>0.85</v>
      </c>
      <c r="FU6" s="12">
        <v>0.17</v>
      </c>
      <c r="FV6" s="12">
        <v>0.29699999999999999</v>
      </c>
      <c r="FW6" s="12">
        <v>0.09</v>
      </c>
    </row>
    <row r="7" spans="1:179" s="4" customFormat="1" x14ac:dyDescent="0.3">
      <c r="A7" s="31" t="s">
        <v>150</v>
      </c>
      <c r="B7" s="31" t="s">
        <v>14</v>
      </c>
      <c r="C7" s="19"/>
      <c r="D7" s="62">
        <v>2.5333000000000001</v>
      </c>
      <c r="E7" s="62">
        <v>13.541499999999999</v>
      </c>
      <c r="F7" s="62">
        <v>0.34110000000000001</v>
      </c>
      <c r="G7" s="62">
        <v>10.520300000000001</v>
      </c>
      <c r="H7" s="62">
        <v>0.46689999999999998</v>
      </c>
      <c r="I7" s="62">
        <v>2.7063999999999999</v>
      </c>
      <c r="J7" s="62">
        <v>49.797400000000003</v>
      </c>
      <c r="K7" s="62">
        <v>5.8262</v>
      </c>
      <c r="L7" s="62">
        <v>11.4495</v>
      </c>
      <c r="M7" s="62">
        <v>0.16700000000000001</v>
      </c>
      <c r="N7" s="62">
        <v>1178.101672</v>
      </c>
      <c r="O7" s="62">
        <v>119</v>
      </c>
      <c r="P7" s="62">
        <v>0.30181970505053801</v>
      </c>
      <c r="Q7" s="62">
        <v>281.44123774776</v>
      </c>
      <c r="R7" s="62">
        <v>279.87329229120297</v>
      </c>
      <c r="S7" s="19"/>
      <c r="T7" s="37">
        <v>0.79</v>
      </c>
      <c r="U7" s="37">
        <v>2.5830000000000002</v>
      </c>
      <c r="V7" s="37">
        <v>13.903</v>
      </c>
      <c r="W7" s="37">
        <v>0.34799999999999998</v>
      </c>
      <c r="X7" s="37">
        <v>10.726000000000001</v>
      </c>
      <c r="Y7" s="37">
        <v>0.47599999999999998</v>
      </c>
      <c r="Z7" s="37">
        <v>2.7890000000000001</v>
      </c>
      <c r="AA7" s="37">
        <v>51.917999999999999</v>
      </c>
      <c r="AB7" s="37">
        <v>6.1429999999999998</v>
      </c>
      <c r="AC7" s="37">
        <v>11.343</v>
      </c>
      <c r="AD7" s="37">
        <v>0.28499999999999998</v>
      </c>
      <c r="AE7" s="37">
        <f t="shared" si="13"/>
        <v>0.99216192082547872</v>
      </c>
      <c r="AF7" s="19"/>
      <c r="AG7" s="34" t="str">
        <f t="shared" si="0"/>
        <v>LLE_LL4_30</v>
      </c>
      <c r="AH7" s="34">
        <f t="shared" si="1"/>
        <v>51.917999999999999</v>
      </c>
      <c r="AI7" s="34">
        <f t="shared" si="2"/>
        <v>2.7890000000000001</v>
      </c>
      <c r="AJ7" s="34">
        <f t="shared" si="3"/>
        <v>13.903</v>
      </c>
      <c r="AK7" s="34">
        <f t="shared" si="4"/>
        <v>9.6415500000000005</v>
      </c>
      <c r="AL7" s="34">
        <f t="shared" si="5"/>
        <v>1.8904998109499997</v>
      </c>
      <c r="AM7" s="34">
        <f t="shared" si="6"/>
        <v>0.28499999999999998</v>
      </c>
      <c r="AN7" s="34">
        <f t="shared" si="7"/>
        <v>6.1429999999999998</v>
      </c>
      <c r="AO7" s="34">
        <f t="shared" si="8"/>
        <v>10.726000000000001</v>
      </c>
      <c r="AP7" s="34">
        <f t="shared" si="9"/>
        <v>2.5830000000000002</v>
      </c>
      <c r="AQ7" s="34">
        <f t="shared" si="10"/>
        <v>0.47599999999999998</v>
      </c>
      <c r="AR7" s="34">
        <f t="shared" si="11"/>
        <v>0.34799999999999998</v>
      </c>
      <c r="AS7" s="34">
        <v>0.5</v>
      </c>
      <c r="AT7" s="34">
        <f t="shared" si="14"/>
        <v>2.792352790433178E-2</v>
      </c>
      <c r="AU7" s="34">
        <f t="shared" si="12"/>
        <v>1137.4743000000001</v>
      </c>
      <c r="AV7" s="34">
        <v>470</v>
      </c>
      <c r="AW7" s="34">
        <v>0.10465202505313009</v>
      </c>
      <c r="AX7" s="19"/>
      <c r="AY7" s="25">
        <v>40.978400000000001</v>
      </c>
      <c r="AZ7" s="25">
        <v>39.15005</v>
      </c>
      <c r="BA7" s="25">
        <v>18.877300000000002</v>
      </c>
      <c r="BB7" s="25">
        <v>3.175E-2</v>
      </c>
      <c r="BC7" s="25">
        <v>0.25719999999999998</v>
      </c>
      <c r="BD7" s="25">
        <v>0.26240000000000002</v>
      </c>
      <c r="BE7" s="25">
        <v>0.19255</v>
      </c>
      <c r="BF7" s="25"/>
      <c r="BG7" s="25"/>
      <c r="BH7" s="25"/>
      <c r="BI7" s="25"/>
      <c r="BJ7" s="25">
        <v>99.749600000000001</v>
      </c>
      <c r="BK7" s="25">
        <v>0.79463947271684698</v>
      </c>
      <c r="BL7" s="19"/>
      <c r="BM7" s="12" t="s">
        <v>391</v>
      </c>
      <c r="BN7" s="12">
        <v>50</v>
      </c>
      <c r="BO7" s="12" t="s">
        <v>33</v>
      </c>
      <c r="BP7" s="12">
        <v>17</v>
      </c>
      <c r="BQ7" s="12" t="s">
        <v>671</v>
      </c>
      <c r="BR7" s="12" t="s">
        <v>461</v>
      </c>
      <c r="BS7" s="12">
        <v>0.54563981481481505</v>
      </c>
      <c r="BT7" s="12">
        <v>21.759</v>
      </c>
      <c r="BU7" s="12">
        <v>34</v>
      </c>
      <c r="BV7" s="12" t="s">
        <v>462</v>
      </c>
      <c r="BW7" s="12">
        <v>1</v>
      </c>
      <c r="BX7" s="12">
        <v>7800000</v>
      </c>
      <c r="BY7" s="12">
        <v>330000</v>
      </c>
      <c r="BZ7" s="12">
        <v>49.8</v>
      </c>
      <c r="CA7" s="12">
        <v>1</v>
      </c>
      <c r="CB7" s="12">
        <v>5.64</v>
      </c>
      <c r="CC7" s="12">
        <v>0.62</v>
      </c>
      <c r="CD7" s="12">
        <v>0.6</v>
      </c>
      <c r="CE7" s="12">
        <v>0.35</v>
      </c>
      <c r="CF7" s="12">
        <v>2.62</v>
      </c>
      <c r="CG7" s="12">
        <v>0.26</v>
      </c>
      <c r="CH7" s="12">
        <v>3950</v>
      </c>
      <c r="CI7" s="12">
        <v>170</v>
      </c>
      <c r="CJ7" s="12">
        <v>32.1</v>
      </c>
      <c r="CK7" s="12">
        <v>1.7</v>
      </c>
      <c r="CL7" s="12">
        <v>16810</v>
      </c>
      <c r="CM7" s="12">
        <v>840</v>
      </c>
      <c r="CN7" s="12">
        <v>394</v>
      </c>
      <c r="CO7" s="12">
        <v>30</v>
      </c>
      <c r="CP7" s="12">
        <v>300</v>
      </c>
      <c r="CQ7" s="12">
        <v>26</v>
      </c>
      <c r="CR7" s="12">
        <v>1270</v>
      </c>
      <c r="CS7" s="12">
        <v>79</v>
      </c>
      <c r="CT7" s="12">
        <v>86000</v>
      </c>
      <c r="CU7" s="12">
        <v>4800</v>
      </c>
      <c r="CV7" s="12">
        <v>41.2</v>
      </c>
      <c r="CW7" s="12">
        <v>3.3</v>
      </c>
      <c r="CX7" s="12">
        <v>76.8</v>
      </c>
      <c r="CY7" s="12">
        <v>5</v>
      </c>
      <c r="CZ7" s="12">
        <v>171</v>
      </c>
      <c r="DA7" s="12">
        <v>10</v>
      </c>
      <c r="DB7" s="12">
        <v>126.6</v>
      </c>
      <c r="DC7" s="12">
        <v>9.1999999999999993</v>
      </c>
      <c r="DD7" s="12">
        <v>22.8</v>
      </c>
      <c r="DE7" s="12">
        <v>1.7</v>
      </c>
      <c r="DF7" s="12">
        <v>1.38</v>
      </c>
      <c r="DG7" s="12">
        <v>0.28000000000000003</v>
      </c>
      <c r="DH7" s="12">
        <v>8.82</v>
      </c>
      <c r="DI7" s="12">
        <v>0.52</v>
      </c>
      <c r="DJ7" s="12">
        <v>363</v>
      </c>
      <c r="DK7" s="12">
        <v>17</v>
      </c>
      <c r="DL7" s="12">
        <v>26.9</v>
      </c>
      <c r="DM7" s="12">
        <v>1.3</v>
      </c>
      <c r="DN7" s="12">
        <v>150</v>
      </c>
      <c r="DO7" s="12">
        <v>7.4</v>
      </c>
      <c r="DP7" s="12">
        <v>13.86</v>
      </c>
      <c r="DQ7" s="12">
        <v>0.94</v>
      </c>
      <c r="DR7" s="12">
        <v>0.98</v>
      </c>
      <c r="DS7" s="12">
        <v>0.21</v>
      </c>
      <c r="DT7" s="12">
        <v>0.21</v>
      </c>
      <c r="DU7" s="12">
        <v>0.11</v>
      </c>
      <c r="DV7" s="12">
        <v>0.14899999999999999</v>
      </c>
      <c r="DW7" s="12">
        <v>2.9000000000000001E-2</v>
      </c>
      <c r="DX7" s="12">
        <v>1.58</v>
      </c>
      <c r="DY7" s="12">
        <v>0.23</v>
      </c>
      <c r="DZ7" s="12">
        <v>7.0999999999999994E-2</v>
      </c>
      <c r="EA7" s="12">
        <v>0.05</v>
      </c>
      <c r="EB7" s="12">
        <v>0.13100000000000001</v>
      </c>
      <c r="EC7" s="12">
        <v>4.2000000000000003E-2</v>
      </c>
      <c r="ED7" s="12">
        <v>113.8</v>
      </c>
      <c r="EE7" s="12">
        <v>8.5</v>
      </c>
      <c r="EF7" s="12">
        <v>12.38</v>
      </c>
      <c r="EG7" s="12">
        <v>0.78</v>
      </c>
      <c r="EH7" s="12">
        <v>30.4</v>
      </c>
      <c r="EI7" s="12">
        <v>1.7</v>
      </c>
      <c r="EJ7" s="12">
        <v>4.2</v>
      </c>
      <c r="EK7" s="12">
        <v>0.32</v>
      </c>
      <c r="EL7" s="12">
        <v>20.7</v>
      </c>
      <c r="EM7" s="12">
        <v>1.5</v>
      </c>
      <c r="EN7" s="12">
        <v>5.56</v>
      </c>
      <c r="EO7" s="12">
        <v>0.5</v>
      </c>
      <c r="EP7" s="12">
        <v>2.0699999999999998</v>
      </c>
      <c r="EQ7" s="12">
        <v>0.2</v>
      </c>
      <c r="ER7" s="12">
        <v>5.84</v>
      </c>
      <c r="ES7" s="12">
        <v>0.52</v>
      </c>
      <c r="ET7" s="12">
        <v>0.92300000000000004</v>
      </c>
      <c r="EU7" s="12">
        <v>7.0000000000000007E-2</v>
      </c>
      <c r="EV7" s="12">
        <v>5.34</v>
      </c>
      <c r="EW7" s="12">
        <v>0.4</v>
      </c>
      <c r="EX7" s="12">
        <v>1.0389999999999999</v>
      </c>
      <c r="EY7" s="12">
        <v>7.5999999999999998E-2</v>
      </c>
      <c r="EZ7" s="12">
        <v>2.6</v>
      </c>
      <c r="FA7" s="12">
        <v>0.25</v>
      </c>
      <c r="FB7" s="12">
        <v>0.36199999999999999</v>
      </c>
      <c r="FC7" s="12">
        <v>5.8999999999999997E-2</v>
      </c>
      <c r="FD7" s="12">
        <v>2.21</v>
      </c>
      <c r="FE7" s="12">
        <v>0.24</v>
      </c>
      <c r="FF7" s="12">
        <v>0.32900000000000001</v>
      </c>
      <c r="FG7" s="12">
        <v>4.1000000000000002E-2</v>
      </c>
      <c r="FH7" s="12">
        <v>3.78</v>
      </c>
      <c r="FI7" s="12">
        <v>0.44</v>
      </c>
      <c r="FJ7" s="12">
        <v>0.82699999999999996</v>
      </c>
      <c r="FK7" s="12">
        <v>7.2999999999999995E-2</v>
      </c>
      <c r="FL7" s="12">
        <v>0.16200000000000001</v>
      </c>
      <c r="FM7" s="12">
        <v>3.2000000000000001E-2</v>
      </c>
      <c r="FN7" s="12">
        <v>3.2000000000000001E-2</v>
      </c>
      <c r="FO7" s="12">
        <v>1.4999999999999999E-2</v>
      </c>
      <c r="FP7" s="12">
        <v>1.1399999999999999</v>
      </c>
      <c r="FQ7" s="12">
        <v>0.1</v>
      </c>
      <c r="FR7" s="12">
        <v>2.9000000000000001E-2</v>
      </c>
      <c r="FS7" s="12">
        <v>1.7000000000000001E-2</v>
      </c>
      <c r="FT7" s="12">
        <v>1</v>
      </c>
      <c r="FU7" s="12">
        <v>0.12</v>
      </c>
      <c r="FV7" s="12">
        <v>0.35699999999999998</v>
      </c>
      <c r="FW7" s="12">
        <v>7.8E-2</v>
      </c>
    </row>
    <row r="8" spans="1:179" x14ac:dyDescent="0.3">
      <c r="A8" s="31" t="s">
        <v>151</v>
      </c>
      <c r="B8" s="31" t="s">
        <v>15</v>
      </c>
      <c r="D8" s="62">
        <v>2.7707999999999999</v>
      </c>
      <c r="E8" s="62">
        <v>14.072100000000001</v>
      </c>
      <c r="F8" s="62">
        <v>0.3664</v>
      </c>
      <c r="G8" s="62">
        <v>10.4102</v>
      </c>
      <c r="H8" s="62">
        <v>0.69650000000000001</v>
      </c>
      <c r="I8" s="62">
        <v>3.3357999999999999</v>
      </c>
      <c r="J8" s="62">
        <v>51.136899999999997</v>
      </c>
      <c r="K8" s="62">
        <v>4.5060000000000002</v>
      </c>
      <c r="L8" s="62">
        <v>10.3635</v>
      </c>
      <c r="M8" s="62">
        <v>0.18310000000000001</v>
      </c>
      <c r="N8" s="62">
        <v>1178.101672</v>
      </c>
      <c r="O8" s="62">
        <v>175</v>
      </c>
      <c r="P8" s="62">
        <v>0.57533402247861498</v>
      </c>
      <c r="Q8" s="62">
        <v>221.34713570490399</v>
      </c>
      <c r="R8" s="62">
        <v>363.30588815321801</v>
      </c>
      <c r="T8" s="37">
        <v>5.56</v>
      </c>
      <c r="U8" s="37">
        <v>2.657</v>
      </c>
      <c r="V8" s="37">
        <v>13.492000000000001</v>
      </c>
      <c r="W8" s="37">
        <v>0.35099999999999998</v>
      </c>
      <c r="X8" s="37">
        <v>9.9809999999999999</v>
      </c>
      <c r="Y8" s="37">
        <v>0.66800000000000004</v>
      </c>
      <c r="Z8" s="37">
        <v>3.198</v>
      </c>
      <c r="AA8" s="37">
        <v>51.076000000000001</v>
      </c>
      <c r="AB8" s="37">
        <v>6.2039999999999997</v>
      </c>
      <c r="AC8" s="37">
        <v>11.471</v>
      </c>
      <c r="AD8" s="37">
        <v>0.17599999999999999</v>
      </c>
      <c r="AE8" s="37">
        <f t="shared" si="13"/>
        <v>0.94732853353543001</v>
      </c>
      <c r="AG8" s="34" t="str">
        <f t="shared" si="0"/>
        <v>LLE_LL5_40</v>
      </c>
      <c r="AH8" s="34">
        <f t="shared" si="1"/>
        <v>51.076000000000001</v>
      </c>
      <c r="AI8" s="34">
        <f t="shared" si="2"/>
        <v>3.198</v>
      </c>
      <c r="AJ8" s="34">
        <f t="shared" si="3"/>
        <v>13.492000000000001</v>
      </c>
      <c r="AK8" s="34">
        <f t="shared" si="4"/>
        <v>9.7503499999999992</v>
      </c>
      <c r="AL8" s="34">
        <f t="shared" si="5"/>
        <v>1.9118331421499999</v>
      </c>
      <c r="AM8" s="34">
        <f t="shared" si="6"/>
        <v>0.17599999999999999</v>
      </c>
      <c r="AN8" s="34">
        <f t="shared" si="7"/>
        <v>6.2039999999999997</v>
      </c>
      <c r="AO8" s="34">
        <f t="shared" si="8"/>
        <v>9.9809999999999999</v>
      </c>
      <c r="AP8" s="34">
        <f t="shared" si="9"/>
        <v>2.657</v>
      </c>
      <c r="AQ8" s="34">
        <f t="shared" si="10"/>
        <v>0.66800000000000004</v>
      </c>
      <c r="AR8" s="34">
        <f t="shared" si="11"/>
        <v>0.35099999999999998</v>
      </c>
      <c r="AS8" s="34">
        <v>0.54503033580770699</v>
      </c>
      <c r="AT8" s="34">
        <f t="shared" si="14"/>
        <v>2.0968845746959452E-2</v>
      </c>
      <c r="AU8" s="34">
        <f t="shared" si="12"/>
        <v>1138.7003999999999</v>
      </c>
      <c r="AV8" s="34">
        <v>350</v>
      </c>
      <c r="AW8" s="34">
        <v>0.16313644927305171</v>
      </c>
      <c r="AY8" s="25">
        <v>40.565100000000001</v>
      </c>
      <c r="AZ8" s="25">
        <v>39.172150000000002</v>
      </c>
      <c r="BA8" s="25">
        <v>19.95805</v>
      </c>
      <c r="BB8" s="25">
        <v>2.6849999999999999E-2</v>
      </c>
      <c r="BC8" s="25">
        <v>0.24975</v>
      </c>
      <c r="BD8" s="25">
        <v>0.27410000000000001</v>
      </c>
      <c r="BE8" s="25">
        <v>0.17860000000000001</v>
      </c>
      <c r="BJ8" s="25">
        <v>100.42465</v>
      </c>
      <c r="BK8" s="25">
        <v>0.78369186605031405</v>
      </c>
      <c r="BM8" s="12" t="s">
        <v>391</v>
      </c>
      <c r="BN8" s="12">
        <v>50</v>
      </c>
      <c r="BO8" s="12" t="s">
        <v>33</v>
      </c>
      <c r="BP8" s="12">
        <v>24</v>
      </c>
      <c r="BQ8" s="12" t="s">
        <v>672</v>
      </c>
      <c r="BR8" s="12" t="s">
        <v>461</v>
      </c>
      <c r="BS8" s="12">
        <v>0.55486307870370399</v>
      </c>
      <c r="BT8" s="12">
        <v>8.4255999999999993</v>
      </c>
      <c r="BU8" s="12">
        <v>13</v>
      </c>
      <c r="BV8" s="12" t="s">
        <v>462</v>
      </c>
      <c r="BW8" s="12">
        <v>1</v>
      </c>
      <c r="BX8" s="12">
        <v>8120000</v>
      </c>
      <c r="BY8" s="12">
        <v>480000</v>
      </c>
      <c r="BZ8" s="12">
        <v>51.1</v>
      </c>
      <c r="CA8" s="12">
        <v>1</v>
      </c>
      <c r="CB8" s="12">
        <v>5.4</v>
      </c>
      <c r="CC8" s="12">
        <v>0.44</v>
      </c>
      <c r="CD8" s="12">
        <v>1.1100000000000001</v>
      </c>
      <c r="CE8" s="12">
        <v>0.69</v>
      </c>
      <c r="CF8" s="12">
        <v>2.79</v>
      </c>
      <c r="CG8" s="12">
        <v>0.38</v>
      </c>
      <c r="CH8" s="12">
        <v>5370</v>
      </c>
      <c r="CI8" s="12">
        <v>380</v>
      </c>
      <c r="CJ8" s="12">
        <v>31.1</v>
      </c>
      <c r="CK8" s="12">
        <v>3.5</v>
      </c>
      <c r="CL8" s="12">
        <v>20900</v>
      </c>
      <c r="CM8" s="12">
        <v>1800</v>
      </c>
      <c r="CN8" s="12">
        <v>368</v>
      </c>
      <c r="CO8" s="12">
        <v>28</v>
      </c>
      <c r="CP8" s="12">
        <v>108.6</v>
      </c>
      <c r="CQ8" s="12">
        <v>9.1999999999999993</v>
      </c>
      <c r="CR8" s="12">
        <v>1215</v>
      </c>
      <c r="CS8" s="12">
        <v>80</v>
      </c>
      <c r="CT8" s="12">
        <v>81100</v>
      </c>
      <c r="CU8" s="12">
        <v>6100</v>
      </c>
      <c r="CV8" s="12">
        <v>33.299999999999997</v>
      </c>
      <c r="CW8" s="12">
        <v>1.4</v>
      </c>
      <c r="CX8" s="12">
        <v>41.6</v>
      </c>
      <c r="CY8" s="12">
        <v>4.0999999999999996</v>
      </c>
      <c r="CZ8" s="12">
        <v>87</v>
      </c>
      <c r="DA8" s="12">
        <v>8.5</v>
      </c>
      <c r="DB8" s="12">
        <v>124.7</v>
      </c>
      <c r="DC8" s="12">
        <v>8.6999999999999993</v>
      </c>
      <c r="DD8" s="12">
        <v>22.4</v>
      </c>
      <c r="DE8" s="12">
        <v>1.3</v>
      </c>
      <c r="DF8" s="12">
        <v>1.68</v>
      </c>
      <c r="DG8" s="12">
        <v>0.53</v>
      </c>
      <c r="DH8" s="12">
        <v>12.8</v>
      </c>
      <c r="DI8" s="12">
        <v>1.7</v>
      </c>
      <c r="DJ8" s="12">
        <v>412</v>
      </c>
      <c r="DK8" s="12">
        <v>44</v>
      </c>
      <c r="DL8" s="12">
        <v>29.8</v>
      </c>
      <c r="DM8" s="12">
        <v>3.2</v>
      </c>
      <c r="DN8" s="12">
        <v>187</v>
      </c>
      <c r="DO8" s="12">
        <v>16</v>
      </c>
      <c r="DP8" s="12">
        <v>18.73</v>
      </c>
      <c r="DQ8" s="12">
        <v>0.72</v>
      </c>
      <c r="DR8" s="12">
        <v>0.95</v>
      </c>
      <c r="DS8" s="12">
        <v>0.27</v>
      </c>
      <c r="DT8" s="12" t="s">
        <v>135</v>
      </c>
      <c r="DU8" s="12" t="s">
        <v>135</v>
      </c>
      <c r="DV8" s="12">
        <v>0.11600000000000001</v>
      </c>
      <c r="DW8" s="12">
        <v>3.2000000000000001E-2</v>
      </c>
      <c r="DX8" s="12">
        <v>1.72</v>
      </c>
      <c r="DY8" s="12">
        <v>0.28999999999999998</v>
      </c>
      <c r="DZ8" s="12">
        <v>4.5999999999999999E-2</v>
      </c>
      <c r="EA8" s="12">
        <v>4.1000000000000002E-2</v>
      </c>
      <c r="EB8" s="12">
        <v>0.17299999999999999</v>
      </c>
      <c r="EC8" s="12">
        <v>4.1000000000000002E-2</v>
      </c>
      <c r="ED8" s="12">
        <v>169</v>
      </c>
      <c r="EE8" s="12">
        <v>16</v>
      </c>
      <c r="EF8" s="12">
        <v>17.29</v>
      </c>
      <c r="EG8" s="12">
        <v>0.91</v>
      </c>
      <c r="EH8" s="12">
        <v>42.1</v>
      </c>
      <c r="EI8" s="12">
        <v>4</v>
      </c>
      <c r="EJ8" s="12">
        <v>5.64</v>
      </c>
      <c r="EK8" s="12">
        <v>0.45</v>
      </c>
      <c r="EL8" s="12">
        <v>25.6</v>
      </c>
      <c r="EM8" s="12">
        <v>2.7</v>
      </c>
      <c r="EN8" s="12">
        <v>6.9</v>
      </c>
      <c r="EO8" s="12">
        <v>0.93</v>
      </c>
      <c r="EP8" s="12">
        <v>2.38</v>
      </c>
      <c r="EQ8" s="12">
        <v>0.19</v>
      </c>
      <c r="ER8" s="12">
        <v>6.44</v>
      </c>
      <c r="ES8" s="12">
        <v>0.93</v>
      </c>
      <c r="ET8" s="12">
        <v>1.22</v>
      </c>
      <c r="EU8" s="12">
        <v>0.18</v>
      </c>
      <c r="EV8" s="12">
        <v>5.94</v>
      </c>
      <c r="EW8" s="12">
        <v>0.6</v>
      </c>
      <c r="EX8" s="12">
        <v>1.26</v>
      </c>
      <c r="EY8" s="12">
        <v>0.13</v>
      </c>
      <c r="EZ8" s="12">
        <v>3.19</v>
      </c>
      <c r="FA8" s="12">
        <v>0.48</v>
      </c>
      <c r="FB8" s="12">
        <v>0.47399999999999998</v>
      </c>
      <c r="FC8" s="12">
        <v>8.1000000000000003E-2</v>
      </c>
      <c r="FD8" s="12">
        <v>2.39</v>
      </c>
      <c r="FE8" s="12">
        <v>0.57999999999999996</v>
      </c>
      <c r="FF8" s="12">
        <v>0.35</v>
      </c>
      <c r="FG8" s="12">
        <v>9.2999999999999999E-2</v>
      </c>
      <c r="FH8" s="12">
        <v>5.19</v>
      </c>
      <c r="FI8" s="12">
        <v>0.78</v>
      </c>
      <c r="FJ8" s="12">
        <v>1.24</v>
      </c>
      <c r="FK8" s="12">
        <v>0.17</v>
      </c>
      <c r="FL8" s="12">
        <v>0.317</v>
      </c>
      <c r="FM8" s="12">
        <v>5.1999999999999998E-2</v>
      </c>
      <c r="FN8" s="12">
        <v>3.7999999999999999E-2</v>
      </c>
      <c r="FO8" s="12">
        <v>2.3E-2</v>
      </c>
      <c r="FP8" s="12">
        <v>1.5</v>
      </c>
      <c r="FQ8" s="12">
        <v>0.2</v>
      </c>
      <c r="FR8" s="12">
        <v>5.3999999999999999E-2</v>
      </c>
      <c r="FS8" s="12">
        <v>3.7999999999999999E-2</v>
      </c>
      <c r="FT8" s="12">
        <v>1.27</v>
      </c>
      <c r="FU8" s="12">
        <v>0.17</v>
      </c>
      <c r="FV8" s="12">
        <v>0.56000000000000005</v>
      </c>
      <c r="FW8" s="12">
        <v>0.16</v>
      </c>
    </row>
    <row r="9" spans="1:179" x14ac:dyDescent="0.3">
      <c r="A9" s="31" t="s">
        <v>152</v>
      </c>
      <c r="B9" s="31" t="s">
        <v>15</v>
      </c>
      <c r="D9" s="62">
        <v>3.0103</v>
      </c>
      <c r="E9" s="62">
        <v>13.3238</v>
      </c>
      <c r="F9" s="62">
        <v>0.37940000000000002</v>
      </c>
      <c r="G9" s="62">
        <v>9.6260999999999992</v>
      </c>
      <c r="H9" s="62">
        <v>0.69650000000000001</v>
      </c>
      <c r="I9" s="62">
        <v>3.5949</v>
      </c>
      <c r="J9" s="62">
        <v>50.547499999999999</v>
      </c>
      <c r="K9" s="62">
        <v>4.3624000000000001</v>
      </c>
      <c r="L9" s="62">
        <v>12.335900000000001</v>
      </c>
      <c r="M9" s="62">
        <v>0.18640000000000001</v>
      </c>
      <c r="N9" s="62">
        <v>1460.866092</v>
      </c>
      <c r="O9" s="62">
        <v>237</v>
      </c>
      <c r="P9" s="62">
        <v>0.54954859918646004</v>
      </c>
      <c r="Q9" s="62">
        <v>301.21245318475297</v>
      </c>
      <c r="R9" s="62">
        <v>505.44388635144003</v>
      </c>
      <c r="T9" s="37">
        <v>2.65</v>
      </c>
      <c r="U9" s="37">
        <v>2.972</v>
      </c>
      <c r="V9" s="37">
        <v>13.156000000000001</v>
      </c>
      <c r="W9" s="37">
        <v>0.375</v>
      </c>
      <c r="X9" s="37">
        <v>9.5050000000000008</v>
      </c>
      <c r="Y9" s="37">
        <v>0.68799999999999994</v>
      </c>
      <c r="Z9" s="37">
        <v>3.55</v>
      </c>
      <c r="AA9" s="37">
        <v>50.906999999999996</v>
      </c>
      <c r="AB9" s="37">
        <v>5.5069999999999997</v>
      </c>
      <c r="AC9" s="37">
        <v>12.423</v>
      </c>
      <c r="AD9" s="37">
        <v>0.184</v>
      </c>
      <c r="AE9" s="37">
        <f t="shared" si="13"/>
        <v>0.97418412079883099</v>
      </c>
      <c r="AG9" s="34" t="str">
        <f t="shared" si="0"/>
        <v>LLE_LL5_50</v>
      </c>
      <c r="AH9" s="34">
        <f t="shared" si="1"/>
        <v>50.906999999999996</v>
      </c>
      <c r="AI9" s="34">
        <f t="shared" si="2"/>
        <v>3.55</v>
      </c>
      <c r="AJ9" s="34">
        <f t="shared" si="3"/>
        <v>13.156000000000001</v>
      </c>
      <c r="AK9" s="34">
        <f t="shared" si="4"/>
        <v>10.55955</v>
      </c>
      <c r="AL9" s="34">
        <f t="shared" si="5"/>
        <v>2.0704997929499998</v>
      </c>
      <c r="AM9" s="34">
        <f t="shared" si="6"/>
        <v>0.184</v>
      </c>
      <c r="AN9" s="34">
        <f t="shared" si="7"/>
        <v>5.5069999999999997</v>
      </c>
      <c r="AO9" s="34">
        <f t="shared" si="8"/>
        <v>9.5050000000000008</v>
      </c>
      <c r="AP9" s="34">
        <f t="shared" si="9"/>
        <v>2.972</v>
      </c>
      <c r="AQ9" s="34">
        <f t="shared" si="10"/>
        <v>0.68799999999999994</v>
      </c>
      <c r="AR9" s="34">
        <f t="shared" si="11"/>
        <v>0.375</v>
      </c>
      <c r="AS9" s="34">
        <v>0.53536151893469097</v>
      </c>
      <c r="AT9" s="34">
        <f t="shared" si="14"/>
        <v>2.9343638887944765E-2</v>
      </c>
      <c r="AU9" s="34">
        <f t="shared" si="12"/>
        <v>1124.6907000000001</v>
      </c>
      <c r="AV9" s="34">
        <v>470</v>
      </c>
      <c r="AW9" s="34">
        <v>0.1226543910353025</v>
      </c>
      <c r="AY9" s="25">
        <v>38.077300000000001</v>
      </c>
      <c r="AZ9" s="25">
        <v>38.667700000000004</v>
      </c>
      <c r="BA9" s="25">
        <v>22.890450000000001</v>
      </c>
      <c r="BB9" s="25">
        <v>2.3800000000000002E-2</v>
      </c>
      <c r="BC9" s="25">
        <v>0.22670000000000001</v>
      </c>
      <c r="BD9" s="25">
        <v>0.31774999999999998</v>
      </c>
      <c r="BE9" s="25">
        <v>0.23250000000000001</v>
      </c>
      <c r="BJ9" s="25">
        <v>100.43615</v>
      </c>
      <c r="BK9" s="25">
        <v>0.74780411693873705</v>
      </c>
    </row>
    <row r="10" spans="1:179" s="37" customFormat="1" x14ac:dyDescent="0.3">
      <c r="A10" s="31" t="s">
        <v>889</v>
      </c>
      <c r="B10" s="31" t="s">
        <v>15</v>
      </c>
      <c r="C10" s="19"/>
      <c r="D10" s="62">
        <v>2.8043999999999998</v>
      </c>
      <c r="E10" s="62">
        <v>14.2394</v>
      </c>
      <c r="F10" s="62">
        <v>0.35410000000000003</v>
      </c>
      <c r="G10" s="62">
        <v>11.0479</v>
      </c>
      <c r="H10" s="62">
        <v>0.57099999999999995</v>
      </c>
      <c r="I10" s="62">
        <v>3.2111999999999998</v>
      </c>
      <c r="J10" s="62">
        <v>51.079500000000003</v>
      </c>
      <c r="K10" s="62">
        <v>4.0016999999999996</v>
      </c>
      <c r="L10" s="62">
        <v>9.8004999999999995</v>
      </c>
      <c r="M10" s="62">
        <v>0.17080000000000001</v>
      </c>
      <c r="N10" s="62">
        <v>1503.90634</v>
      </c>
      <c r="O10" s="62">
        <v>160</v>
      </c>
      <c r="P10" s="62">
        <v>0.54764731257499299</v>
      </c>
      <c r="Q10" s="62">
        <v>273.11781383436198</v>
      </c>
      <c r="R10" s="62">
        <v>310.94153566706001</v>
      </c>
      <c r="S10" s="19"/>
      <c r="T10" s="43">
        <v>7.73</v>
      </c>
      <c r="U10" s="43">
        <v>2.6629999999999998</v>
      </c>
      <c r="V10" s="43">
        <v>13.071999999999999</v>
      </c>
      <c r="W10" s="43">
        <v>0.33600000000000002</v>
      </c>
      <c r="X10" s="43">
        <v>10.492000000000001</v>
      </c>
      <c r="Y10" s="43">
        <v>0.54200000000000004</v>
      </c>
      <c r="Z10" s="43">
        <v>3.4870000000000001</v>
      </c>
      <c r="AA10" s="43">
        <v>50.908999999999999</v>
      </c>
      <c r="AB10" s="43">
        <v>5.9550000000000001</v>
      </c>
      <c r="AC10" s="43">
        <v>11.335000000000001</v>
      </c>
      <c r="AD10" s="43">
        <v>0.21199999999999999</v>
      </c>
      <c r="AE10" s="37">
        <f>1/(1+T10/100)</f>
        <v>0.92824654228163006</v>
      </c>
      <c r="AF10" s="19"/>
      <c r="AG10" s="34" t="str">
        <f t="shared" si="0"/>
        <v>LLE_LL5_52B</v>
      </c>
      <c r="AH10" s="34">
        <f t="shared" si="1"/>
        <v>50.908999999999999</v>
      </c>
      <c r="AI10" s="34">
        <f t="shared" si="2"/>
        <v>3.4870000000000001</v>
      </c>
      <c r="AJ10" s="34">
        <f t="shared" si="3"/>
        <v>13.071999999999999</v>
      </c>
      <c r="AK10" s="34">
        <f t="shared" si="4"/>
        <v>9.6347500000000004</v>
      </c>
      <c r="AL10" s="34">
        <f t="shared" si="5"/>
        <v>1.8891664777499999</v>
      </c>
      <c r="AM10" s="34">
        <f t="shared" si="6"/>
        <v>0.21199999999999999</v>
      </c>
      <c r="AN10" s="34">
        <f t="shared" si="7"/>
        <v>5.9550000000000001</v>
      </c>
      <c r="AO10" s="34">
        <f t="shared" si="8"/>
        <v>10.492000000000001</v>
      </c>
      <c r="AP10" s="34">
        <f t="shared" si="9"/>
        <v>2.6629999999999998</v>
      </c>
      <c r="AQ10" s="34">
        <f t="shared" si="10"/>
        <v>0.54200000000000004</v>
      </c>
      <c r="AR10" s="34">
        <f t="shared" si="11"/>
        <v>0.33600000000000002</v>
      </c>
      <c r="AS10" s="34">
        <v>0.50835172428756426</v>
      </c>
      <c r="AT10" s="34">
        <f t="shared" si="14"/>
        <v>2.5352066632726444E-2</v>
      </c>
      <c r="AU10" s="34">
        <f t="shared" si="12"/>
        <v>1133.6955</v>
      </c>
      <c r="AV10" s="34">
        <v>420</v>
      </c>
      <c r="AW10" s="34">
        <v>0.12260693301299409</v>
      </c>
      <c r="AX10" s="19"/>
      <c r="AY10" s="25">
        <v>40.738750000000003</v>
      </c>
      <c r="AZ10" s="25">
        <v>38.967599999999997</v>
      </c>
      <c r="BA10" s="25">
        <v>19.101649999999999</v>
      </c>
      <c r="BB10" s="25">
        <v>2.6849999999999999E-2</v>
      </c>
      <c r="BC10" s="25">
        <v>0.25435000000000002</v>
      </c>
      <c r="BD10" s="25">
        <v>0.2656</v>
      </c>
      <c r="BE10" s="25">
        <v>0.19894999999999999</v>
      </c>
      <c r="BF10" s="25"/>
      <c r="BG10" s="25"/>
      <c r="BH10" s="25"/>
      <c r="BI10" s="25"/>
      <c r="BJ10" s="25">
        <v>99.553749999999994</v>
      </c>
      <c r="BK10" s="25">
        <v>0.791739292763326</v>
      </c>
      <c r="BL10" s="19"/>
      <c r="BM10" s="12" t="s">
        <v>388</v>
      </c>
      <c r="BN10" s="12">
        <v>25</v>
      </c>
      <c r="BO10" s="12" t="s">
        <v>32</v>
      </c>
      <c r="BP10" s="12" t="s">
        <v>459</v>
      </c>
      <c r="BQ10" s="12" t="s">
        <v>673</v>
      </c>
      <c r="BR10" s="12" t="s">
        <v>461</v>
      </c>
      <c r="BS10" s="12">
        <v>0.685241203703704</v>
      </c>
      <c r="BT10" s="12">
        <v>8.5838000000000001</v>
      </c>
      <c r="BU10" s="12">
        <v>16</v>
      </c>
      <c r="BV10" s="12" t="s">
        <v>462</v>
      </c>
      <c r="BW10" s="12">
        <v>1</v>
      </c>
      <c r="BX10" s="12">
        <v>84400</v>
      </c>
      <c r="BY10" s="12">
        <v>8700</v>
      </c>
      <c r="BZ10" s="12">
        <v>11</v>
      </c>
      <c r="CA10" s="12">
        <v>1</v>
      </c>
      <c r="CB10" s="12"/>
      <c r="CC10" s="12"/>
      <c r="CD10" s="12"/>
      <c r="CE10" s="12"/>
      <c r="CF10" s="12">
        <v>2.48</v>
      </c>
      <c r="CG10" s="12">
        <v>0.33</v>
      </c>
      <c r="CH10" s="12">
        <v>4360</v>
      </c>
      <c r="CI10" s="12">
        <v>420</v>
      </c>
      <c r="CJ10" s="12">
        <v>30.1</v>
      </c>
      <c r="CK10" s="12">
        <v>2.4</v>
      </c>
      <c r="CL10" s="12">
        <v>17400</v>
      </c>
      <c r="CM10" s="12">
        <v>2100</v>
      </c>
      <c r="CN10" s="12">
        <v>373</v>
      </c>
      <c r="CO10" s="12">
        <v>45</v>
      </c>
      <c r="CP10" s="12">
        <v>165</v>
      </c>
      <c r="CQ10" s="12">
        <v>29</v>
      </c>
      <c r="CR10" s="12">
        <v>1210</v>
      </c>
      <c r="CS10" s="12">
        <v>130</v>
      </c>
      <c r="CT10" s="12">
        <v>81000</v>
      </c>
      <c r="CU10" s="12">
        <v>8000</v>
      </c>
      <c r="CV10" s="12"/>
      <c r="CW10" s="12"/>
      <c r="CX10" s="12">
        <v>21.7</v>
      </c>
      <c r="CY10" s="12">
        <v>3.9</v>
      </c>
      <c r="CZ10" s="12">
        <v>50.181818181818201</v>
      </c>
      <c r="DA10" s="12">
        <v>7.8181818181818201</v>
      </c>
      <c r="DB10" s="12"/>
      <c r="DC10" s="12"/>
      <c r="DD10" s="12">
        <v>27</v>
      </c>
      <c r="DE10" s="12">
        <v>4.3</v>
      </c>
      <c r="DF10" s="12">
        <v>1.98</v>
      </c>
      <c r="DG10" s="12">
        <v>0.83</v>
      </c>
      <c r="DH10" s="12">
        <v>10.4</v>
      </c>
      <c r="DI10" s="12">
        <v>1.6</v>
      </c>
      <c r="DJ10" s="12">
        <v>383</v>
      </c>
      <c r="DK10" s="12">
        <v>36</v>
      </c>
      <c r="DL10" s="12">
        <v>27.4</v>
      </c>
      <c r="DM10" s="12">
        <v>3.8</v>
      </c>
      <c r="DN10" s="12">
        <v>159</v>
      </c>
      <c r="DO10" s="12">
        <v>19</v>
      </c>
      <c r="DP10" s="12">
        <v>16.3</v>
      </c>
      <c r="DQ10" s="12">
        <v>2</v>
      </c>
      <c r="DR10" s="12">
        <v>1.31</v>
      </c>
      <c r="DS10" s="12">
        <v>0.53</v>
      </c>
      <c r="DT10" s="12"/>
      <c r="DU10" s="12"/>
      <c r="DV10" s="12"/>
      <c r="DW10" s="12"/>
      <c r="DX10" s="12">
        <v>1.97</v>
      </c>
      <c r="DY10" s="12">
        <v>0.62</v>
      </c>
      <c r="DZ10" s="12"/>
      <c r="EA10" s="12"/>
      <c r="EB10" s="12"/>
      <c r="EC10" s="12"/>
      <c r="ED10" s="12">
        <v>134</v>
      </c>
      <c r="EE10" s="12">
        <v>18</v>
      </c>
      <c r="EF10" s="12">
        <v>15.5</v>
      </c>
      <c r="EG10" s="12">
        <v>1.9</v>
      </c>
      <c r="EH10" s="12">
        <v>38</v>
      </c>
      <c r="EI10" s="12">
        <v>4.7</v>
      </c>
      <c r="EJ10" s="12">
        <v>4.91</v>
      </c>
      <c r="EK10" s="12">
        <v>0.56000000000000005</v>
      </c>
      <c r="EL10" s="12">
        <v>24</v>
      </c>
      <c r="EM10" s="12">
        <v>2.9</v>
      </c>
      <c r="EN10" s="12">
        <v>7</v>
      </c>
      <c r="EO10" s="12">
        <v>1.6</v>
      </c>
      <c r="EP10" s="12">
        <v>2.27</v>
      </c>
      <c r="EQ10" s="12">
        <v>0.49</v>
      </c>
      <c r="ER10" s="12">
        <v>6.7</v>
      </c>
      <c r="ES10" s="12">
        <v>1.3</v>
      </c>
      <c r="ET10" s="12">
        <v>1.1499999999999999</v>
      </c>
      <c r="EU10" s="12">
        <v>0.22</v>
      </c>
      <c r="EV10" s="12">
        <v>6.1</v>
      </c>
      <c r="EW10" s="12">
        <v>1.5</v>
      </c>
      <c r="EX10" s="12">
        <v>1.35</v>
      </c>
      <c r="EY10" s="12">
        <v>0.25</v>
      </c>
      <c r="EZ10" s="12">
        <v>2.64</v>
      </c>
      <c r="FA10" s="12">
        <v>0.52</v>
      </c>
      <c r="FB10" s="12">
        <v>0.45</v>
      </c>
      <c r="FC10" s="12">
        <v>0.13</v>
      </c>
      <c r="FD10" s="12">
        <v>2.2200000000000002</v>
      </c>
      <c r="FE10" s="12">
        <v>0.51</v>
      </c>
      <c r="FF10" s="12">
        <v>0.27200000000000002</v>
      </c>
      <c r="FG10" s="12">
        <v>9.5000000000000001E-2</v>
      </c>
      <c r="FH10" s="12">
        <v>4.2699999999999996</v>
      </c>
      <c r="FI10" s="12">
        <v>0.82</v>
      </c>
      <c r="FJ10" s="12">
        <v>0.94</v>
      </c>
      <c r="FK10" s="12">
        <v>0.19</v>
      </c>
      <c r="FL10" s="12">
        <v>0.19</v>
      </c>
      <c r="FM10" s="12">
        <v>0.12</v>
      </c>
      <c r="FN10" s="12">
        <v>4.4999999999999998E-2</v>
      </c>
      <c r="FO10" s="12">
        <v>3.2000000000000001E-2</v>
      </c>
      <c r="FP10" s="12">
        <v>1.5</v>
      </c>
      <c r="FQ10" s="12">
        <v>0.32</v>
      </c>
      <c r="FR10" s="12"/>
      <c r="FS10" s="12"/>
      <c r="FT10" s="12">
        <v>1.27</v>
      </c>
      <c r="FU10" s="12">
        <v>0.35</v>
      </c>
      <c r="FV10" s="12">
        <v>0.46</v>
      </c>
      <c r="FW10" s="12">
        <v>0.16</v>
      </c>
    </row>
    <row r="11" spans="1:179" x14ac:dyDescent="0.3">
      <c r="A11" s="31" t="s">
        <v>153</v>
      </c>
      <c r="B11" s="31" t="s">
        <v>15</v>
      </c>
      <c r="D11" s="62">
        <v>4.0880999999999998</v>
      </c>
      <c r="E11" s="62">
        <v>15.097200000000001</v>
      </c>
      <c r="F11" s="62">
        <v>0.70199999999999996</v>
      </c>
      <c r="G11" s="62">
        <v>8.625</v>
      </c>
      <c r="H11" s="62">
        <v>0.83240000000000003</v>
      </c>
      <c r="I11" s="62">
        <v>2.1899000000000002</v>
      </c>
      <c r="J11" s="62">
        <v>54.628900000000002</v>
      </c>
      <c r="K11" s="62">
        <v>3.4582999999999999</v>
      </c>
      <c r="L11" s="62">
        <v>8.8114000000000008</v>
      </c>
      <c r="M11" s="62">
        <v>0.1258</v>
      </c>
      <c r="N11" s="62">
        <v>1004.939744</v>
      </c>
      <c r="O11" s="62">
        <v>246</v>
      </c>
      <c r="P11" s="62">
        <v>0.665829118232932</v>
      </c>
      <c r="Q11" s="62">
        <v>183.80465735626601</v>
      </c>
      <c r="R11" s="62">
        <v>554.63159295020603</v>
      </c>
      <c r="T11" s="37">
        <v>10.61</v>
      </c>
      <c r="U11" s="37">
        <v>3.6909999999999998</v>
      </c>
      <c r="V11" s="37">
        <v>13.631</v>
      </c>
      <c r="W11" s="37">
        <v>0.63400000000000001</v>
      </c>
      <c r="X11" s="37">
        <v>7.7869999999999999</v>
      </c>
      <c r="Y11" s="37">
        <v>0.752</v>
      </c>
      <c r="Z11" s="37">
        <v>1.9770000000000001</v>
      </c>
      <c r="AA11" s="37">
        <v>53.037999999999997</v>
      </c>
      <c r="AB11" s="37">
        <v>6.1360000000000001</v>
      </c>
      <c r="AC11" s="37">
        <v>11.467000000000001</v>
      </c>
      <c r="AD11" s="37">
        <v>0.114</v>
      </c>
      <c r="AE11" s="37">
        <f t="shared" si="13"/>
        <v>0.90407738902450041</v>
      </c>
      <c r="AG11" s="34" t="str">
        <f t="shared" si="0"/>
        <v>LLE_LL5_46</v>
      </c>
      <c r="AH11" s="34">
        <f t="shared" si="1"/>
        <v>53.037999999999997</v>
      </c>
      <c r="AI11" s="34">
        <f t="shared" si="2"/>
        <v>1.9770000000000001</v>
      </c>
      <c r="AJ11" s="34">
        <f t="shared" si="3"/>
        <v>13.631</v>
      </c>
      <c r="AK11" s="34">
        <f t="shared" si="4"/>
        <v>9.74695</v>
      </c>
      <c r="AL11" s="34">
        <f t="shared" si="5"/>
        <v>1.91116647555</v>
      </c>
      <c r="AM11" s="34">
        <f t="shared" si="6"/>
        <v>0.114</v>
      </c>
      <c r="AN11" s="34">
        <f t="shared" si="7"/>
        <v>6.1360000000000001</v>
      </c>
      <c r="AO11" s="34">
        <f t="shared" si="8"/>
        <v>7.7869999999999999</v>
      </c>
      <c r="AP11" s="34">
        <f t="shared" si="9"/>
        <v>3.6909999999999998</v>
      </c>
      <c r="AQ11" s="34">
        <f t="shared" si="10"/>
        <v>0.752</v>
      </c>
      <c r="AR11" s="34">
        <f t="shared" si="11"/>
        <v>0.63400000000000001</v>
      </c>
      <c r="AS11" s="34">
        <v>0.60196105074851503</v>
      </c>
      <c r="AT11" s="34">
        <f t="shared" si="14"/>
        <v>1.6617363471319591E-2</v>
      </c>
      <c r="AU11" s="34">
        <f t="shared" si="12"/>
        <v>1137.3335999999999</v>
      </c>
      <c r="AV11" s="34">
        <v>290</v>
      </c>
      <c r="AW11" s="34">
        <v>0.2080661561184676</v>
      </c>
      <c r="AY11" s="25">
        <v>40.401000000000003</v>
      </c>
      <c r="AZ11" s="25">
        <v>39.314399999999999</v>
      </c>
      <c r="BA11" s="25">
        <v>20.1126</v>
      </c>
      <c r="BB11" s="25">
        <v>3.6249999999999998E-2</v>
      </c>
      <c r="BC11" s="25">
        <v>0.19964999999999999</v>
      </c>
      <c r="BD11" s="25">
        <v>0.2702</v>
      </c>
      <c r="BE11" s="25">
        <v>0.28944999999999999</v>
      </c>
      <c r="BJ11" s="25">
        <v>100.62354999999999</v>
      </c>
      <c r="BK11" s="25">
        <v>0.78169039913623195</v>
      </c>
      <c r="BM11" s="12" t="s">
        <v>392</v>
      </c>
      <c r="BN11" s="12">
        <v>20</v>
      </c>
      <c r="BO11" s="12" t="s">
        <v>32</v>
      </c>
      <c r="BP11" s="12" t="s">
        <v>470</v>
      </c>
      <c r="BQ11" s="12" t="s">
        <v>674</v>
      </c>
      <c r="BR11" s="12" t="s">
        <v>471</v>
      </c>
      <c r="BS11" s="12">
        <v>0.53816435185185196</v>
      </c>
      <c r="BT11" s="12">
        <v>7.7023999999999999</v>
      </c>
      <c r="BU11" s="12">
        <v>27</v>
      </c>
      <c r="BV11" s="12" t="s">
        <v>462</v>
      </c>
      <c r="BW11" s="12">
        <v>1</v>
      </c>
      <c r="BX11" s="12">
        <v>67600</v>
      </c>
      <c r="BY11" s="12">
        <v>4800</v>
      </c>
      <c r="BZ11" s="12">
        <v>8.6</v>
      </c>
      <c r="CA11" s="12">
        <v>1</v>
      </c>
      <c r="CX11" s="12">
        <v>38.5</v>
      </c>
      <c r="CY11" s="12">
        <v>4.9000000000000004</v>
      </c>
      <c r="CZ11" s="12">
        <v>34</v>
      </c>
      <c r="DA11" s="12">
        <v>4.4000000000000004</v>
      </c>
      <c r="DH11" s="12">
        <v>12.6</v>
      </c>
      <c r="DI11" s="12">
        <v>1.4</v>
      </c>
      <c r="DJ11" s="12">
        <v>652</v>
      </c>
      <c r="DK11" s="12">
        <v>69</v>
      </c>
      <c r="DL11" s="12">
        <v>33.1</v>
      </c>
      <c r="DM11" s="12">
        <v>4.0999999999999996</v>
      </c>
      <c r="DN11" s="12">
        <v>276</v>
      </c>
      <c r="DO11" s="12">
        <v>37</v>
      </c>
      <c r="DP11" s="12">
        <v>24.3</v>
      </c>
      <c r="DQ11" s="12">
        <v>3.3</v>
      </c>
      <c r="ED11" s="12">
        <v>178</v>
      </c>
      <c r="EE11" s="12">
        <v>23</v>
      </c>
      <c r="EF11" s="12">
        <v>21.5</v>
      </c>
      <c r="EG11" s="12">
        <v>2.6</v>
      </c>
      <c r="EH11" s="12">
        <v>58.7</v>
      </c>
      <c r="EI11" s="12">
        <v>4.0999999999999996</v>
      </c>
      <c r="EJ11" s="12">
        <v>8.36</v>
      </c>
      <c r="EK11" s="12">
        <v>0.93</v>
      </c>
      <c r="EL11" s="12">
        <v>36.6</v>
      </c>
      <c r="EM11" s="12">
        <v>4.0999999999999996</v>
      </c>
      <c r="EN11" s="12">
        <v>8.3000000000000007</v>
      </c>
      <c r="EO11" s="12">
        <v>1.3</v>
      </c>
      <c r="EP11" s="12">
        <v>2.5499999999999998</v>
      </c>
      <c r="EQ11" s="12">
        <v>0.33</v>
      </c>
      <c r="ER11" s="12">
        <v>7.7</v>
      </c>
      <c r="ES11" s="12">
        <v>1.2</v>
      </c>
      <c r="ET11" s="12">
        <v>1.1599999999999999</v>
      </c>
      <c r="EU11" s="12">
        <v>0.19</v>
      </c>
      <c r="EV11" s="12">
        <v>6.78</v>
      </c>
      <c r="EW11" s="12">
        <v>0.91</v>
      </c>
      <c r="EX11" s="12">
        <v>1.31</v>
      </c>
      <c r="EY11" s="12">
        <v>0.15</v>
      </c>
      <c r="EZ11" s="12">
        <v>3.21</v>
      </c>
      <c r="FA11" s="12">
        <v>0.42</v>
      </c>
      <c r="FB11" s="12">
        <v>0.38800000000000001</v>
      </c>
      <c r="FC11" s="12">
        <v>7.5999999999999998E-2</v>
      </c>
      <c r="FD11" s="12">
        <v>2.88</v>
      </c>
      <c r="FE11" s="12">
        <v>0.62</v>
      </c>
      <c r="FF11" s="12">
        <v>0.35399999999999998</v>
      </c>
      <c r="FG11" s="12">
        <v>8.6999999999999994E-2</v>
      </c>
    </row>
    <row r="12" spans="1:179" s="4" customFormat="1" x14ac:dyDescent="0.3">
      <c r="A12" s="31" t="s">
        <v>155</v>
      </c>
      <c r="B12" s="31" t="s">
        <v>14</v>
      </c>
      <c r="C12" s="19"/>
      <c r="D12" s="62">
        <v>2.7544</v>
      </c>
      <c r="E12" s="62">
        <v>13.1508</v>
      </c>
      <c r="F12" s="62">
        <v>0.38929999999999998</v>
      </c>
      <c r="G12" s="62">
        <v>9.4608000000000008</v>
      </c>
      <c r="H12" s="62">
        <v>0.72230000000000005</v>
      </c>
      <c r="I12" s="62">
        <v>3.3875000000000002</v>
      </c>
      <c r="J12" s="62">
        <v>50.401299999999999</v>
      </c>
      <c r="K12" s="62">
        <v>5.8113999999999999</v>
      </c>
      <c r="L12" s="62">
        <v>11.9817</v>
      </c>
      <c r="M12" s="62">
        <v>0.192</v>
      </c>
      <c r="N12" s="62">
        <v>1350.2626640000001</v>
      </c>
      <c r="O12" s="62">
        <v>166</v>
      </c>
      <c r="P12" s="62">
        <v>0.29130206511170997</v>
      </c>
      <c r="Q12" s="62">
        <v>268.47359173255199</v>
      </c>
      <c r="R12" s="62">
        <v>379.88349832071498</v>
      </c>
      <c r="S12" s="19"/>
      <c r="T12" s="37">
        <v>-0.62</v>
      </c>
      <c r="U12" s="37">
        <v>2.8220000000000001</v>
      </c>
      <c r="V12" s="37">
        <v>13.73</v>
      </c>
      <c r="W12" s="37">
        <v>0.39900000000000002</v>
      </c>
      <c r="X12" s="37">
        <v>9.6920000000000002</v>
      </c>
      <c r="Y12" s="37">
        <v>0.74</v>
      </c>
      <c r="Z12" s="37">
        <v>2.754</v>
      </c>
      <c r="AA12" s="37">
        <v>51.701999999999998</v>
      </c>
      <c r="AB12" s="37">
        <v>6.351</v>
      </c>
      <c r="AC12" s="37">
        <v>11.692</v>
      </c>
      <c r="AD12" s="37">
        <v>0.28100000000000003</v>
      </c>
      <c r="AE12" s="37">
        <f t="shared" si="13"/>
        <v>1.0062386798148522</v>
      </c>
      <c r="AF12" s="19"/>
      <c r="AG12" s="34" t="str">
        <f t="shared" si="0"/>
        <v>LLD_LL4_14_a</v>
      </c>
      <c r="AH12" s="34">
        <f t="shared" si="1"/>
        <v>51.701999999999998</v>
      </c>
      <c r="AI12" s="34">
        <f t="shared" si="2"/>
        <v>2.754</v>
      </c>
      <c r="AJ12" s="34">
        <f t="shared" si="3"/>
        <v>13.73</v>
      </c>
      <c r="AK12" s="34">
        <f t="shared" si="4"/>
        <v>9.9382000000000001</v>
      </c>
      <c r="AL12" s="34">
        <f t="shared" si="5"/>
        <v>1.9486664718</v>
      </c>
      <c r="AM12" s="34">
        <f t="shared" si="6"/>
        <v>0.28100000000000003</v>
      </c>
      <c r="AN12" s="34">
        <f t="shared" si="7"/>
        <v>6.351</v>
      </c>
      <c r="AO12" s="34">
        <f t="shared" si="8"/>
        <v>9.6920000000000002</v>
      </c>
      <c r="AP12" s="34">
        <f t="shared" si="9"/>
        <v>2.8220000000000001</v>
      </c>
      <c r="AQ12" s="34">
        <f t="shared" si="10"/>
        <v>0.74</v>
      </c>
      <c r="AR12" s="34">
        <f t="shared" si="11"/>
        <v>0.39900000000000002</v>
      </c>
      <c r="AS12" s="34">
        <v>0.5</v>
      </c>
      <c r="AT12" s="34">
        <f t="shared" si="14"/>
        <v>2.7014851251011471E-2</v>
      </c>
      <c r="AU12" s="34">
        <f t="shared" si="12"/>
        <v>1141.6550999999999</v>
      </c>
      <c r="AV12" s="34">
        <v>440</v>
      </c>
      <c r="AW12" s="34">
        <v>0.11068818148792969</v>
      </c>
      <c r="AX12" s="19"/>
      <c r="AY12" s="25">
        <v>39.6479</v>
      </c>
      <c r="AZ12" s="25">
        <v>39.1355</v>
      </c>
      <c r="BA12" s="25">
        <v>20.7438</v>
      </c>
      <c r="BB12" s="25">
        <v>2.6700000000000002E-2</v>
      </c>
      <c r="BC12" s="25">
        <v>0.2394</v>
      </c>
      <c r="BD12" s="25">
        <v>0.30509999999999998</v>
      </c>
      <c r="BE12" s="25">
        <v>0.19139999999999999</v>
      </c>
      <c r="BF12" s="25"/>
      <c r="BG12" s="25"/>
      <c r="BH12" s="25"/>
      <c r="BI12" s="25"/>
      <c r="BJ12" s="25">
        <v>100.2898</v>
      </c>
      <c r="BK12" s="25">
        <v>0.77308737318474297</v>
      </c>
      <c r="BL12" s="19"/>
      <c r="BM12" s="12" t="s">
        <v>393</v>
      </c>
      <c r="BN12" s="12">
        <v>50</v>
      </c>
      <c r="BO12" s="12" t="s">
        <v>32</v>
      </c>
      <c r="BP12" s="12">
        <v>10</v>
      </c>
      <c r="BQ12" s="12" t="s">
        <v>675</v>
      </c>
      <c r="BR12" s="12" t="s">
        <v>467</v>
      </c>
      <c r="BS12" s="12">
        <v>1.6407407407407398E-2</v>
      </c>
      <c r="BT12" s="12">
        <v>21.335999999999999</v>
      </c>
      <c r="BU12" s="12">
        <v>33</v>
      </c>
      <c r="BV12" s="12" t="s">
        <v>462</v>
      </c>
      <c r="BW12" s="12">
        <v>1</v>
      </c>
      <c r="BX12" s="12">
        <v>314000</v>
      </c>
      <c r="BY12" s="12">
        <v>14000</v>
      </c>
      <c r="BZ12" s="12">
        <v>9.5</v>
      </c>
      <c r="CA12" s="12">
        <v>1</v>
      </c>
      <c r="CB12" s="12">
        <v>6.14</v>
      </c>
      <c r="CC12" s="12">
        <v>0.5</v>
      </c>
      <c r="CD12" s="12">
        <v>0.93</v>
      </c>
      <c r="CE12" s="12">
        <v>0.32</v>
      </c>
      <c r="CF12" s="12">
        <v>2.79</v>
      </c>
      <c r="CG12" s="12">
        <v>0.18</v>
      </c>
      <c r="CH12" s="12">
        <v>5800</v>
      </c>
      <c r="CI12" s="12">
        <v>170</v>
      </c>
      <c r="CJ12" s="12">
        <v>31</v>
      </c>
      <c r="CK12" s="12">
        <v>1.2</v>
      </c>
      <c r="CL12" s="12">
        <v>21770</v>
      </c>
      <c r="CM12" s="12">
        <v>940</v>
      </c>
      <c r="CN12" s="12">
        <v>374</v>
      </c>
      <c r="CO12" s="12">
        <v>18</v>
      </c>
      <c r="CP12" s="12">
        <v>88.5</v>
      </c>
      <c r="CQ12" s="12">
        <v>5.2</v>
      </c>
      <c r="CR12" s="12">
        <v>1520</v>
      </c>
      <c r="CS12" s="12">
        <v>75</v>
      </c>
      <c r="CT12" s="12">
        <v>102000</v>
      </c>
      <c r="CU12" s="12">
        <v>5100</v>
      </c>
      <c r="CV12" s="12">
        <v>48.7</v>
      </c>
      <c r="CW12" s="12">
        <v>3</v>
      </c>
      <c r="CX12" s="12">
        <v>83.4</v>
      </c>
      <c r="CY12" s="12">
        <v>6.4</v>
      </c>
      <c r="CZ12" s="12">
        <v>186</v>
      </c>
      <c r="DA12" s="12">
        <v>11</v>
      </c>
      <c r="DB12" s="12">
        <v>150.19999999999999</v>
      </c>
      <c r="DC12" s="12">
        <v>9.1999999999999993</v>
      </c>
      <c r="DD12" s="12">
        <v>23.2</v>
      </c>
      <c r="DE12" s="12">
        <v>1.3</v>
      </c>
      <c r="DF12" s="12">
        <v>1.67</v>
      </c>
      <c r="DG12" s="12">
        <v>0.28999999999999998</v>
      </c>
      <c r="DH12" s="12">
        <v>13.16</v>
      </c>
      <c r="DI12" s="12">
        <v>0.65</v>
      </c>
      <c r="DJ12" s="12">
        <v>384</v>
      </c>
      <c r="DK12" s="12">
        <v>12</v>
      </c>
      <c r="DL12" s="12">
        <v>30.8</v>
      </c>
      <c r="DM12" s="12">
        <v>1.2</v>
      </c>
      <c r="DN12" s="12">
        <v>201.7</v>
      </c>
      <c r="DO12" s="12">
        <v>6.9</v>
      </c>
      <c r="DP12" s="12">
        <v>20.7</v>
      </c>
      <c r="DQ12" s="12">
        <v>0.94</v>
      </c>
      <c r="DR12" s="12">
        <v>1.24</v>
      </c>
      <c r="DS12" s="12">
        <v>0.2</v>
      </c>
      <c r="DT12" s="12">
        <v>0.2</v>
      </c>
      <c r="DU12" s="12">
        <v>0.11</v>
      </c>
      <c r="DV12" s="12">
        <v>0.11700000000000001</v>
      </c>
      <c r="DW12" s="12">
        <v>2.8000000000000001E-2</v>
      </c>
      <c r="DX12" s="12">
        <v>2.1800000000000002</v>
      </c>
      <c r="DY12" s="12">
        <v>0.16</v>
      </c>
      <c r="DZ12" s="12">
        <v>3.2000000000000001E-2</v>
      </c>
      <c r="EA12" s="12">
        <v>1.9E-2</v>
      </c>
      <c r="EB12" s="12">
        <v>0.122</v>
      </c>
      <c r="EC12" s="12">
        <v>1.4E-2</v>
      </c>
      <c r="ED12" s="12">
        <v>170.9</v>
      </c>
      <c r="EE12" s="12">
        <v>8.3000000000000007</v>
      </c>
      <c r="EF12" s="12">
        <v>18.7</v>
      </c>
      <c r="EG12" s="12">
        <v>1.2</v>
      </c>
      <c r="EH12" s="12">
        <v>44.8</v>
      </c>
      <c r="EI12" s="12">
        <v>2.1</v>
      </c>
      <c r="EJ12" s="12">
        <v>6.09</v>
      </c>
      <c r="EK12" s="12">
        <v>0.2</v>
      </c>
      <c r="EL12" s="12">
        <v>28.35</v>
      </c>
      <c r="EM12" s="12">
        <v>0.93</v>
      </c>
      <c r="EN12" s="12">
        <v>7.35</v>
      </c>
      <c r="EO12" s="12">
        <v>0.45</v>
      </c>
      <c r="EP12" s="12">
        <v>2.5</v>
      </c>
      <c r="EQ12" s="12">
        <v>0.15</v>
      </c>
      <c r="ER12" s="12">
        <v>7.5</v>
      </c>
      <c r="ES12" s="12">
        <v>0.56999999999999995</v>
      </c>
      <c r="ET12" s="12">
        <v>1.109</v>
      </c>
      <c r="EU12" s="12">
        <v>7.4999999999999997E-2</v>
      </c>
      <c r="EV12" s="12">
        <v>6.19</v>
      </c>
      <c r="EW12" s="12">
        <v>0.49</v>
      </c>
      <c r="EX12" s="12">
        <v>1.2629999999999999</v>
      </c>
      <c r="EY12" s="12">
        <v>6.8000000000000005E-2</v>
      </c>
      <c r="EZ12" s="12">
        <v>3.2</v>
      </c>
      <c r="FA12" s="12">
        <v>0.23</v>
      </c>
      <c r="FB12" s="12">
        <v>0.443</v>
      </c>
      <c r="FC12" s="12">
        <v>5.1999999999999998E-2</v>
      </c>
      <c r="FD12" s="12">
        <v>2.79</v>
      </c>
      <c r="FE12" s="12">
        <v>0.24</v>
      </c>
      <c r="FF12" s="12">
        <v>0.373</v>
      </c>
      <c r="FG12" s="12">
        <v>4.2999999999999997E-2</v>
      </c>
      <c r="FH12" s="12">
        <v>5.35</v>
      </c>
      <c r="FI12" s="12">
        <v>0.42</v>
      </c>
      <c r="FJ12" s="12">
        <v>1.23</v>
      </c>
      <c r="FK12" s="12">
        <v>0.1</v>
      </c>
      <c r="FL12" s="12">
        <v>0.22800000000000001</v>
      </c>
      <c r="FM12" s="12">
        <v>4.2000000000000003E-2</v>
      </c>
      <c r="FN12" s="12">
        <v>2.07E-2</v>
      </c>
      <c r="FO12" s="12">
        <v>7.4999999999999997E-3</v>
      </c>
      <c r="FP12" s="12">
        <v>1.4630000000000001</v>
      </c>
      <c r="FQ12" s="12">
        <v>8.8999999999999996E-2</v>
      </c>
      <c r="FR12" s="12">
        <v>1.21E-2</v>
      </c>
      <c r="FS12" s="12">
        <v>6.4000000000000003E-3</v>
      </c>
      <c r="FT12" s="12">
        <v>1.51</v>
      </c>
      <c r="FU12" s="12">
        <v>0.1</v>
      </c>
      <c r="FV12" s="12">
        <v>0.45200000000000001</v>
      </c>
      <c r="FW12" s="12">
        <v>0.05</v>
      </c>
    </row>
    <row r="13" spans="1:179" s="4" customFormat="1" x14ac:dyDescent="0.3">
      <c r="A13" s="31" t="s">
        <v>156</v>
      </c>
      <c r="B13" s="31" t="s">
        <v>14</v>
      </c>
      <c r="C13" s="19"/>
      <c r="D13" s="62">
        <v>2.6013999999999999</v>
      </c>
      <c r="E13" s="62">
        <v>12.8954</v>
      </c>
      <c r="F13" s="62">
        <v>0.37380000000000002</v>
      </c>
      <c r="G13" s="62">
        <v>9.4298000000000002</v>
      </c>
      <c r="H13" s="62">
        <v>0.65490000000000004</v>
      </c>
      <c r="I13" s="62">
        <v>3.3725000000000001</v>
      </c>
      <c r="J13" s="62">
        <v>50.617899999999999</v>
      </c>
      <c r="K13" s="62">
        <v>5.8411</v>
      </c>
      <c r="L13" s="62">
        <v>12.6313</v>
      </c>
      <c r="M13" s="62">
        <v>0.21990000000000001</v>
      </c>
      <c r="N13" s="62">
        <v>1423.8314600000001</v>
      </c>
      <c r="O13" s="62">
        <v>212</v>
      </c>
      <c r="P13" s="62">
        <v>0.284634155611591</v>
      </c>
      <c r="Q13" s="62">
        <v>259.44388990201497</v>
      </c>
      <c r="R13" s="62">
        <v>373.203644752922</v>
      </c>
      <c r="S13" s="19"/>
      <c r="T13" s="37">
        <v>-1.59</v>
      </c>
      <c r="U13" s="37">
        <v>2.6869999999999998</v>
      </c>
      <c r="V13" s="37">
        <v>13.885</v>
      </c>
      <c r="W13" s="37">
        <v>0.38600000000000001</v>
      </c>
      <c r="X13" s="37">
        <v>9.74</v>
      </c>
      <c r="Y13" s="37">
        <v>0.67600000000000005</v>
      </c>
      <c r="Z13" s="37">
        <v>2.7749999999999999</v>
      </c>
      <c r="AA13" s="37">
        <v>51.061999999999998</v>
      </c>
      <c r="AB13" s="37">
        <v>5.9740000000000002</v>
      </c>
      <c r="AC13" s="37">
        <v>11.686</v>
      </c>
      <c r="AD13" s="37">
        <v>0.17100000000000001</v>
      </c>
      <c r="AE13" s="37">
        <f t="shared" si="13"/>
        <v>1.0161568946245301</v>
      </c>
      <c r="AF13" s="19"/>
      <c r="AG13" s="34" t="str">
        <f t="shared" si="0"/>
        <v>LLD_LL4_14_d</v>
      </c>
      <c r="AH13" s="34">
        <f t="shared" si="1"/>
        <v>51.061999999999998</v>
      </c>
      <c r="AI13" s="34">
        <f t="shared" si="2"/>
        <v>2.7749999999999999</v>
      </c>
      <c r="AJ13" s="34">
        <f t="shared" si="3"/>
        <v>13.885</v>
      </c>
      <c r="AK13" s="34">
        <f t="shared" si="4"/>
        <v>9.9330999999999996</v>
      </c>
      <c r="AL13" s="34">
        <f t="shared" si="5"/>
        <v>1.9476664718999999</v>
      </c>
      <c r="AM13" s="34">
        <f t="shared" si="6"/>
        <v>0.17100000000000001</v>
      </c>
      <c r="AN13" s="34">
        <f t="shared" si="7"/>
        <v>5.9740000000000002</v>
      </c>
      <c r="AO13" s="34">
        <f t="shared" si="8"/>
        <v>9.74</v>
      </c>
      <c r="AP13" s="34">
        <f t="shared" si="9"/>
        <v>2.6869999999999998</v>
      </c>
      <c r="AQ13" s="34">
        <f t="shared" si="10"/>
        <v>0.67600000000000005</v>
      </c>
      <c r="AR13" s="34">
        <f t="shared" si="11"/>
        <v>0.38600000000000001</v>
      </c>
      <c r="AS13" s="34">
        <v>0.5</v>
      </c>
      <c r="AT13" s="34">
        <f t="shared" si="14"/>
        <v>2.6363569749214003E-2</v>
      </c>
      <c r="AU13" s="34">
        <f t="shared" si="12"/>
        <v>1134.0774000000001</v>
      </c>
      <c r="AV13" s="34">
        <v>440</v>
      </c>
      <c r="AW13" s="34">
        <v>0.1119765831105486</v>
      </c>
      <c r="AX13" s="19"/>
      <c r="AY13" s="25">
        <v>39.6479</v>
      </c>
      <c r="AZ13" s="25">
        <v>39.1355</v>
      </c>
      <c r="BA13" s="25">
        <v>20.7438</v>
      </c>
      <c r="BB13" s="25">
        <v>2.6700000000000002E-2</v>
      </c>
      <c r="BC13" s="25">
        <v>0.2394</v>
      </c>
      <c r="BD13" s="25">
        <v>0.30509999999999998</v>
      </c>
      <c r="BE13" s="25">
        <v>0.19139999999999999</v>
      </c>
      <c r="BF13" s="25"/>
      <c r="BG13" s="25"/>
      <c r="BH13" s="25"/>
      <c r="BI13" s="25"/>
      <c r="BJ13" s="25">
        <v>100.2898</v>
      </c>
      <c r="BK13" s="25">
        <v>0.77308737318474297</v>
      </c>
      <c r="BL13" s="19"/>
      <c r="BM13" s="12" t="s">
        <v>393</v>
      </c>
      <c r="BN13" s="12">
        <v>50</v>
      </c>
      <c r="BO13" s="12" t="s">
        <v>32</v>
      </c>
      <c r="BP13" s="12">
        <v>9</v>
      </c>
      <c r="BQ13" s="12" t="s">
        <v>676</v>
      </c>
      <c r="BR13" s="12" t="s">
        <v>467</v>
      </c>
      <c r="BS13" s="12">
        <v>1.5081018518518501E-2</v>
      </c>
      <c r="BT13" s="12">
        <v>21.83</v>
      </c>
      <c r="BU13" s="12">
        <v>34</v>
      </c>
      <c r="BV13" s="12" t="s">
        <v>462</v>
      </c>
      <c r="BW13" s="12">
        <v>1</v>
      </c>
      <c r="BX13" s="12">
        <v>346000</v>
      </c>
      <c r="BY13" s="12">
        <v>13000</v>
      </c>
      <c r="BZ13" s="12">
        <v>9.4</v>
      </c>
      <c r="CA13" s="12">
        <v>1</v>
      </c>
      <c r="CB13" s="12">
        <v>5.68</v>
      </c>
      <c r="CC13" s="12">
        <v>0.36</v>
      </c>
      <c r="CD13" s="12">
        <v>1.1499999999999999</v>
      </c>
      <c r="CE13" s="12">
        <v>0.42</v>
      </c>
      <c r="CF13" s="12">
        <v>2.5499999999999998</v>
      </c>
      <c r="CG13" s="12">
        <v>0.13</v>
      </c>
      <c r="CH13" s="12">
        <v>5300</v>
      </c>
      <c r="CI13" s="12">
        <v>150</v>
      </c>
      <c r="CJ13" s="12">
        <v>29.28</v>
      </c>
      <c r="CK13" s="12">
        <v>0.96</v>
      </c>
      <c r="CL13" s="12">
        <v>20880</v>
      </c>
      <c r="CM13" s="12">
        <v>590</v>
      </c>
      <c r="CN13" s="12">
        <v>372</v>
      </c>
      <c r="CO13" s="12">
        <v>14</v>
      </c>
      <c r="CP13" s="12">
        <v>82.8</v>
      </c>
      <c r="CQ13" s="12">
        <v>4.4000000000000004</v>
      </c>
      <c r="CR13" s="12">
        <v>1469</v>
      </c>
      <c r="CS13" s="12">
        <v>58</v>
      </c>
      <c r="CT13" s="12">
        <v>94900</v>
      </c>
      <c r="CU13" s="12">
        <v>3100</v>
      </c>
      <c r="CV13" s="12">
        <v>46.3</v>
      </c>
      <c r="CW13" s="12">
        <v>2</v>
      </c>
      <c r="CX13" s="12">
        <v>86.4</v>
      </c>
      <c r="CY13" s="12">
        <v>5.0999999999999996</v>
      </c>
      <c r="CZ13" s="12">
        <v>185.3</v>
      </c>
      <c r="DA13" s="12">
        <v>9.9</v>
      </c>
      <c r="DB13" s="12">
        <v>150</v>
      </c>
      <c r="DC13" s="12">
        <v>10</v>
      </c>
      <c r="DD13" s="12">
        <v>22.2</v>
      </c>
      <c r="DE13" s="12">
        <v>1.1000000000000001</v>
      </c>
      <c r="DF13" s="12">
        <v>1.37</v>
      </c>
      <c r="DG13" s="12">
        <v>0.25</v>
      </c>
      <c r="DH13" s="12">
        <v>11.8</v>
      </c>
      <c r="DI13" s="12">
        <v>0.48</v>
      </c>
      <c r="DJ13" s="12">
        <v>382</v>
      </c>
      <c r="DK13" s="12">
        <v>11</v>
      </c>
      <c r="DL13" s="12">
        <v>29.9</v>
      </c>
      <c r="DM13" s="12">
        <v>1.1000000000000001</v>
      </c>
      <c r="DN13" s="12">
        <v>198.2</v>
      </c>
      <c r="DO13" s="12">
        <v>7.3</v>
      </c>
      <c r="DP13" s="12">
        <v>20.16</v>
      </c>
      <c r="DQ13" s="12">
        <v>0.63</v>
      </c>
      <c r="DR13" s="12">
        <v>1.1299999999999999</v>
      </c>
      <c r="DS13" s="12">
        <v>0.18</v>
      </c>
      <c r="DT13" s="12">
        <v>0.13</v>
      </c>
      <c r="DU13" s="12">
        <v>7.8E-2</v>
      </c>
      <c r="DV13" s="12">
        <v>0.113</v>
      </c>
      <c r="DW13" s="12">
        <v>2.5000000000000001E-2</v>
      </c>
      <c r="DX13" s="12">
        <v>2.06</v>
      </c>
      <c r="DY13" s="12">
        <v>0.17</v>
      </c>
      <c r="DZ13" s="12">
        <v>3.5000000000000003E-2</v>
      </c>
      <c r="EA13" s="12">
        <v>1.9E-2</v>
      </c>
      <c r="EB13" s="12">
        <v>0.11799999999999999</v>
      </c>
      <c r="EC13" s="12">
        <v>1.2999999999999999E-2</v>
      </c>
      <c r="ED13" s="12">
        <v>154.4</v>
      </c>
      <c r="EE13" s="12">
        <v>6.8</v>
      </c>
      <c r="EF13" s="12">
        <v>17.760000000000002</v>
      </c>
      <c r="EG13" s="12">
        <v>0.8</v>
      </c>
      <c r="EH13" s="12">
        <v>43.3</v>
      </c>
      <c r="EI13" s="12">
        <v>2.2000000000000002</v>
      </c>
      <c r="EJ13" s="12">
        <v>5.84</v>
      </c>
      <c r="EK13" s="12">
        <v>0.23</v>
      </c>
      <c r="EL13" s="12">
        <v>27.12</v>
      </c>
      <c r="EM13" s="12">
        <v>0.97</v>
      </c>
      <c r="EN13" s="12">
        <v>7.14</v>
      </c>
      <c r="EO13" s="12">
        <v>0.47</v>
      </c>
      <c r="EP13" s="12">
        <v>2.46</v>
      </c>
      <c r="EQ13" s="12">
        <v>0.17</v>
      </c>
      <c r="ER13" s="12">
        <v>7.2</v>
      </c>
      <c r="ES13" s="12">
        <v>0.42</v>
      </c>
      <c r="ET13" s="12">
        <v>0.97899999999999998</v>
      </c>
      <c r="EU13" s="12">
        <v>7.0000000000000007E-2</v>
      </c>
      <c r="EV13" s="12">
        <v>6.48</v>
      </c>
      <c r="EW13" s="12">
        <v>0.48</v>
      </c>
      <c r="EX13" s="12">
        <v>1.24</v>
      </c>
      <c r="EY13" s="12">
        <v>0.11</v>
      </c>
      <c r="EZ13" s="12">
        <v>2.89</v>
      </c>
      <c r="FA13" s="12">
        <v>0.17</v>
      </c>
      <c r="FB13" s="12">
        <v>0.378</v>
      </c>
      <c r="FC13" s="12">
        <v>3.3000000000000002E-2</v>
      </c>
      <c r="FD13" s="12">
        <v>2.65</v>
      </c>
      <c r="FE13" s="12">
        <v>0.2</v>
      </c>
      <c r="FF13" s="12">
        <v>0.35</v>
      </c>
      <c r="FG13" s="12">
        <v>4.1000000000000002E-2</v>
      </c>
      <c r="FH13" s="12">
        <v>5.07</v>
      </c>
      <c r="FI13" s="12">
        <v>0.35</v>
      </c>
      <c r="FJ13" s="12">
        <v>1.1839999999999999</v>
      </c>
      <c r="FK13" s="12">
        <v>6.6000000000000003E-2</v>
      </c>
      <c r="FL13" s="12">
        <v>0.219</v>
      </c>
      <c r="FM13" s="12">
        <v>5.2999999999999999E-2</v>
      </c>
      <c r="FN13" s="12">
        <v>2.2599999999999999E-2</v>
      </c>
      <c r="FO13" s="12">
        <v>8.3000000000000001E-3</v>
      </c>
      <c r="FP13" s="12">
        <v>1.4370000000000001</v>
      </c>
      <c r="FQ13" s="12">
        <v>8.8999999999999996E-2</v>
      </c>
      <c r="FR13" s="12">
        <v>0.01</v>
      </c>
      <c r="FS13" s="12">
        <v>4.1999999999999997E-3</v>
      </c>
      <c r="FT13" s="12">
        <v>1.3240000000000001</v>
      </c>
      <c r="FU13" s="12">
        <v>8.7999999999999995E-2</v>
      </c>
      <c r="FV13" s="12">
        <v>0.48</v>
      </c>
      <c r="FW13" s="12">
        <v>4.5999999999999999E-2</v>
      </c>
    </row>
    <row r="14" spans="1:179" s="4" customFormat="1" x14ac:dyDescent="0.3">
      <c r="A14" s="31" t="s">
        <v>157</v>
      </c>
      <c r="B14" s="31" t="s">
        <v>14</v>
      </c>
      <c r="C14" s="19"/>
      <c r="D14" s="62">
        <v>2.7265000000000001</v>
      </c>
      <c r="E14" s="62">
        <v>12.711499999999999</v>
      </c>
      <c r="F14" s="62">
        <v>0.3846</v>
      </c>
      <c r="G14" s="62">
        <v>9.3020999999999994</v>
      </c>
      <c r="H14" s="62">
        <v>0.71499999999999997</v>
      </c>
      <c r="I14" s="62">
        <v>3.3603000000000001</v>
      </c>
      <c r="J14" s="62">
        <v>49.438000000000002</v>
      </c>
      <c r="K14" s="62">
        <v>5.8464</v>
      </c>
      <c r="L14" s="62">
        <v>12.426399999999999</v>
      </c>
      <c r="M14" s="62">
        <v>0.16819999999999999</v>
      </c>
      <c r="N14" s="62">
        <v>1386.29636</v>
      </c>
      <c r="O14" s="62">
        <v>192</v>
      </c>
      <c r="P14" s="62">
        <v>0.29147505725801798</v>
      </c>
      <c r="Q14" s="62">
        <v>265.361398695677</v>
      </c>
      <c r="R14" s="62">
        <v>360.75579689832398</v>
      </c>
      <c r="S14" s="19"/>
      <c r="T14" s="37">
        <v>-1.84</v>
      </c>
      <c r="U14" s="37">
        <v>2.8690000000000002</v>
      </c>
      <c r="V14" s="37">
        <v>14.12</v>
      </c>
      <c r="W14" s="37">
        <v>0.40500000000000003</v>
      </c>
      <c r="X14" s="37">
        <v>9.7889999999999997</v>
      </c>
      <c r="Y14" s="37">
        <v>0.752</v>
      </c>
      <c r="Z14" s="37">
        <v>2.8220000000000001</v>
      </c>
      <c r="AA14" s="37">
        <v>51.451000000000001</v>
      </c>
      <c r="AB14" s="37">
        <v>6.157</v>
      </c>
      <c r="AC14" s="37">
        <v>11.645</v>
      </c>
      <c r="AD14" s="37">
        <v>0.17399999999999999</v>
      </c>
      <c r="AE14" s="37">
        <f t="shared" si="13"/>
        <v>1.0187449062754685</v>
      </c>
      <c r="AF14" s="19"/>
      <c r="AG14" s="34" t="str">
        <f t="shared" si="0"/>
        <v>LLD_LL4_14_c</v>
      </c>
      <c r="AH14" s="34">
        <f t="shared" si="1"/>
        <v>51.451000000000001</v>
      </c>
      <c r="AI14" s="34">
        <f t="shared" si="2"/>
        <v>2.8220000000000001</v>
      </c>
      <c r="AJ14" s="34">
        <f t="shared" si="3"/>
        <v>14.12</v>
      </c>
      <c r="AK14" s="34">
        <f t="shared" si="4"/>
        <v>9.8982499999999991</v>
      </c>
      <c r="AL14" s="34">
        <f t="shared" si="5"/>
        <v>1.9408331392499998</v>
      </c>
      <c r="AM14" s="34">
        <f t="shared" si="6"/>
        <v>0.17399999999999999</v>
      </c>
      <c r="AN14" s="34">
        <f t="shared" si="7"/>
        <v>6.157</v>
      </c>
      <c r="AO14" s="34">
        <f t="shared" si="8"/>
        <v>9.7889999999999997</v>
      </c>
      <c r="AP14" s="34">
        <f t="shared" si="9"/>
        <v>2.8690000000000002</v>
      </c>
      <c r="AQ14" s="34">
        <f t="shared" si="10"/>
        <v>0.752</v>
      </c>
      <c r="AR14" s="34">
        <f t="shared" si="11"/>
        <v>0.40500000000000003</v>
      </c>
      <c r="AS14" s="34">
        <v>0.5</v>
      </c>
      <c r="AT14" s="34">
        <f t="shared" si="14"/>
        <v>2.7033557324335471E-2</v>
      </c>
      <c r="AU14" s="34">
        <f t="shared" si="12"/>
        <v>1137.7556999999999</v>
      </c>
      <c r="AV14" s="34">
        <v>440</v>
      </c>
      <c r="AW14" s="34">
        <v>0.1116469924542151</v>
      </c>
      <c r="AX14" s="19"/>
      <c r="AY14" s="25">
        <v>40.134500000000003</v>
      </c>
      <c r="AZ14" s="25">
        <v>39.671999999999997</v>
      </c>
      <c r="BA14" s="25">
        <v>20.792400000000001</v>
      </c>
      <c r="BB14" s="25">
        <v>2.4400000000000002E-2</v>
      </c>
      <c r="BC14" s="25">
        <v>0.23419999999999999</v>
      </c>
      <c r="BD14" s="25">
        <v>0.2964</v>
      </c>
      <c r="BE14" s="25">
        <v>0.20080000000000001</v>
      </c>
      <c r="BF14" s="25"/>
      <c r="BG14" s="25"/>
      <c r="BH14" s="25"/>
      <c r="BI14" s="25"/>
      <c r="BJ14" s="25">
        <v>101.35469999999999</v>
      </c>
      <c r="BK14" s="25">
        <v>0.77481207422707499</v>
      </c>
      <c r="BL14" s="19"/>
      <c r="BM14" s="12" t="s">
        <v>393</v>
      </c>
      <c r="BN14" s="12">
        <v>50</v>
      </c>
      <c r="BO14" s="12" t="s">
        <v>32</v>
      </c>
      <c r="BP14" s="12">
        <v>11</v>
      </c>
      <c r="BQ14" s="12" t="s">
        <v>677</v>
      </c>
      <c r="BR14" s="12" t="s">
        <v>467</v>
      </c>
      <c r="BS14" s="12">
        <v>1.7694444444444402E-2</v>
      </c>
      <c r="BT14" s="12">
        <v>21.286000000000001</v>
      </c>
      <c r="BU14" s="12">
        <v>33</v>
      </c>
      <c r="BV14" s="12" t="s">
        <v>462</v>
      </c>
      <c r="BW14" s="12">
        <v>1</v>
      </c>
      <c r="BX14" s="12">
        <v>321000</v>
      </c>
      <c r="BY14" s="12">
        <v>19000</v>
      </c>
      <c r="BZ14" s="12">
        <v>9.3000000000000007</v>
      </c>
      <c r="CA14" s="12">
        <v>1</v>
      </c>
      <c r="CB14" s="12">
        <v>6.11</v>
      </c>
      <c r="CC14" s="12">
        <v>0.45</v>
      </c>
      <c r="CD14" s="12">
        <v>0.94</v>
      </c>
      <c r="CE14" s="12">
        <v>0.33</v>
      </c>
      <c r="CF14" s="12">
        <v>2.75</v>
      </c>
      <c r="CG14" s="12">
        <v>0.19</v>
      </c>
      <c r="CH14" s="12">
        <v>5610</v>
      </c>
      <c r="CI14" s="12">
        <v>220</v>
      </c>
      <c r="CJ14" s="12">
        <v>28.4</v>
      </c>
      <c r="CK14" s="12">
        <v>1.1000000000000001</v>
      </c>
      <c r="CL14" s="12">
        <v>20130</v>
      </c>
      <c r="CM14" s="12">
        <v>910</v>
      </c>
      <c r="CN14" s="12">
        <v>354</v>
      </c>
      <c r="CO14" s="12">
        <v>19</v>
      </c>
      <c r="CP14" s="12">
        <v>84.6</v>
      </c>
      <c r="CQ14" s="12">
        <v>5.3</v>
      </c>
      <c r="CR14" s="12">
        <v>1479</v>
      </c>
      <c r="CS14" s="12">
        <v>92</v>
      </c>
      <c r="CT14" s="12">
        <v>97700</v>
      </c>
      <c r="CU14" s="12">
        <v>6600</v>
      </c>
      <c r="CV14" s="12">
        <v>45.8</v>
      </c>
      <c r="CW14" s="12">
        <v>3.3</v>
      </c>
      <c r="CX14" s="12">
        <v>80.3</v>
      </c>
      <c r="CY14" s="12">
        <v>5.7</v>
      </c>
      <c r="CZ14" s="12">
        <v>178.7</v>
      </c>
      <c r="DA14" s="12">
        <v>9.1</v>
      </c>
      <c r="DB14" s="12">
        <v>139.1</v>
      </c>
      <c r="DC14" s="12">
        <v>6.9</v>
      </c>
      <c r="DD14" s="12">
        <v>23.8</v>
      </c>
      <c r="DE14" s="12">
        <v>1.4</v>
      </c>
      <c r="DF14" s="12">
        <v>1.64</v>
      </c>
      <c r="DG14" s="12">
        <v>0.31</v>
      </c>
      <c r="DH14" s="12">
        <v>12.51</v>
      </c>
      <c r="DI14" s="12">
        <v>0.63</v>
      </c>
      <c r="DJ14" s="12">
        <v>367</v>
      </c>
      <c r="DK14" s="12">
        <v>13</v>
      </c>
      <c r="DL14" s="12">
        <v>29.3</v>
      </c>
      <c r="DM14" s="12">
        <v>1.6</v>
      </c>
      <c r="DN14" s="12">
        <v>195</v>
      </c>
      <c r="DO14" s="12">
        <v>11</v>
      </c>
      <c r="DP14" s="12">
        <v>19.7</v>
      </c>
      <c r="DQ14" s="12">
        <v>1.1000000000000001</v>
      </c>
      <c r="DR14" s="12">
        <v>1.1200000000000001</v>
      </c>
      <c r="DS14" s="12">
        <v>0.18</v>
      </c>
      <c r="DT14" s="12">
        <v>8.2000000000000003E-2</v>
      </c>
      <c r="DU14" s="12">
        <v>6.8000000000000005E-2</v>
      </c>
      <c r="DV14" s="12">
        <v>0.13400000000000001</v>
      </c>
      <c r="DW14" s="12">
        <v>2.5000000000000001E-2</v>
      </c>
      <c r="DX14" s="12">
        <v>2.2200000000000002</v>
      </c>
      <c r="DY14" s="12">
        <v>0.19</v>
      </c>
      <c r="DZ14" s="12">
        <v>4.8000000000000001E-2</v>
      </c>
      <c r="EA14" s="12">
        <v>0.02</v>
      </c>
      <c r="EB14" s="12">
        <v>0.13500000000000001</v>
      </c>
      <c r="EC14" s="12">
        <v>1.7000000000000001E-2</v>
      </c>
      <c r="ED14" s="12">
        <v>169</v>
      </c>
      <c r="EE14" s="12">
        <v>11</v>
      </c>
      <c r="EF14" s="12">
        <v>17.78</v>
      </c>
      <c r="EG14" s="12">
        <v>0.96</v>
      </c>
      <c r="EH14" s="12">
        <v>42.9</v>
      </c>
      <c r="EI14" s="12">
        <v>2</v>
      </c>
      <c r="EJ14" s="12">
        <v>5.95</v>
      </c>
      <c r="EK14" s="12">
        <v>0.33</v>
      </c>
      <c r="EL14" s="12">
        <v>28.2</v>
      </c>
      <c r="EM14" s="12">
        <v>1.3</v>
      </c>
      <c r="EN14" s="12">
        <v>6.62</v>
      </c>
      <c r="EO14" s="12">
        <v>0.43</v>
      </c>
      <c r="EP14" s="12">
        <v>2.34</v>
      </c>
      <c r="EQ14" s="12">
        <v>0.17</v>
      </c>
      <c r="ER14" s="12">
        <v>7.11</v>
      </c>
      <c r="ES14" s="12">
        <v>0.57999999999999996</v>
      </c>
      <c r="ET14" s="12">
        <v>1.1100000000000001</v>
      </c>
      <c r="EU14" s="12">
        <v>0.11</v>
      </c>
      <c r="EV14" s="12">
        <v>6.15</v>
      </c>
      <c r="EW14" s="12">
        <v>0.44</v>
      </c>
      <c r="EX14" s="12">
        <v>1.1930000000000001</v>
      </c>
      <c r="EY14" s="12">
        <v>9.6000000000000002E-2</v>
      </c>
      <c r="EZ14" s="12">
        <v>3.25</v>
      </c>
      <c r="FA14" s="12">
        <v>0.23</v>
      </c>
      <c r="FB14" s="12">
        <v>0.38700000000000001</v>
      </c>
      <c r="FC14" s="12">
        <v>3.2000000000000001E-2</v>
      </c>
      <c r="FD14" s="12">
        <v>2.37</v>
      </c>
      <c r="FE14" s="12">
        <v>0.23</v>
      </c>
      <c r="FF14" s="12">
        <v>0.315</v>
      </c>
      <c r="FG14" s="12">
        <v>3.5999999999999997E-2</v>
      </c>
      <c r="FH14" s="12">
        <v>5.23</v>
      </c>
      <c r="FI14" s="12">
        <v>0.47</v>
      </c>
      <c r="FJ14" s="12">
        <v>1.1839999999999999</v>
      </c>
      <c r="FK14" s="12">
        <v>0.09</v>
      </c>
      <c r="FL14" s="12">
        <v>0.219</v>
      </c>
      <c r="FM14" s="12">
        <v>4.2000000000000003E-2</v>
      </c>
      <c r="FN14" s="12">
        <v>0.03</v>
      </c>
      <c r="FO14" s="12">
        <v>0.01</v>
      </c>
      <c r="FP14" s="12">
        <v>1.4350000000000001</v>
      </c>
      <c r="FQ14" s="12">
        <v>9.4E-2</v>
      </c>
      <c r="FR14" s="12">
        <v>1.4800000000000001E-2</v>
      </c>
      <c r="FS14" s="12">
        <v>7.6E-3</v>
      </c>
      <c r="FT14" s="12">
        <v>1.38</v>
      </c>
      <c r="FU14" s="12">
        <v>0.1</v>
      </c>
      <c r="FV14" s="12">
        <v>0.46400000000000002</v>
      </c>
      <c r="FW14" s="12">
        <v>5.1999999999999998E-2</v>
      </c>
    </row>
    <row r="15" spans="1:179" s="4" customFormat="1" x14ac:dyDescent="0.3">
      <c r="A15" s="31" t="s">
        <v>158</v>
      </c>
      <c r="B15" s="31" t="s">
        <v>14</v>
      </c>
      <c r="C15" s="19"/>
      <c r="D15" s="62">
        <v>2.7988</v>
      </c>
      <c r="E15" s="62">
        <v>12.7531</v>
      </c>
      <c r="F15" s="62">
        <v>0.38169999999999998</v>
      </c>
      <c r="G15" s="62">
        <v>9.2790999999999997</v>
      </c>
      <c r="H15" s="62">
        <v>0.67010000000000003</v>
      </c>
      <c r="I15" s="62">
        <v>3.4022000000000001</v>
      </c>
      <c r="J15" s="62">
        <v>49.668900000000001</v>
      </c>
      <c r="K15" s="62">
        <v>5.8101000000000003</v>
      </c>
      <c r="L15" s="62">
        <v>12.404299999999999</v>
      </c>
      <c r="M15" s="62">
        <v>0.20649999999999999</v>
      </c>
      <c r="N15" s="62">
        <v>1425.332864</v>
      </c>
      <c r="O15" s="62">
        <v>177</v>
      </c>
      <c r="P15" s="62">
        <v>0.29395578391055099</v>
      </c>
      <c r="Q15" s="62">
        <v>281.02360296024</v>
      </c>
      <c r="R15" s="62">
        <v>369.84043255301998</v>
      </c>
      <c r="S15" s="19"/>
      <c r="T15" s="37">
        <v>-1.61</v>
      </c>
      <c r="U15" s="37">
        <v>2.9289999999999998</v>
      </c>
      <c r="V15" s="37">
        <v>13.805999999999999</v>
      </c>
      <c r="W15" s="37">
        <v>0.39900000000000002</v>
      </c>
      <c r="X15" s="37">
        <v>9.7100000000000009</v>
      </c>
      <c r="Y15" s="37">
        <v>0.70099999999999996</v>
      </c>
      <c r="Z15" s="37">
        <v>2.7589999999999999</v>
      </c>
      <c r="AA15" s="37">
        <v>51.078000000000003</v>
      </c>
      <c r="AB15" s="37">
        <v>6.5369999999999999</v>
      </c>
      <c r="AC15" s="37">
        <v>11.643000000000001</v>
      </c>
      <c r="AD15" s="37">
        <v>0.17</v>
      </c>
      <c r="AE15" s="37">
        <f t="shared" si="13"/>
        <v>1.0163634515702815</v>
      </c>
      <c r="AF15" s="19"/>
      <c r="AG15" s="34" t="str">
        <f t="shared" si="0"/>
        <v>LLD_LL4_14_b</v>
      </c>
      <c r="AH15" s="34">
        <f t="shared" si="1"/>
        <v>51.078000000000003</v>
      </c>
      <c r="AI15" s="34">
        <f t="shared" si="2"/>
        <v>2.7589999999999999</v>
      </c>
      <c r="AJ15" s="34">
        <f t="shared" si="3"/>
        <v>13.805999999999999</v>
      </c>
      <c r="AK15" s="34">
        <f t="shared" si="4"/>
        <v>9.8965499999999995</v>
      </c>
      <c r="AL15" s="34">
        <f t="shared" si="5"/>
        <v>1.94049980595</v>
      </c>
      <c r="AM15" s="34">
        <f t="shared" si="6"/>
        <v>0.17</v>
      </c>
      <c r="AN15" s="34">
        <f t="shared" si="7"/>
        <v>6.5369999999999999</v>
      </c>
      <c r="AO15" s="34">
        <f t="shared" si="8"/>
        <v>9.7100000000000009</v>
      </c>
      <c r="AP15" s="34">
        <f t="shared" si="9"/>
        <v>2.9289999999999998</v>
      </c>
      <c r="AQ15" s="34">
        <f t="shared" si="10"/>
        <v>0.70099999999999996</v>
      </c>
      <c r="AR15" s="34">
        <f t="shared" si="11"/>
        <v>0.39900000000000002</v>
      </c>
      <c r="AS15" s="34">
        <v>0.5</v>
      </c>
      <c r="AT15" s="34">
        <f t="shared" si="14"/>
        <v>2.856221190773859E-2</v>
      </c>
      <c r="AU15" s="34">
        <f t="shared" si="12"/>
        <v>1145.3937000000001</v>
      </c>
      <c r="AV15" s="34">
        <v>460</v>
      </c>
      <c r="AW15" s="34">
        <v>0.1076027900830563</v>
      </c>
      <c r="AX15" s="19"/>
      <c r="AY15" s="25">
        <v>40.134500000000003</v>
      </c>
      <c r="AZ15" s="25">
        <v>39.671999999999997</v>
      </c>
      <c r="BA15" s="25">
        <v>20.792400000000001</v>
      </c>
      <c r="BB15" s="25">
        <v>2.4400000000000002E-2</v>
      </c>
      <c r="BC15" s="25">
        <v>0.23419999999999999</v>
      </c>
      <c r="BD15" s="25">
        <v>0.2964</v>
      </c>
      <c r="BE15" s="25">
        <v>0.20080000000000001</v>
      </c>
      <c r="BF15" s="25"/>
      <c r="BG15" s="25"/>
      <c r="BH15" s="25"/>
      <c r="BI15" s="25"/>
      <c r="BJ15" s="25">
        <v>101.35469999999999</v>
      </c>
      <c r="BK15" s="25">
        <v>0.77481207422707499</v>
      </c>
      <c r="BL15" s="19"/>
      <c r="BM15" s="12" t="s">
        <v>393</v>
      </c>
      <c r="BN15" s="12">
        <v>50</v>
      </c>
      <c r="BO15" s="12" t="s">
        <v>32</v>
      </c>
      <c r="BP15" s="12">
        <v>12</v>
      </c>
      <c r="BQ15" s="12" t="s">
        <v>678</v>
      </c>
      <c r="BR15" s="12" t="s">
        <v>467</v>
      </c>
      <c r="BS15" s="12">
        <v>1.9019675925925902E-2</v>
      </c>
      <c r="BT15" s="12">
        <v>23.048999999999999</v>
      </c>
      <c r="BU15" s="12">
        <v>36</v>
      </c>
      <c r="BV15" s="12" t="s">
        <v>462</v>
      </c>
      <c r="BW15" s="12">
        <v>1</v>
      </c>
      <c r="BX15" s="12">
        <v>291000</v>
      </c>
      <c r="BY15" s="12">
        <v>14000</v>
      </c>
      <c r="BZ15" s="12">
        <v>9.3000000000000007</v>
      </c>
      <c r="CA15" s="12">
        <v>1</v>
      </c>
      <c r="CB15" s="12">
        <v>6.28</v>
      </c>
      <c r="CC15" s="12">
        <v>0.44</v>
      </c>
      <c r="CD15" s="12">
        <v>0.98</v>
      </c>
      <c r="CE15" s="12">
        <v>0.43</v>
      </c>
      <c r="CF15" s="12">
        <v>2.73</v>
      </c>
      <c r="CG15" s="12">
        <v>0.14000000000000001</v>
      </c>
      <c r="CH15" s="12">
        <v>5840</v>
      </c>
      <c r="CI15" s="12">
        <v>180</v>
      </c>
      <c r="CJ15" s="12">
        <v>28.98</v>
      </c>
      <c r="CK15" s="12">
        <v>0.92</v>
      </c>
      <c r="CL15" s="12">
        <v>21130</v>
      </c>
      <c r="CM15" s="12">
        <v>860</v>
      </c>
      <c r="CN15" s="12">
        <v>375</v>
      </c>
      <c r="CO15" s="12">
        <v>13</v>
      </c>
      <c r="CP15" s="12">
        <v>86.1</v>
      </c>
      <c r="CQ15" s="12">
        <v>5.0999999999999996</v>
      </c>
      <c r="CR15" s="12">
        <v>1542</v>
      </c>
      <c r="CS15" s="12">
        <v>72</v>
      </c>
      <c r="CT15" s="12">
        <v>103000</v>
      </c>
      <c r="CU15" s="12">
        <v>6900</v>
      </c>
      <c r="CV15" s="12">
        <v>47.7</v>
      </c>
      <c r="CW15" s="12">
        <v>2.5</v>
      </c>
      <c r="CX15" s="12">
        <v>82.7</v>
      </c>
      <c r="CY15" s="12">
        <v>4.8</v>
      </c>
      <c r="CZ15" s="12">
        <v>189.9</v>
      </c>
      <c r="DA15" s="12">
        <v>7.7</v>
      </c>
      <c r="DB15" s="12">
        <v>154</v>
      </c>
      <c r="DC15" s="12">
        <v>6</v>
      </c>
      <c r="DD15" s="12">
        <v>24.1</v>
      </c>
      <c r="DE15" s="12">
        <v>1</v>
      </c>
      <c r="DF15" s="12">
        <v>1.58</v>
      </c>
      <c r="DG15" s="12">
        <v>0.26</v>
      </c>
      <c r="DH15" s="12">
        <v>12.73</v>
      </c>
      <c r="DI15" s="12">
        <v>0.47</v>
      </c>
      <c r="DJ15" s="12">
        <v>384</v>
      </c>
      <c r="DK15" s="12">
        <v>13</v>
      </c>
      <c r="DL15" s="12">
        <v>30.5</v>
      </c>
      <c r="DM15" s="12">
        <v>1.2</v>
      </c>
      <c r="DN15" s="12">
        <v>205.9</v>
      </c>
      <c r="DO15" s="12">
        <v>7.4</v>
      </c>
      <c r="DP15" s="12">
        <v>21.7</v>
      </c>
      <c r="DQ15" s="12">
        <v>1.1000000000000001</v>
      </c>
      <c r="DR15" s="12">
        <v>1.07</v>
      </c>
      <c r="DS15" s="12">
        <v>0.16</v>
      </c>
      <c r="DT15" s="12">
        <v>0.22</v>
      </c>
      <c r="DU15" s="12">
        <v>0.12</v>
      </c>
      <c r="DV15" s="12">
        <v>0.122</v>
      </c>
      <c r="DW15" s="12">
        <v>0.02</v>
      </c>
      <c r="DX15" s="12">
        <v>2.21</v>
      </c>
      <c r="DY15" s="12">
        <v>0.24</v>
      </c>
      <c r="DZ15" s="12">
        <v>4.7E-2</v>
      </c>
      <c r="EA15" s="12">
        <v>1.7000000000000001E-2</v>
      </c>
      <c r="EB15" s="12">
        <v>0.13200000000000001</v>
      </c>
      <c r="EC15" s="12">
        <v>1.6E-2</v>
      </c>
      <c r="ED15" s="12">
        <v>175.9</v>
      </c>
      <c r="EE15" s="12">
        <v>9.3000000000000007</v>
      </c>
      <c r="EF15" s="12">
        <v>18.440000000000001</v>
      </c>
      <c r="EG15" s="12">
        <v>0.72</v>
      </c>
      <c r="EH15" s="12">
        <v>45.8</v>
      </c>
      <c r="EI15" s="12">
        <v>1.9</v>
      </c>
      <c r="EJ15" s="12">
        <v>6.34</v>
      </c>
      <c r="EK15" s="12">
        <v>0.23</v>
      </c>
      <c r="EL15" s="12">
        <v>28.5</v>
      </c>
      <c r="EM15" s="12">
        <v>0.82</v>
      </c>
      <c r="EN15" s="12">
        <v>7.17</v>
      </c>
      <c r="EO15" s="12">
        <v>0.52</v>
      </c>
      <c r="EP15" s="12">
        <v>2.5</v>
      </c>
      <c r="EQ15" s="12">
        <v>0.16</v>
      </c>
      <c r="ER15" s="12">
        <v>7.96</v>
      </c>
      <c r="ES15" s="12">
        <v>0.55000000000000004</v>
      </c>
      <c r="ET15" s="12">
        <v>1.141</v>
      </c>
      <c r="EU15" s="12">
        <v>9.5000000000000001E-2</v>
      </c>
      <c r="EV15" s="12">
        <v>6.6</v>
      </c>
      <c r="EW15" s="12">
        <v>0.43</v>
      </c>
      <c r="EX15" s="12">
        <v>1.2370000000000001</v>
      </c>
      <c r="EY15" s="12">
        <v>8.1000000000000003E-2</v>
      </c>
      <c r="EZ15" s="12">
        <v>3.26</v>
      </c>
      <c r="FA15" s="12">
        <v>0.24</v>
      </c>
      <c r="FB15" s="12">
        <v>0.39</v>
      </c>
      <c r="FC15" s="12">
        <v>3.3000000000000002E-2</v>
      </c>
      <c r="FD15" s="12">
        <v>2.56</v>
      </c>
      <c r="FE15" s="12">
        <v>0.2</v>
      </c>
      <c r="FF15" s="12">
        <v>0.34699999999999998</v>
      </c>
      <c r="FG15" s="12">
        <v>3.3000000000000002E-2</v>
      </c>
      <c r="FH15" s="12">
        <v>5.48</v>
      </c>
      <c r="FI15" s="12">
        <v>0.39</v>
      </c>
      <c r="FJ15" s="12">
        <v>1.228</v>
      </c>
      <c r="FK15" s="12">
        <v>9.1999999999999998E-2</v>
      </c>
      <c r="FL15" s="12">
        <v>0.26200000000000001</v>
      </c>
      <c r="FM15" s="12">
        <v>5.7000000000000002E-2</v>
      </c>
      <c r="FN15" s="12">
        <v>2.35E-2</v>
      </c>
      <c r="FO15" s="12">
        <v>9.4000000000000004E-3</v>
      </c>
      <c r="FP15" s="12">
        <v>1.421</v>
      </c>
      <c r="FQ15" s="12">
        <v>8.5000000000000006E-2</v>
      </c>
      <c r="FR15" s="12">
        <v>2.5000000000000001E-2</v>
      </c>
      <c r="FS15" s="12">
        <v>1.0999999999999999E-2</v>
      </c>
      <c r="FT15" s="12">
        <v>1.456</v>
      </c>
      <c r="FU15" s="12">
        <v>9.7000000000000003E-2</v>
      </c>
      <c r="FV15" s="12">
        <v>0.42699999999999999</v>
      </c>
      <c r="FW15" s="12">
        <v>4.8000000000000001E-2</v>
      </c>
    </row>
    <row r="16" spans="1:179" s="4" customFormat="1" x14ac:dyDescent="0.3">
      <c r="A16" s="31" t="s">
        <v>159</v>
      </c>
      <c r="B16" s="31" t="s">
        <v>14</v>
      </c>
      <c r="C16" s="19"/>
      <c r="D16" s="62">
        <v>2.3264</v>
      </c>
      <c r="E16" s="62">
        <v>13.0451</v>
      </c>
      <c r="F16" s="62">
        <v>0.27300000000000002</v>
      </c>
      <c r="G16" s="62">
        <v>10.479699999999999</v>
      </c>
      <c r="H16" s="62">
        <v>0.47149999999999997</v>
      </c>
      <c r="I16" s="62">
        <v>2.5508999999999999</v>
      </c>
      <c r="J16" s="62">
        <v>50.927799999999998</v>
      </c>
      <c r="K16" s="62">
        <v>5.9013</v>
      </c>
      <c r="L16" s="62">
        <v>11.4156</v>
      </c>
      <c r="M16" s="62">
        <v>9.2100000000000001E-2</v>
      </c>
      <c r="N16" s="62">
        <v>403.377208</v>
      </c>
      <c r="O16" s="62">
        <v>120</v>
      </c>
      <c r="P16" s="62">
        <v>0.27175660058441697</v>
      </c>
      <c r="Q16" s="62">
        <v>82.736854052688997</v>
      </c>
      <c r="R16" s="62">
        <v>277.06687866280902</v>
      </c>
      <c r="S16" s="19"/>
      <c r="T16" s="37">
        <v>0.3</v>
      </c>
      <c r="U16" s="37">
        <v>2.3780000000000001</v>
      </c>
      <c r="V16" s="37">
        <v>13.36</v>
      </c>
      <c r="W16" s="37">
        <v>0.27900000000000003</v>
      </c>
      <c r="X16" s="37">
        <v>10.712</v>
      </c>
      <c r="Y16" s="37">
        <v>0.48199999999999998</v>
      </c>
      <c r="Z16" s="37">
        <v>3.4409999999999998</v>
      </c>
      <c r="AA16" s="37">
        <v>51.204000000000001</v>
      </c>
      <c r="AB16" s="37">
        <v>5.9039999999999999</v>
      </c>
      <c r="AC16" s="37">
        <v>11.452999999999999</v>
      </c>
      <c r="AD16" s="37">
        <v>0.19500000000000001</v>
      </c>
      <c r="AE16" s="37">
        <f t="shared" si="13"/>
        <v>0.99700897308075787</v>
      </c>
      <c r="AF16" s="19"/>
      <c r="AG16" s="34" t="str">
        <f t="shared" si="0"/>
        <v>LLD_LL4_20</v>
      </c>
      <c r="AH16" s="34">
        <f t="shared" si="1"/>
        <v>51.204000000000001</v>
      </c>
      <c r="AI16" s="34">
        <f t="shared" si="2"/>
        <v>3.4409999999999998</v>
      </c>
      <c r="AJ16" s="34">
        <f t="shared" si="3"/>
        <v>13.36</v>
      </c>
      <c r="AK16" s="34">
        <f t="shared" si="4"/>
        <v>9.7350499999999993</v>
      </c>
      <c r="AL16" s="34">
        <f t="shared" si="5"/>
        <v>1.9088331424499998</v>
      </c>
      <c r="AM16" s="34">
        <f t="shared" si="6"/>
        <v>0.19500000000000001</v>
      </c>
      <c r="AN16" s="34">
        <f t="shared" si="7"/>
        <v>5.9039999999999999</v>
      </c>
      <c r="AO16" s="34">
        <f t="shared" si="8"/>
        <v>10.712</v>
      </c>
      <c r="AP16" s="34">
        <f t="shared" si="9"/>
        <v>2.3780000000000001</v>
      </c>
      <c r="AQ16" s="34">
        <f t="shared" si="10"/>
        <v>0.48199999999999998</v>
      </c>
      <c r="AR16" s="34">
        <f t="shared" si="11"/>
        <v>0.27900000000000003</v>
      </c>
      <c r="AS16" s="34">
        <v>0.5</v>
      </c>
      <c r="AT16" s="34">
        <f t="shared" si="14"/>
        <v>8.2489385895003989E-3</v>
      </c>
      <c r="AU16" s="34">
        <f t="shared" si="12"/>
        <v>1132.6704</v>
      </c>
      <c r="AV16" s="34">
        <v>160</v>
      </c>
      <c r="AW16" s="34">
        <v>0.29016861127760779</v>
      </c>
      <c r="AX16" s="19"/>
      <c r="AY16" s="25">
        <v>41.053800000000003</v>
      </c>
      <c r="AZ16" s="25">
        <v>39.542499999999997</v>
      </c>
      <c r="BA16" s="25">
        <v>19.826699999999999</v>
      </c>
      <c r="BB16" s="25">
        <v>2.63E-2</v>
      </c>
      <c r="BC16" s="25">
        <v>0.27729999999999999</v>
      </c>
      <c r="BD16" s="25">
        <v>0.28210000000000002</v>
      </c>
      <c r="BE16" s="25">
        <v>0.1668</v>
      </c>
      <c r="BF16" s="25"/>
      <c r="BG16" s="25"/>
      <c r="BH16" s="25"/>
      <c r="BI16" s="25"/>
      <c r="BJ16" s="25">
        <v>101.1755</v>
      </c>
      <c r="BK16" s="25">
        <v>0.78682464934555596</v>
      </c>
      <c r="BL16" s="19"/>
      <c r="BM16" s="12" t="s">
        <v>393</v>
      </c>
      <c r="BN16" s="12">
        <v>50</v>
      </c>
      <c r="BO16" s="12" t="s">
        <v>32</v>
      </c>
      <c r="BP16" s="12">
        <v>13</v>
      </c>
      <c r="BQ16" s="12" t="s">
        <v>679</v>
      </c>
      <c r="BR16" s="12" t="s">
        <v>467</v>
      </c>
      <c r="BS16" s="12">
        <v>2.0365740740740702E-2</v>
      </c>
      <c r="BT16" s="12">
        <v>20.207999999999998</v>
      </c>
      <c r="BU16" s="12">
        <v>31</v>
      </c>
      <c r="BV16" s="12" t="s">
        <v>462</v>
      </c>
      <c r="BW16" s="12">
        <v>1</v>
      </c>
      <c r="BX16" s="12">
        <v>344000</v>
      </c>
      <c r="BY16" s="12">
        <v>18000</v>
      </c>
      <c r="BZ16" s="12">
        <v>10.5</v>
      </c>
      <c r="CA16" s="12">
        <v>1</v>
      </c>
      <c r="CB16" s="12">
        <v>5.12</v>
      </c>
      <c r="CC16" s="12">
        <v>0.35</v>
      </c>
      <c r="CD16" s="12">
        <v>0.49</v>
      </c>
      <c r="CE16" s="12">
        <v>0.21</v>
      </c>
      <c r="CF16" s="12">
        <v>2.3199999999999998</v>
      </c>
      <c r="CG16" s="12">
        <v>0.1</v>
      </c>
      <c r="CH16" s="12">
        <v>3610</v>
      </c>
      <c r="CI16" s="12">
        <v>120</v>
      </c>
      <c r="CJ16" s="12">
        <v>30.85</v>
      </c>
      <c r="CK16" s="12">
        <v>0.96</v>
      </c>
      <c r="CL16" s="12">
        <v>15580</v>
      </c>
      <c r="CM16" s="12">
        <v>530</v>
      </c>
      <c r="CN16" s="12">
        <v>344</v>
      </c>
      <c r="CO16" s="12">
        <v>14</v>
      </c>
      <c r="CP16" s="12">
        <v>185.3</v>
      </c>
      <c r="CQ16" s="12">
        <v>8.6999999999999993</v>
      </c>
      <c r="CR16" s="12">
        <v>1338</v>
      </c>
      <c r="CS16" s="12">
        <v>61</v>
      </c>
      <c r="CT16" s="12">
        <v>88300</v>
      </c>
      <c r="CU16" s="12">
        <v>3100</v>
      </c>
      <c r="CV16" s="12">
        <v>40.799999999999997</v>
      </c>
      <c r="CW16" s="12">
        <v>1.5</v>
      </c>
      <c r="CX16" s="12">
        <v>65</v>
      </c>
      <c r="CY16" s="12">
        <v>2.8</v>
      </c>
      <c r="CZ16" s="12">
        <v>154</v>
      </c>
      <c r="DA16" s="12">
        <v>7.5</v>
      </c>
      <c r="DB16" s="12">
        <v>122.4</v>
      </c>
      <c r="DC16" s="12">
        <v>7</v>
      </c>
      <c r="DD16" s="12">
        <v>20.7</v>
      </c>
      <c r="DE16" s="12">
        <v>1.1000000000000001</v>
      </c>
      <c r="DF16" s="12">
        <v>1.53</v>
      </c>
      <c r="DG16" s="12">
        <v>0.28999999999999998</v>
      </c>
      <c r="DH16" s="12">
        <v>7.61</v>
      </c>
      <c r="DI16" s="12">
        <v>0.42</v>
      </c>
      <c r="DJ16" s="12">
        <v>302.89999999999998</v>
      </c>
      <c r="DK16" s="12">
        <v>8.6</v>
      </c>
      <c r="DL16" s="12">
        <v>24</v>
      </c>
      <c r="DM16" s="12">
        <v>1</v>
      </c>
      <c r="DN16" s="12">
        <v>134.69999999999999</v>
      </c>
      <c r="DO16" s="12">
        <v>5.4</v>
      </c>
      <c r="DP16" s="12">
        <v>12.33</v>
      </c>
      <c r="DQ16" s="12">
        <v>0.42</v>
      </c>
      <c r="DR16" s="12">
        <v>0.85</v>
      </c>
      <c r="DS16" s="12">
        <v>0.16</v>
      </c>
      <c r="DT16" s="12">
        <v>0.159</v>
      </c>
      <c r="DU16" s="12">
        <v>8.5999999999999993E-2</v>
      </c>
      <c r="DV16" s="12">
        <v>9.4E-2</v>
      </c>
      <c r="DW16" s="12">
        <v>2.3E-2</v>
      </c>
      <c r="DX16" s="12">
        <v>1.58</v>
      </c>
      <c r="DY16" s="12">
        <v>0.19</v>
      </c>
      <c r="DZ16" s="12" t="s">
        <v>135</v>
      </c>
      <c r="EA16" s="12" t="s">
        <v>135</v>
      </c>
      <c r="EB16" s="12">
        <v>6.8000000000000005E-2</v>
      </c>
      <c r="EC16" s="12">
        <v>1.2999999999999999E-2</v>
      </c>
      <c r="ED16" s="12">
        <v>99.3</v>
      </c>
      <c r="EE16" s="12">
        <v>4.4000000000000004</v>
      </c>
      <c r="EF16" s="12">
        <v>11.05</v>
      </c>
      <c r="EG16" s="12">
        <v>0.47</v>
      </c>
      <c r="EH16" s="12">
        <v>27.5</v>
      </c>
      <c r="EI16" s="12">
        <v>1.5</v>
      </c>
      <c r="EJ16" s="12">
        <v>3.84</v>
      </c>
      <c r="EK16" s="12">
        <v>0.23</v>
      </c>
      <c r="EL16" s="12">
        <v>18.98</v>
      </c>
      <c r="EM16" s="12">
        <v>0.97</v>
      </c>
      <c r="EN16" s="12">
        <v>5.08</v>
      </c>
      <c r="EO16" s="12">
        <v>0.36</v>
      </c>
      <c r="EP16" s="12">
        <v>1.75</v>
      </c>
      <c r="EQ16" s="12">
        <v>0.13</v>
      </c>
      <c r="ER16" s="12">
        <v>5.53</v>
      </c>
      <c r="ES16" s="12">
        <v>0.38</v>
      </c>
      <c r="ET16" s="12">
        <v>0.83699999999999997</v>
      </c>
      <c r="EU16" s="12">
        <v>5.8999999999999997E-2</v>
      </c>
      <c r="EV16" s="12">
        <v>5.0599999999999996</v>
      </c>
      <c r="EW16" s="12">
        <v>0.37</v>
      </c>
      <c r="EX16" s="12">
        <v>1</v>
      </c>
      <c r="EY16" s="12">
        <v>7.8E-2</v>
      </c>
      <c r="EZ16" s="12">
        <v>2.61</v>
      </c>
      <c r="FA16" s="12">
        <v>0.24</v>
      </c>
      <c r="FB16" s="12">
        <v>0.34399999999999997</v>
      </c>
      <c r="FC16" s="12">
        <v>3.5000000000000003E-2</v>
      </c>
      <c r="FD16" s="12">
        <v>2.09</v>
      </c>
      <c r="FE16" s="12">
        <v>0.18</v>
      </c>
      <c r="FF16" s="12">
        <v>0.26300000000000001</v>
      </c>
      <c r="FG16" s="12">
        <v>3.4000000000000002E-2</v>
      </c>
      <c r="FH16" s="12">
        <v>3.68</v>
      </c>
      <c r="FI16" s="12">
        <v>0.36</v>
      </c>
      <c r="FJ16" s="12">
        <v>0.67700000000000005</v>
      </c>
      <c r="FK16" s="12">
        <v>0.06</v>
      </c>
      <c r="FL16" s="12">
        <v>0.13200000000000001</v>
      </c>
      <c r="FM16" s="12">
        <v>3.6999999999999998E-2</v>
      </c>
      <c r="FN16" s="12">
        <v>1.17E-2</v>
      </c>
      <c r="FO16" s="12">
        <v>5.8999999999999999E-3</v>
      </c>
      <c r="FP16" s="12">
        <v>0.91</v>
      </c>
      <c r="FQ16" s="12">
        <v>9.8000000000000004E-2</v>
      </c>
      <c r="FR16" s="12">
        <v>1.49E-2</v>
      </c>
      <c r="FS16" s="12">
        <v>8.8000000000000005E-3</v>
      </c>
      <c r="FT16" s="12">
        <v>0.85399999999999998</v>
      </c>
      <c r="FU16" s="12">
        <v>6.3E-2</v>
      </c>
      <c r="FV16" s="12">
        <v>0.29199999999999998</v>
      </c>
      <c r="FW16" s="12">
        <v>4.2000000000000003E-2</v>
      </c>
    </row>
    <row r="17" spans="1:179" x14ac:dyDescent="0.3">
      <c r="A17" s="31" t="s">
        <v>160</v>
      </c>
      <c r="B17" s="31" t="s">
        <v>14</v>
      </c>
      <c r="D17" s="62">
        <v>2.4615</v>
      </c>
      <c r="E17" s="62">
        <v>13.4781</v>
      </c>
      <c r="F17" s="62">
        <v>0.27479999999999999</v>
      </c>
      <c r="G17" s="62">
        <v>10.644</v>
      </c>
      <c r="H17" s="62">
        <v>0.4158</v>
      </c>
      <c r="I17" s="62">
        <v>2.5053000000000001</v>
      </c>
      <c r="J17" s="62">
        <v>50.960900000000002</v>
      </c>
      <c r="K17" s="62">
        <v>6.0494000000000003</v>
      </c>
      <c r="L17" s="62">
        <v>10.7936</v>
      </c>
      <c r="M17" s="62">
        <v>0.1754</v>
      </c>
      <c r="N17" s="62">
        <v>733.68608800000004</v>
      </c>
      <c r="O17" s="62">
        <v>91</v>
      </c>
      <c r="P17" s="62">
        <v>0.28886468668497201</v>
      </c>
      <c r="Q17" s="62">
        <v>120.531617190077</v>
      </c>
      <c r="R17" s="62">
        <v>253.474836797335</v>
      </c>
      <c r="T17" s="37">
        <v>3.96</v>
      </c>
      <c r="U17" s="37">
        <v>2.4089999999999998</v>
      </c>
      <c r="V17" s="37">
        <v>13.193</v>
      </c>
      <c r="W17" s="37">
        <v>0.26900000000000002</v>
      </c>
      <c r="X17" s="37">
        <v>10.44</v>
      </c>
      <c r="Y17" s="37">
        <v>0.40699999999999997</v>
      </c>
      <c r="Z17" s="37">
        <v>2.452</v>
      </c>
      <c r="AA17" s="37">
        <v>51.372999999999998</v>
      </c>
      <c r="AB17" s="37">
        <v>7.4409999999999998</v>
      </c>
      <c r="AC17" s="37">
        <v>11.37</v>
      </c>
      <c r="AD17" s="37">
        <v>0.19400000000000001</v>
      </c>
      <c r="AE17" s="37">
        <f t="shared" si="13"/>
        <v>0.96190842631781448</v>
      </c>
      <c r="AG17" s="34" t="str">
        <f t="shared" si="0"/>
        <v>LLD_LL4_31b</v>
      </c>
      <c r="AH17" s="34">
        <f t="shared" si="1"/>
        <v>51.372999999999998</v>
      </c>
      <c r="AI17" s="34">
        <f t="shared" si="2"/>
        <v>2.452</v>
      </c>
      <c r="AJ17" s="34">
        <f t="shared" si="3"/>
        <v>13.193</v>
      </c>
      <c r="AK17" s="34">
        <f t="shared" si="4"/>
        <v>9.6644999999999985</v>
      </c>
      <c r="AL17" s="34">
        <f t="shared" si="5"/>
        <v>1.8949998104999997</v>
      </c>
      <c r="AM17" s="34">
        <f t="shared" si="6"/>
        <v>0.19400000000000001</v>
      </c>
      <c r="AN17" s="34">
        <f t="shared" si="7"/>
        <v>7.4409999999999998</v>
      </c>
      <c r="AO17" s="34">
        <f t="shared" si="8"/>
        <v>10.44</v>
      </c>
      <c r="AP17" s="34">
        <f t="shared" si="9"/>
        <v>2.4089999999999998</v>
      </c>
      <c r="AQ17" s="34">
        <f t="shared" si="10"/>
        <v>0.40699999999999997</v>
      </c>
      <c r="AR17" s="34">
        <f t="shared" si="11"/>
        <v>0.26900000000000002</v>
      </c>
      <c r="AS17" s="34">
        <v>0.5</v>
      </c>
      <c r="AT17" s="34">
        <f t="shared" si="14"/>
        <v>1.1594037821284819E-2</v>
      </c>
      <c r="AU17" s="34">
        <f t="shared" si="12"/>
        <v>1163.5641000000001</v>
      </c>
      <c r="AV17" s="34">
        <v>210</v>
      </c>
      <c r="AW17" s="34">
        <v>0.2197665703691434</v>
      </c>
      <c r="AY17" s="25">
        <v>41.9557</v>
      </c>
      <c r="AZ17" s="25">
        <v>39.415900000000001</v>
      </c>
      <c r="BA17" s="25">
        <v>18.282699999999998</v>
      </c>
      <c r="BB17" s="25">
        <v>3.0349999999999999E-2</v>
      </c>
      <c r="BC17" s="25">
        <v>0.26240000000000002</v>
      </c>
      <c r="BD17" s="25">
        <v>0.26365</v>
      </c>
      <c r="BE17" s="25">
        <v>0.19205</v>
      </c>
      <c r="BJ17" s="25">
        <v>100.4027</v>
      </c>
      <c r="BK17" s="25">
        <v>0.80356010817135404</v>
      </c>
      <c r="BM17" s="12" t="s">
        <v>393</v>
      </c>
      <c r="BN17" s="12">
        <v>50</v>
      </c>
      <c r="BO17" s="12" t="s">
        <v>32</v>
      </c>
      <c r="BP17" s="12">
        <v>14</v>
      </c>
      <c r="BQ17" s="12" t="s">
        <v>680</v>
      </c>
      <c r="BR17" s="12" t="s">
        <v>467</v>
      </c>
      <c r="BS17" s="12">
        <v>2.1648148148148201E-2</v>
      </c>
      <c r="BT17" s="12">
        <v>22.323</v>
      </c>
      <c r="BU17" s="12">
        <v>35</v>
      </c>
      <c r="BV17" s="12" t="s">
        <v>462</v>
      </c>
      <c r="BW17" s="12">
        <v>1</v>
      </c>
      <c r="BX17" s="12">
        <v>362000</v>
      </c>
      <c r="BY17" s="12">
        <v>18000</v>
      </c>
      <c r="BZ17" s="12">
        <v>10.6</v>
      </c>
      <c r="CA17" s="12">
        <v>1</v>
      </c>
      <c r="CB17" s="12">
        <v>4.59</v>
      </c>
      <c r="CC17" s="12">
        <v>0.28000000000000003</v>
      </c>
      <c r="CD17" s="12">
        <v>0.89</v>
      </c>
      <c r="CE17" s="12">
        <v>0.28000000000000003</v>
      </c>
      <c r="CF17" s="12">
        <v>2.403</v>
      </c>
      <c r="CG17" s="12">
        <v>9.1999999999999998E-2</v>
      </c>
      <c r="CH17" s="12">
        <v>3465</v>
      </c>
      <c r="CI17" s="12">
        <v>84</v>
      </c>
      <c r="CJ17" s="12">
        <v>30.6</v>
      </c>
      <c r="CK17" s="12">
        <v>1.1000000000000001</v>
      </c>
      <c r="CL17" s="12">
        <v>15390</v>
      </c>
      <c r="CM17" s="12">
        <v>480</v>
      </c>
      <c r="CN17" s="12">
        <v>317</v>
      </c>
      <c r="CO17" s="12">
        <v>11</v>
      </c>
      <c r="CP17" s="12">
        <v>279</v>
      </c>
      <c r="CQ17" s="12">
        <v>14</v>
      </c>
      <c r="CR17" s="12">
        <v>1299</v>
      </c>
      <c r="CS17" s="12">
        <v>59</v>
      </c>
      <c r="CT17" s="12">
        <v>84600</v>
      </c>
      <c r="CU17" s="12">
        <v>3400</v>
      </c>
      <c r="CV17" s="12">
        <v>41.4</v>
      </c>
      <c r="CW17" s="12">
        <v>1.5</v>
      </c>
      <c r="CX17" s="12">
        <v>71.3</v>
      </c>
      <c r="CY17" s="12">
        <v>3.4</v>
      </c>
      <c r="CZ17" s="12">
        <v>145.5</v>
      </c>
      <c r="DA17" s="12">
        <v>6.5</v>
      </c>
      <c r="DB17" s="12">
        <v>124.2</v>
      </c>
      <c r="DC17" s="12">
        <v>5.5</v>
      </c>
      <c r="DD17" s="12">
        <v>20.54</v>
      </c>
      <c r="DE17" s="12">
        <v>0.96</v>
      </c>
      <c r="DF17" s="12">
        <v>1.26</v>
      </c>
      <c r="DG17" s="12">
        <v>0.19</v>
      </c>
      <c r="DH17" s="12">
        <v>7.25</v>
      </c>
      <c r="DI17" s="12">
        <v>0.41</v>
      </c>
      <c r="DJ17" s="12">
        <v>325</v>
      </c>
      <c r="DK17" s="12">
        <v>11</v>
      </c>
      <c r="DL17" s="12">
        <v>23.58</v>
      </c>
      <c r="DM17" s="12">
        <v>0.84</v>
      </c>
      <c r="DN17" s="12">
        <v>129.30000000000001</v>
      </c>
      <c r="DO17" s="12">
        <v>5.0999999999999996</v>
      </c>
      <c r="DP17" s="12">
        <v>11.58</v>
      </c>
      <c r="DQ17" s="12">
        <v>0.44</v>
      </c>
      <c r="DR17" s="12">
        <v>0.68</v>
      </c>
      <c r="DS17" s="12">
        <v>0.11</v>
      </c>
      <c r="DT17" s="12">
        <v>0.129</v>
      </c>
      <c r="DU17" s="12">
        <v>9.9000000000000005E-2</v>
      </c>
      <c r="DV17" s="12">
        <v>9.5000000000000001E-2</v>
      </c>
      <c r="DW17" s="12">
        <v>2.4E-2</v>
      </c>
      <c r="DX17" s="12">
        <v>1.59</v>
      </c>
      <c r="DY17" s="12">
        <v>0.19</v>
      </c>
      <c r="DZ17" s="12" t="s">
        <v>135</v>
      </c>
      <c r="EA17" s="12" t="s">
        <v>135</v>
      </c>
      <c r="EB17" s="12">
        <v>6.6000000000000003E-2</v>
      </c>
      <c r="EC17" s="12">
        <v>1.2E-2</v>
      </c>
      <c r="ED17" s="12">
        <v>96</v>
      </c>
      <c r="EE17" s="12">
        <v>4</v>
      </c>
      <c r="EF17" s="12">
        <v>10.69</v>
      </c>
      <c r="EG17" s="12">
        <v>0.4</v>
      </c>
      <c r="EH17" s="12">
        <v>27.8</v>
      </c>
      <c r="EI17" s="12">
        <v>1</v>
      </c>
      <c r="EJ17" s="12">
        <v>3.81</v>
      </c>
      <c r="EK17" s="12">
        <v>0.19</v>
      </c>
      <c r="EL17" s="12">
        <v>18.32</v>
      </c>
      <c r="EM17" s="12">
        <v>0.82</v>
      </c>
      <c r="EN17" s="12">
        <v>5.29</v>
      </c>
      <c r="EO17" s="12">
        <v>0.36</v>
      </c>
      <c r="EP17" s="12">
        <v>1.76</v>
      </c>
      <c r="EQ17" s="12">
        <v>0.13</v>
      </c>
      <c r="ER17" s="12">
        <v>5.31</v>
      </c>
      <c r="ES17" s="12">
        <v>0.41</v>
      </c>
      <c r="ET17" s="12">
        <v>0.83699999999999997</v>
      </c>
      <c r="EU17" s="12">
        <v>6.7000000000000004E-2</v>
      </c>
      <c r="EV17" s="12">
        <v>4.95</v>
      </c>
      <c r="EW17" s="12">
        <v>0.27</v>
      </c>
      <c r="EX17" s="12">
        <v>1.016</v>
      </c>
      <c r="EY17" s="12">
        <v>8.1000000000000003E-2</v>
      </c>
      <c r="EZ17" s="12">
        <v>2.4500000000000002</v>
      </c>
      <c r="FA17" s="12">
        <v>0.18</v>
      </c>
      <c r="FB17" s="12">
        <v>0.34399999999999997</v>
      </c>
      <c r="FC17" s="12">
        <v>4.1000000000000002E-2</v>
      </c>
      <c r="FD17" s="12">
        <v>1.91</v>
      </c>
      <c r="FE17" s="12">
        <v>0.17</v>
      </c>
      <c r="FF17" s="12">
        <v>0.26800000000000002</v>
      </c>
      <c r="FG17" s="12">
        <v>0.03</v>
      </c>
      <c r="FH17" s="12">
        <v>3.52</v>
      </c>
      <c r="FI17" s="12">
        <v>0.34</v>
      </c>
      <c r="FJ17" s="12">
        <v>0.68100000000000005</v>
      </c>
      <c r="FK17" s="12">
        <v>5.3999999999999999E-2</v>
      </c>
      <c r="FL17" s="12">
        <v>0.13800000000000001</v>
      </c>
      <c r="FM17" s="12">
        <v>3.3000000000000002E-2</v>
      </c>
      <c r="FN17" s="12">
        <v>1.5900000000000001E-2</v>
      </c>
      <c r="FO17" s="12">
        <v>6.4000000000000003E-3</v>
      </c>
      <c r="FP17" s="12">
        <v>0.91900000000000004</v>
      </c>
      <c r="FQ17" s="12">
        <v>7.0999999999999994E-2</v>
      </c>
      <c r="FR17" s="12" t="s">
        <v>135</v>
      </c>
      <c r="FS17" s="12" t="s">
        <v>135</v>
      </c>
      <c r="FT17" s="12">
        <v>0.78</v>
      </c>
      <c r="FU17" s="12">
        <v>7.5999999999999998E-2</v>
      </c>
      <c r="FV17" s="12">
        <v>0.29499999999999998</v>
      </c>
      <c r="FW17" s="12">
        <v>4.3999999999999997E-2</v>
      </c>
    </row>
    <row r="18" spans="1:179" x14ac:dyDescent="0.3">
      <c r="A18" s="31" t="s">
        <v>161</v>
      </c>
      <c r="B18" s="31" t="s">
        <v>14</v>
      </c>
      <c r="D18" s="62">
        <v>2.4864999999999999</v>
      </c>
      <c r="E18" s="62">
        <v>13.5793</v>
      </c>
      <c r="F18" s="62">
        <v>0.31380000000000002</v>
      </c>
      <c r="G18" s="62">
        <v>10.648099999999999</v>
      </c>
      <c r="H18" s="62">
        <v>0.4143</v>
      </c>
      <c r="I18" s="62">
        <v>2.4182999999999999</v>
      </c>
      <c r="J18" s="62">
        <v>50.905200000000001</v>
      </c>
      <c r="K18" s="62">
        <v>6.1132999999999997</v>
      </c>
      <c r="L18" s="62">
        <v>10.949</v>
      </c>
      <c r="M18" s="62">
        <v>0.16500000000000001</v>
      </c>
      <c r="N18" s="62">
        <v>933.873288</v>
      </c>
      <c r="O18" s="62">
        <v>123</v>
      </c>
      <c r="P18" s="62">
        <v>0.287303699139146</v>
      </c>
      <c r="Q18" s="62">
        <v>123.240838424814</v>
      </c>
      <c r="R18" s="62">
        <v>247.26216118184999</v>
      </c>
      <c r="T18" s="37">
        <v>3.47</v>
      </c>
      <c r="U18" s="37">
        <v>2.4409999999999998</v>
      </c>
      <c r="V18" s="37">
        <v>13.332000000000001</v>
      </c>
      <c r="W18" s="37">
        <v>0.308</v>
      </c>
      <c r="X18" s="37">
        <v>10.474</v>
      </c>
      <c r="Y18" s="37">
        <v>0.40699999999999997</v>
      </c>
      <c r="Z18" s="37">
        <v>2.3740000000000001</v>
      </c>
      <c r="AA18" s="37">
        <v>51.29</v>
      </c>
      <c r="AB18" s="37">
        <v>7.41</v>
      </c>
      <c r="AC18" s="37">
        <v>11.333</v>
      </c>
      <c r="AD18" s="37">
        <v>0.182</v>
      </c>
      <c r="AE18" s="37">
        <f t="shared" si="13"/>
        <v>0.9664637092877163</v>
      </c>
      <c r="AG18" s="34" t="str">
        <f t="shared" si="0"/>
        <v>LLD_LL4_31a</v>
      </c>
      <c r="AH18" s="34">
        <f t="shared" si="1"/>
        <v>51.29</v>
      </c>
      <c r="AI18" s="34">
        <f t="shared" si="2"/>
        <v>2.3740000000000001</v>
      </c>
      <c r="AJ18" s="34">
        <f t="shared" si="3"/>
        <v>13.332000000000001</v>
      </c>
      <c r="AK18" s="34">
        <f t="shared" si="4"/>
        <v>9.6330500000000008</v>
      </c>
      <c r="AL18" s="34">
        <f t="shared" si="5"/>
        <v>1.8888331444499999</v>
      </c>
      <c r="AM18" s="34">
        <f t="shared" si="6"/>
        <v>0.182</v>
      </c>
      <c r="AN18" s="34">
        <f t="shared" si="7"/>
        <v>7.41</v>
      </c>
      <c r="AO18" s="34">
        <f t="shared" si="8"/>
        <v>10.474</v>
      </c>
      <c r="AP18" s="34">
        <f t="shared" si="9"/>
        <v>2.4409999999999998</v>
      </c>
      <c r="AQ18" s="34">
        <f t="shared" si="10"/>
        <v>0.40699999999999997</v>
      </c>
      <c r="AR18" s="34">
        <f t="shared" si="11"/>
        <v>0.308</v>
      </c>
      <c r="AS18" s="34">
        <v>0.5</v>
      </c>
      <c r="AT18" s="34">
        <f t="shared" si="14"/>
        <v>1.1910779783977385E-2</v>
      </c>
      <c r="AU18" s="34">
        <f t="shared" si="12"/>
        <v>1162.941</v>
      </c>
      <c r="AV18" s="34">
        <v>210</v>
      </c>
      <c r="AW18" s="34">
        <v>0.21915736477967229</v>
      </c>
      <c r="AY18" s="25">
        <v>41.9557</v>
      </c>
      <c r="AZ18" s="25">
        <v>39.415900000000001</v>
      </c>
      <c r="BA18" s="25">
        <v>18.282699999999998</v>
      </c>
      <c r="BB18" s="25">
        <v>3.0349999999999999E-2</v>
      </c>
      <c r="BC18" s="25">
        <v>0.26240000000000002</v>
      </c>
      <c r="BD18" s="25">
        <v>0.26365</v>
      </c>
      <c r="BE18" s="25">
        <v>0.19205</v>
      </c>
      <c r="BJ18" s="25">
        <v>100.4027</v>
      </c>
      <c r="BK18" s="25">
        <v>0.80356010817135404</v>
      </c>
      <c r="BM18" s="12" t="s">
        <v>393</v>
      </c>
      <c r="BN18" s="12">
        <v>50</v>
      </c>
      <c r="BO18" s="12" t="s">
        <v>32</v>
      </c>
      <c r="BP18" s="12">
        <v>15</v>
      </c>
      <c r="BQ18" s="12" t="s">
        <v>681</v>
      </c>
      <c r="BR18" s="12" t="s">
        <v>467</v>
      </c>
      <c r="BS18" s="12">
        <v>2.2964120370370399E-2</v>
      </c>
      <c r="BT18" s="12">
        <v>21.908000000000001</v>
      </c>
      <c r="BU18" s="12">
        <v>34</v>
      </c>
      <c r="BV18" s="12" t="s">
        <v>462</v>
      </c>
      <c r="BW18" s="12">
        <v>1</v>
      </c>
      <c r="BX18" s="12">
        <v>355000</v>
      </c>
      <c r="BY18" s="12">
        <v>17000</v>
      </c>
      <c r="BZ18" s="12">
        <v>10.6</v>
      </c>
      <c r="CA18" s="12">
        <v>1</v>
      </c>
      <c r="CB18" s="12">
        <v>5.23</v>
      </c>
      <c r="CC18" s="12">
        <v>0.25</v>
      </c>
      <c r="CD18" s="12">
        <v>0.62</v>
      </c>
      <c r="CE18" s="12">
        <v>0.32</v>
      </c>
      <c r="CF18" s="12">
        <v>2.46</v>
      </c>
      <c r="CG18" s="12">
        <v>0.11</v>
      </c>
      <c r="CH18" s="12">
        <v>3324</v>
      </c>
      <c r="CI18" s="12">
        <v>76</v>
      </c>
      <c r="CJ18" s="12">
        <v>30.46</v>
      </c>
      <c r="CK18" s="12">
        <v>0.78</v>
      </c>
      <c r="CL18" s="12">
        <v>14900</v>
      </c>
      <c r="CM18" s="12">
        <v>540</v>
      </c>
      <c r="CN18" s="12">
        <v>313</v>
      </c>
      <c r="CO18" s="12">
        <v>15</v>
      </c>
      <c r="CP18" s="12">
        <v>272</v>
      </c>
      <c r="CQ18" s="12">
        <v>14</v>
      </c>
      <c r="CR18" s="12">
        <v>1277</v>
      </c>
      <c r="CS18" s="12">
        <v>56</v>
      </c>
      <c r="CT18" s="12">
        <v>82900</v>
      </c>
      <c r="CU18" s="12">
        <v>3300</v>
      </c>
      <c r="CV18" s="12">
        <v>42.6</v>
      </c>
      <c r="CW18" s="12">
        <v>1.6</v>
      </c>
      <c r="CX18" s="12">
        <v>73.7</v>
      </c>
      <c r="CY18" s="12">
        <v>3.3</v>
      </c>
      <c r="CZ18" s="12">
        <v>157.80000000000001</v>
      </c>
      <c r="DA18" s="12">
        <v>5.8</v>
      </c>
      <c r="DB18" s="12">
        <v>122.1</v>
      </c>
      <c r="DC18" s="12">
        <v>6.5</v>
      </c>
      <c r="DD18" s="12">
        <v>21.2</v>
      </c>
      <c r="DE18" s="12">
        <v>1.2</v>
      </c>
      <c r="DF18" s="12">
        <v>1.74</v>
      </c>
      <c r="DG18" s="12">
        <v>0.25</v>
      </c>
      <c r="DH18" s="12">
        <v>6.94</v>
      </c>
      <c r="DI18" s="12">
        <v>0.34</v>
      </c>
      <c r="DJ18" s="12">
        <v>316</v>
      </c>
      <c r="DK18" s="12">
        <v>12</v>
      </c>
      <c r="DL18" s="12">
        <v>23.17</v>
      </c>
      <c r="DM18" s="12">
        <v>0.93</v>
      </c>
      <c r="DN18" s="12">
        <v>127.8</v>
      </c>
      <c r="DO18" s="12">
        <v>6.1</v>
      </c>
      <c r="DP18" s="12">
        <v>11.54</v>
      </c>
      <c r="DQ18" s="12">
        <v>0.5</v>
      </c>
      <c r="DR18" s="12">
        <v>0.71</v>
      </c>
      <c r="DS18" s="12">
        <v>0.13</v>
      </c>
      <c r="DT18" s="12">
        <v>0.28000000000000003</v>
      </c>
      <c r="DU18" s="12">
        <v>0.14000000000000001</v>
      </c>
      <c r="DV18" s="12">
        <v>0.104</v>
      </c>
      <c r="DW18" s="12">
        <v>2.3E-2</v>
      </c>
      <c r="DX18" s="12">
        <v>1.44</v>
      </c>
      <c r="DY18" s="12">
        <v>0.15</v>
      </c>
      <c r="DZ18" s="12" t="s">
        <v>135</v>
      </c>
      <c r="EA18" s="12" t="s">
        <v>135</v>
      </c>
      <c r="EB18" s="12">
        <v>6.0999999999999999E-2</v>
      </c>
      <c r="EC18" s="12">
        <v>1.2999999999999999E-2</v>
      </c>
      <c r="ED18" s="12">
        <v>92.8</v>
      </c>
      <c r="EE18" s="12">
        <v>3.9</v>
      </c>
      <c r="EF18" s="12">
        <v>10.1</v>
      </c>
      <c r="EG18" s="12">
        <v>0.45</v>
      </c>
      <c r="EH18" s="12">
        <v>25.4</v>
      </c>
      <c r="EI18" s="12">
        <v>0.91</v>
      </c>
      <c r="EJ18" s="12">
        <v>3.67</v>
      </c>
      <c r="EK18" s="12">
        <v>0.13</v>
      </c>
      <c r="EL18" s="12">
        <v>17.36</v>
      </c>
      <c r="EM18" s="12">
        <v>0.76</v>
      </c>
      <c r="EN18" s="12">
        <v>4.55</v>
      </c>
      <c r="EO18" s="12">
        <v>0.45</v>
      </c>
      <c r="EP18" s="12">
        <v>1.79</v>
      </c>
      <c r="EQ18" s="12">
        <v>0.12</v>
      </c>
      <c r="ER18" s="12">
        <v>5.28</v>
      </c>
      <c r="ES18" s="12">
        <v>0.55000000000000004</v>
      </c>
      <c r="ET18" s="12">
        <v>0.78800000000000003</v>
      </c>
      <c r="EU18" s="12">
        <v>5.5E-2</v>
      </c>
      <c r="EV18" s="12">
        <v>4.67</v>
      </c>
      <c r="EW18" s="12">
        <v>0.28000000000000003</v>
      </c>
      <c r="EX18" s="12">
        <v>0.93500000000000005</v>
      </c>
      <c r="EY18" s="12">
        <v>6.0999999999999999E-2</v>
      </c>
      <c r="EZ18" s="12">
        <v>2.35</v>
      </c>
      <c r="FA18" s="12">
        <v>0.18</v>
      </c>
      <c r="FB18" s="12">
        <v>0.34200000000000003</v>
      </c>
      <c r="FC18" s="12">
        <v>3.9E-2</v>
      </c>
      <c r="FD18" s="12">
        <v>2.0699999999999998</v>
      </c>
      <c r="FE18" s="12">
        <v>0.21</v>
      </c>
      <c r="FF18" s="12">
        <v>0.252</v>
      </c>
      <c r="FG18" s="12">
        <v>2.9000000000000001E-2</v>
      </c>
      <c r="FH18" s="12">
        <v>3.49</v>
      </c>
      <c r="FI18" s="12">
        <v>0.3</v>
      </c>
      <c r="FJ18" s="12">
        <v>0.64300000000000002</v>
      </c>
      <c r="FK18" s="12">
        <v>4.4999999999999998E-2</v>
      </c>
      <c r="FL18" s="12">
        <v>8.8999999999999996E-2</v>
      </c>
      <c r="FM18" s="12">
        <v>2.5000000000000001E-2</v>
      </c>
      <c r="FN18" s="12">
        <v>2.9000000000000001E-2</v>
      </c>
      <c r="FO18" s="12">
        <v>1.4E-2</v>
      </c>
      <c r="FP18" s="12">
        <v>0.91100000000000003</v>
      </c>
      <c r="FQ18" s="12">
        <v>7.1999999999999995E-2</v>
      </c>
      <c r="FR18" s="12">
        <v>1.09E-2</v>
      </c>
      <c r="FS18" s="12">
        <v>5.5999999999999999E-3</v>
      </c>
      <c r="FT18" s="12">
        <v>0.81299999999999994</v>
      </c>
      <c r="FU18" s="12">
        <v>8.5999999999999993E-2</v>
      </c>
      <c r="FV18" s="12">
        <v>0.245</v>
      </c>
      <c r="FW18" s="12">
        <v>2.9000000000000001E-2</v>
      </c>
    </row>
    <row r="19" spans="1:179" s="4" customFormat="1" x14ac:dyDescent="0.3">
      <c r="A19" s="31" t="s">
        <v>162</v>
      </c>
      <c r="B19" s="31" t="s">
        <v>14</v>
      </c>
      <c r="C19" s="19"/>
      <c r="D19" s="62">
        <v>2.5990000000000002</v>
      </c>
      <c r="E19" s="62">
        <v>13.2873</v>
      </c>
      <c r="F19" s="62">
        <v>0.31630000000000003</v>
      </c>
      <c r="G19" s="62">
        <v>10.375500000000001</v>
      </c>
      <c r="H19" s="62">
        <v>0.54239999999999999</v>
      </c>
      <c r="I19" s="62">
        <v>2.7871999999999999</v>
      </c>
      <c r="J19" s="62">
        <v>50.849800000000002</v>
      </c>
      <c r="K19" s="62">
        <v>6.0423</v>
      </c>
      <c r="L19" s="62">
        <v>11.3429</v>
      </c>
      <c r="M19" s="62">
        <v>0.22159999999999999</v>
      </c>
      <c r="N19" s="62">
        <v>683.63928799999996</v>
      </c>
      <c r="O19" s="62">
        <v>116</v>
      </c>
      <c r="P19" s="62">
        <v>0.287710369419587</v>
      </c>
      <c r="Q19" s="62">
        <v>225.56057150629701</v>
      </c>
      <c r="R19" s="62">
        <v>315.19507656591998</v>
      </c>
      <c r="S19" s="19"/>
      <c r="T19" s="37">
        <v>0.95</v>
      </c>
      <c r="U19" s="37">
        <v>2.6160000000000001</v>
      </c>
      <c r="V19" s="37">
        <v>13.451000000000001</v>
      </c>
      <c r="W19" s="37">
        <v>0.318</v>
      </c>
      <c r="X19" s="37">
        <v>10.442</v>
      </c>
      <c r="Y19" s="37">
        <v>0.54600000000000004</v>
      </c>
      <c r="Z19" s="37">
        <v>3.4649999999999999</v>
      </c>
      <c r="AA19" s="37">
        <v>51.360999999999997</v>
      </c>
      <c r="AB19" s="37">
        <v>5.9770000000000003</v>
      </c>
      <c r="AC19" s="37">
        <v>11.33</v>
      </c>
      <c r="AD19" s="37">
        <v>0.19600000000000001</v>
      </c>
      <c r="AE19" s="37">
        <f t="shared" si="13"/>
        <v>0.9905894006934125</v>
      </c>
      <c r="AF19" s="19"/>
      <c r="AG19" s="34" t="str">
        <f t="shared" si="0"/>
        <v>LLD_LL4_32b</v>
      </c>
      <c r="AH19" s="34">
        <f t="shared" si="1"/>
        <v>51.360999999999997</v>
      </c>
      <c r="AI19" s="34">
        <f t="shared" si="2"/>
        <v>3.4649999999999999</v>
      </c>
      <c r="AJ19" s="34">
        <f t="shared" si="3"/>
        <v>13.451000000000001</v>
      </c>
      <c r="AK19" s="34">
        <f t="shared" si="4"/>
        <v>9.6304999999999996</v>
      </c>
      <c r="AL19" s="34">
        <f t="shared" si="5"/>
        <v>1.8883331445</v>
      </c>
      <c r="AM19" s="34">
        <f t="shared" si="6"/>
        <v>0.19600000000000001</v>
      </c>
      <c r="AN19" s="34">
        <f t="shared" si="7"/>
        <v>5.9770000000000003</v>
      </c>
      <c r="AO19" s="34">
        <f t="shared" si="8"/>
        <v>10.442</v>
      </c>
      <c r="AP19" s="34">
        <f t="shared" si="9"/>
        <v>2.6160000000000001</v>
      </c>
      <c r="AQ19" s="34">
        <f t="shared" si="10"/>
        <v>0.54600000000000004</v>
      </c>
      <c r="AR19" s="34">
        <f t="shared" si="11"/>
        <v>0.318</v>
      </c>
      <c r="AS19" s="34">
        <v>0.5</v>
      </c>
      <c r="AT19" s="34">
        <f t="shared" si="14"/>
        <v>2.2343791134848637E-2</v>
      </c>
      <c r="AU19" s="34">
        <f t="shared" si="12"/>
        <v>1134.1377</v>
      </c>
      <c r="AV19" s="34">
        <v>370</v>
      </c>
      <c r="AW19" s="34">
        <v>0.13326227158171891</v>
      </c>
      <c r="AX19" s="19"/>
      <c r="AY19" s="25">
        <v>41.598050000000001</v>
      </c>
      <c r="AZ19" s="25">
        <v>39.614449999999998</v>
      </c>
      <c r="BA19" s="25">
        <v>18.862850000000002</v>
      </c>
      <c r="BB19" s="25">
        <v>3.4849999999999999E-2</v>
      </c>
      <c r="BC19" s="25">
        <v>0.27029999999999998</v>
      </c>
      <c r="BD19" s="25">
        <v>0.27105000000000001</v>
      </c>
      <c r="BE19" s="25">
        <v>0.1653</v>
      </c>
      <c r="BF19" s="25"/>
      <c r="BG19" s="25"/>
      <c r="BH19" s="25"/>
      <c r="BI19" s="25"/>
      <c r="BJ19" s="25">
        <v>100.8168</v>
      </c>
      <c r="BK19" s="25">
        <v>0.79720162526716898</v>
      </c>
      <c r="BL19" s="19"/>
      <c r="BM19" s="12" t="s">
        <v>393</v>
      </c>
      <c r="BN19" s="12">
        <v>50</v>
      </c>
      <c r="BO19" s="12" t="s">
        <v>32</v>
      </c>
      <c r="BP19" s="12">
        <v>16</v>
      </c>
      <c r="BQ19" s="12" t="s">
        <v>682</v>
      </c>
      <c r="BR19" s="12" t="s">
        <v>467</v>
      </c>
      <c r="BS19" s="12">
        <v>2.4292824074074099E-2</v>
      </c>
      <c r="BT19" s="12">
        <v>21.667999999999999</v>
      </c>
      <c r="BU19" s="12">
        <v>33</v>
      </c>
      <c r="BV19" s="12" t="s">
        <v>462</v>
      </c>
      <c r="BW19" s="12">
        <v>1</v>
      </c>
      <c r="BX19" s="12">
        <v>342000</v>
      </c>
      <c r="BY19" s="12">
        <v>17000</v>
      </c>
      <c r="BZ19" s="12">
        <v>10.4</v>
      </c>
      <c r="CA19" s="12">
        <v>1</v>
      </c>
      <c r="CB19" s="12">
        <v>5.95</v>
      </c>
      <c r="CC19" s="12">
        <v>0.36</v>
      </c>
      <c r="CD19" s="12">
        <v>0.56999999999999995</v>
      </c>
      <c r="CE19" s="12">
        <v>0.23</v>
      </c>
      <c r="CF19" s="12">
        <v>2.5430000000000001</v>
      </c>
      <c r="CG19" s="12">
        <v>9.0999999999999998E-2</v>
      </c>
      <c r="CH19" s="12">
        <v>4310</v>
      </c>
      <c r="CI19" s="12">
        <v>130</v>
      </c>
      <c r="CJ19" s="12">
        <v>30.81</v>
      </c>
      <c r="CK19" s="12">
        <v>0.98</v>
      </c>
      <c r="CL19" s="12">
        <v>17720</v>
      </c>
      <c r="CM19" s="12">
        <v>510</v>
      </c>
      <c r="CN19" s="12">
        <v>338.5</v>
      </c>
      <c r="CO19" s="12">
        <v>9.4</v>
      </c>
      <c r="CP19" s="12">
        <v>202.1</v>
      </c>
      <c r="CQ19" s="12">
        <v>9.6999999999999993</v>
      </c>
      <c r="CR19" s="12">
        <v>1398</v>
      </c>
      <c r="CS19" s="12">
        <v>54</v>
      </c>
      <c r="CT19" s="12">
        <v>92400</v>
      </c>
      <c r="CU19" s="12">
        <v>3400</v>
      </c>
      <c r="CV19" s="12">
        <v>44.2</v>
      </c>
      <c r="CW19" s="12">
        <v>1.8</v>
      </c>
      <c r="CX19" s="12">
        <v>76.099999999999994</v>
      </c>
      <c r="CY19" s="12">
        <v>4.0999999999999996</v>
      </c>
      <c r="CZ19" s="12">
        <v>165.1</v>
      </c>
      <c r="DA19" s="12">
        <v>6.8</v>
      </c>
      <c r="DB19" s="12">
        <v>134.4</v>
      </c>
      <c r="DC19" s="12">
        <v>5.8</v>
      </c>
      <c r="DD19" s="12">
        <v>21.88</v>
      </c>
      <c r="DE19" s="12">
        <v>0.99</v>
      </c>
      <c r="DF19" s="12">
        <v>1.46</v>
      </c>
      <c r="DG19" s="12">
        <v>0.19</v>
      </c>
      <c r="DH19" s="12">
        <v>9.99</v>
      </c>
      <c r="DI19" s="12">
        <v>0.45</v>
      </c>
      <c r="DJ19" s="12">
        <v>350</v>
      </c>
      <c r="DK19" s="12">
        <v>10</v>
      </c>
      <c r="DL19" s="12">
        <v>26.2</v>
      </c>
      <c r="DM19" s="12">
        <v>0.94</v>
      </c>
      <c r="DN19" s="12">
        <v>156.1</v>
      </c>
      <c r="DO19" s="12">
        <v>4.5999999999999996</v>
      </c>
      <c r="DP19" s="12">
        <v>14.66</v>
      </c>
      <c r="DQ19" s="12">
        <v>0.56999999999999995</v>
      </c>
      <c r="DR19" s="12">
        <v>0.92</v>
      </c>
      <c r="DS19" s="12">
        <v>0.12</v>
      </c>
      <c r="DT19" s="12">
        <v>0.126</v>
      </c>
      <c r="DU19" s="12">
        <v>8.8999999999999996E-2</v>
      </c>
      <c r="DV19" s="12">
        <v>0.105</v>
      </c>
      <c r="DW19" s="12">
        <v>2.4E-2</v>
      </c>
      <c r="DX19" s="12">
        <v>1.8</v>
      </c>
      <c r="DY19" s="12">
        <v>0.19</v>
      </c>
      <c r="DZ19" s="12">
        <v>3.3000000000000002E-2</v>
      </c>
      <c r="EA19" s="12">
        <v>1.7999999999999999E-2</v>
      </c>
      <c r="EB19" s="12">
        <v>9.1999999999999998E-2</v>
      </c>
      <c r="EC19" s="12">
        <v>1.4E-2</v>
      </c>
      <c r="ED19" s="12">
        <v>121.8</v>
      </c>
      <c r="EE19" s="12">
        <v>4.9000000000000004</v>
      </c>
      <c r="EF19" s="12">
        <v>13.56</v>
      </c>
      <c r="EG19" s="12">
        <v>0.39</v>
      </c>
      <c r="EH19" s="12">
        <v>33.1</v>
      </c>
      <c r="EI19" s="12">
        <v>1.1000000000000001</v>
      </c>
      <c r="EJ19" s="12">
        <v>4.6100000000000003</v>
      </c>
      <c r="EK19" s="12">
        <v>0.18</v>
      </c>
      <c r="EL19" s="12">
        <v>21</v>
      </c>
      <c r="EM19" s="12">
        <v>1.1000000000000001</v>
      </c>
      <c r="EN19" s="12">
        <v>5.92</v>
      </c>
      <c r="EO19" s="12">
        <v>0.48</v>
      </c>
      <c r="EP19" s="12">
        <v>2.0499999999999998</v>
      </c>
      <c r="EQ19" s="12">
        <v>0.13</v>
      </c>
      <c r="ER19" s="12">
        <v>6.17</v>
      </c>
      <c r="ES19" s="12">
        <v>0.51</v>
      </c>
      <c r="ET19" s="12">
        <v>0.88400000000000001</v>
      </c>
      <c r="EU19" s="12">
        <v>5.8000000000000003E-2</v>
      </c>
      <c r="EV19" s="12">
        <v>5.84</v>
      </c>
      <c r="EW19" s="12">
        <v>0.41</v>
      </c>
      <c r="EX19" s="12">
        <v>1.05</v>
      </c>
      <c r="EY19" s="12">
        <v>6.4000000000000001E-2</v>
      </c>
      <c r="EZ19" s="12">
        <v>2.65</v>
      </c>
      <c r="FA19" s="12">
        <v>0.18</v>
      </c>
      <c r="FB19" s="12">
        <v>0.36699999999999999</v>
      </c>
      <c r="FC19" s="12">
        <v>0.04</v>
      </c>
      <c r="FD19" s="12">
        <v>2.2999999999999998</v>
      </c>
      <c r="FE19" s="12">
        <v>0.21</v>
      </c>
      <c r="FF19" s="12">
        <v>0.29399999999999998</v>
      </c>
      <c r="FG19" s="12">
        <v>3.7999999999999999E-2</v>
      </c>
      <c r="FH19" s="12">
        <v>4</v>
      </c>
      <c r="FI19" s="12">
        <v>0.33</v>
      </c>
      <c r="FJ19" s="12">
        <v>0.86899999999999999</v>
      </c>
      <c r="FK19" s="12">
        <v>7.0999999999999994E-2</v>
      </c>
      <c r="FL19" s="12">
        <v>0.21099999999999999</v>
      </c>
      <c r="FM19" s="12">
        <v>5.0999999999999997E-2</v>
      </c>
      <c r="FN19" s="12">
        <v>2.2800000000000001E-2</v>
      </c>
      <c r="FO19" s="12">
        <v>9.7999999999999997E-3</v>
      </c>
      <c r="FP19" s="12">
        <v>1.151</v>
      </c>
      <c r="FQ19" s="12">
        <v>8.3000000000000004E-2</v>
      </c>
      <c r="FR19" s="12" t="s">
        <v>135</v>
      </c>
      <c r="FS19" s="12" t="s">
        <v>135</v>
      </c>
      <c r="FT19" s="12">
        <v>0.99199999999999999</v>
      </c>
      <c r="FU19" s="12">
        <v>7.0000000000000007E-2</v>
      </c>
      <c r="FV19" s="12">
        <v>0.32800000000000001</v>
      </c>
      <c r="FW19" s="12">
        <v>3.4000000000000002E-2</v>
      </c>
    </row>
    <row r="20" spans="1:179" s="4" customFormat="1" x14ac:dyDescent="0.3">
      <c r="A20" s="31" t="s">
        <v>163</v>
      </c>
      <c r="B20" s="31" t="s">
        <v>14</v>
      </c>
      <c r="C20" s="19"/>
      <c r="D20" s="62">
        <v>2.4337</v>
      </c>
      <c r="E20" s="62">
        <v>13.276300000000001</v>
      </c>
      <c r="F20" s="62">
        <v>0.27200000000000002</v>
      </c>
      <c r="G20" s="62">
        <v>10.634</v>
      </c>
      <c r="H20" s="62">
        <v>0.40500000000000003</v>
      </c>
      <c r="I20" s="62">
        <v>2.5005999999999999</v>
      </c>
      <c r="J20" s="62">
        <v>50.854799999999997</v>
      </c>
      <c r="K20" s="62">
        <v>6.1134000000000004</v>
      </c>
      <c r="L20" s="62">
        <v>10.744899999999999</v>
      </c>
      <c r="M20" s="62">
        <v>0.17460000000000001</v>
      </c>
      <c r="N20" s="62">
        <v>587.04896399999996</v>
      </c>
      <c r="O20" s="62">
        <v>98</v>
      </c>
      <c r="P20" s="62">
        <v>0.267217689987019</v>
      </c>
      <c r="Q20" s="62">
        <v>118.805080484562</v>
      </c>
      <c r="R20" s="62">
        <v>270.26508605212399</v>
      </c>
      <c r="S20" s="19"/>
      <c r="T20" s="37">
        <v>1.54</v>
      </c>
      <c r="U20" s="37">
        <v>2.4540000000000002</v>
      </c>
      <c r="V20" s="37">
        <v>13.472</v>
      </c>
      <c r="W20" s="37">
        <v>0.27400000000000002</v>
      </c>
      <c r="X20" s="37">
        <v>10.721</v>
      </c>
      <c r="Y20" s="37">
        <v>0.40799999999999997</v>
      </c>
      <c r="Z20" s="37">
        <v>3.47</v>
      </c>
      <c r="AA20" s="37">
        <v>51.387</v>
      </c>
      <c r="AB20" s="37">
        <v>5.9530000000000003</v>
      </c>
      <c r="AC20" s="37">
        <v>11.369</v>
      </c>
      <c r="AD20" s="37">
        <v>0.19700000000000001</v>
      </c>
      <c r="AE20" s="37">
        <f t="shared" si="13"/>
        <v>0.98483356312783132</v>
      </c>
      <c r="AF20" s="19"/>
      <c r="AG20" s="34" t="str">
        <f t="shared" si="0"/>
        <v>LLD_LL4_32a</v>
      </c>
      <c r="AH20" s="34">
        <f t="shared" si="1"/>
        <v>51.387</v>
      </c>
      <c r="AI20" s="34">
        <f t="shared" si="2"/>
        <v>3.47</v>
      </c>
      <c r="AJ20" s="34">
        <f t="shared" si="3"/>
        <v>13.472</v>
      </c>
      <c r="AK20" s="34">
        <f t="shared" si="4"/>
        <v>9.6636499999999987</v>
      </c>
      <c r="AL20" s="34">
        <f t="shared" si="5"/>
        <v>1.8948331438499999</v>
      </c>
      <c r="AM20" s="34">
        <f t="shared" si="6"/>
        <v>0.19700000000000001</v>
      </c>
      <c r="AN20" s="34">
        <f t="shared" si="7"/>
        <v>5.9530000000000003</v>
      </c>
      <c r="AO20" s="34">
        <f t="shared" si="8"/>
        <v>10.721</v>
      </c>
      <c r="AP20" s="34">
        <f t="shared" si="9"/>
        <v>2.4540000000000002</v>
      </c>
      <c r="AQ20" s="34">
        <f t="shared" si="10"/>
        <v>0.40799999999999997</v>
      </c>
      <c r="AR20" s="34">
        <f t="shared" si="11"/>
        <v>0.27400000000000002</v>
      </c>
      <c r="AS20" s="34">
        <v>0.5</v>
      </c>
      <c r="AT20" s="34">
        <f t="shared" si="14"/>
        <v>1.1700323073129997E-2</v>
      </c>
      <c r="AU20" s="34">
        <f t="shared" si="12"/>
        <v>1133.6552999999999</v>
      </c>
      <c r="AV20" s="34">
        <v>220</v>
      </c>
      <c r="AW20" s="34">
        <v>0.21525191745974059</v>
      </c>
      <c r="AX20" s="19"/>
      <c r="AY20" s="25">
        <v>41.598050000000001</v>
      </c>
      <c r="AZ20" s="25">
        <v>39.614449999999998</v>
      </c>
      <c r="BA20" s="25">
        <v>18.862850000000002</v>
      </c>
      <c r="BB20" s="25">
        <v>3.4849999999999999E-2</v>
      </c>
      <c r="BC20" s="25">
        <v>0.27029999999999998</v>
      </c>
      <c r="BD20" s="25">
        <v>0.27105000000000001</v>
      </c>
      <c r="BE20" s="25">
        <v>0.1653</v>
      </c>
      <c r="BF20" s="25"/>
      <c r="BG20" s="25"/>
      <c r="BH20" s="25"/>
      <c r="BI20" s="25"/>
      <c r="BJ20" s="25">
        <v>100.8168</v>
      </c>
      <c r="BK20" s="25">
        <v>0.79720162526716898</v>
      </c>
      <c r="BL20" s="19"/>
      <c r="BM20" s="12" t="s">
        <v>393</v>
      </c>
      <c r="BN20" s="12">
        <v>50</v>
      </c>
      <c r="BO20" s="12" t="s">
        <v>32</v>
      </c>
      <c r="BP20" s="12">
        <v>17</v>
      </c>
      <c r="BQ20" s="12" t="s">
        <v>683</v>
      </c>
      <c r="BR20" s="12" t="s">
        <v>467</v>
      </c>
      <c r="BS20" s="12">
        <v>2.5599537037037001E-2</v>
      </c>
      <c r="BT20" s="12">
        <v>22.315999999999999</v>
      </c>
      <c r="BU20" s="12">
        <v>34</v>
      </c>
      <c r="BV20" s="12" t="s">
        <v>462</v>
      </c>
      <c r="BW20" s="12">
        <v>1</v>
      </c>
      <c r="BX20" s="12">
        <v>336000</v>
      </c>
      <c r="BY20" s="12">
        <v>19000</v>
      </c>
      <c r="BZ20" s="12">
        <v>10.6</v>
      </c>
      <c r="CA20" s="12">
        <v>1</v>
      </c>
      <c r="CB20" s="12">
        <v>4.8499999999999996</v>
      </c>
      <c r="CC20" s="12">
        <v>0.31</v>
      </c>
      <c r="CD20" s="12">
        <v>0.74</v>
      </c>
      <c r="CE20" s="12">
        <v>0.25</v>
      </c>
      <c r="CF20" s="12">
        <v>2.39</v>
      </c>
      <c r="CG20" s="12">
        <v>0.11</v>
      </c>
      <c r="CH20" s="12">
        <v>3551</v>
      </c>
      <c r="CI20" s="12">
        <v>95</v>
      </c>
      <c r="CJ20" s="12">
        <v>30.7</v>
      </c>
      <c r="CK20" s="12">
        <v>1.2</v>
      </c>
      <c r="CL20" s="12">
        <v>15070</v>
      </c>
      <c r="CM20" s="12">
        <v>490</v>
      </c>
      <c r="CN20" s="12">
        <v>315</v>
      </c>
      <c r="CO20" s="12">
        <v>11</v>
      </c>
      <c r="CP20" s="12">
        <v>208.9</v>
      </c>
      <c r="CQ20" s="12">
        <v>8.4</v>
      </c>
      <c r="CR20" s="12">
        <v>1351</v>
      </c>
      <c r="CS20" s="12">
        <v>41</v>
      </c>
      <c r="CT20" s="12">
        <v>87400</v>
      </c>
      <c r="CU20" s="12">
        <v>3300</v>
      </c>
      <c r="CV20" s="12">
        <v>42</v>
      </c>
      <c r="CW20" s="12">
        <v>1.7</v>
      </c>
      <c r="CX20" s="12">
        <v>64.099999999999994</v>
      </c>
      <c r="CY20" s="12">
        <v>3.5</v>
      </c>
      <c r="CZ20" s="12">
        <v>149.80000000000001</v>
      </c>
      <c r="DA20" s="12">
        <v>6.3</v>
      </c>
      <c r="DB20" s="12">
        <v>123.2</v>
      </c>
      <c r="DC20" s="12">
        <v>5.2</v>
      </c>
      <c r="DD20" s="12">
        <v>21.14</v>
      </c>
      <c r="DE20" s="12">
        <v>0.96</v>
      </c>
      <c r="DF20" s="12">
        <v>1.24</v>
      </c>
      <c r="DG20" s="12">
        <v>0.23</v>
      </c>
      <c r="DH20" s="12">
        <v>7.23</v>
      </c>
      <c r="DI20" s="12">
        <v>0.32</v>
      </c>
      <c r="DJ20" s="12">
        <v>308</v>
      </c>
      <c r="DK20" s="12">
        <v>12</v>
      </c>
      <c r="DL20" s="12">
        <v>24.12</v>
      </c>
      <c r="DM20" s="12">
        <v>0.96</v>
      </c>
      <c r="DN20" s="12">
        <v>133.4</v>
      </c>
      <c r="DO20" s="12">
        <v>4.7</v>
      </c>
      <c r="DP20" s="12">
        <v>12.52</v>
      </c>
      <c r="DQ20" s="12">
        <v>0.5</v>
      </c>
      <c r="DR20" s="12">
        <v>0.89</v>
      </c>
      <c r="DS20" s="12">
        <v>0.17</v>
      </c>
      <c r="DT20" s="12">
        <v>0.122</v>
      </c>
      <c r="DU20" s="12">
        <v>6.9000000000000006E-2</v>
      </c>
      <c r="DV20" s="12">
        <v>0.10299999999999999</v>
      </c>
      <c r="DW20" s="12">
        <v>2.1000000000000001E-2</v>
      </c>
      <c r="DX20" s="12">
        <v>1.53</v>
      </c>
      <c r="DY20" s="12">
        <v>0.2</v>
      </c>
      <c r="DZ20" s="12">
        <v>2.1000000000000001E-2</v>
      </c>
      <c r="EA20" s="12">
        <v>1.7000000000000001E-2</v>
      </c>
      <c r="EB20" s="12">
        <v>8.4000000000000005E-2</v>
      </c>
      <c r="EC20" s="12">
        <v>1.6E-2</v>
      </c>
      <c r="ED20" s="12">
        <v>102.2</v>
      </c>
      <c r="EE20" s="12">
        <v>4.5999999999999996</v>
      </c>
      <c r="EF20" s="12">
        <v>10.83</v>
      </c>
      <c r="EG20" s="12">
        <v>0.45</v>
      </c>
      <c r="EH20" s="12">
        <v>27.3</v>
      </c>
      <c r="EI20" s="12">
        <v>1.3</v>
      </c>
      <c r="EJ20" s="12">
        <v>3.91</v>
      </c>
      <c r="EK20" s="12">
        <v>0.17</v>
      </c>
      <c r="EL20" s="12">
        <v>18.190000000000001</v>
      </c>
      <c r="EM20" s="12">
        <v>0.81</v>
      </c>
      <c r="EN20" s="12">
        <v>4.8099999999999996</v>
      </c>
      <c r="EO20" s="12">
        <v>0.31</v>
      </c>
      <c r="EP20" s="12">
        <v>1.89</v>
      </c>
      <c r="EQ20" s="12">
        <v>0.16</v>
      </c>
      <c r="ER20" s="12">
        <v>5.51</v>
      </c>
      <c r="ES20" s="12">
        <v>0.45</v>
      </c>
      <c r="ET20" s="12">
        <v>0.84499999999999997</v>
      </c>
      <c r="EU20" s="12">
        <v>7.5999999999999998E-2</v>
      </c>
      <c r="EV20" s="12">
        <v>4.91</v>
      </c>
      <c r="EW20" s="12">
        <v>0.33</v>
      </c>
      <c r="EX20" s="12">
        <v>0.97099999999999997</v>
      </c>
      <c r="EY20" s="12">
        <v>7.0999999999999994E-2</v>
      </c>
      <c r="EZ20" s="12">
        <v>2.52</v>
      </c>
      <c r="FA20" s="12">
        <v>0.2</v>
      </c>
      <c r="FB20" s="12">
        <v>0.33500000000000002</v>
      </c>
      <c r="FC20" s="12">
        <v>3.5999999999999997E-2</v>
      </c>
      <c r="FD20" s="12">
        <v>2.0699999999999998</v>
      </c>
      <c r="FE20" s="12">
        <v>0.23</v>
      </c>
      <c r="FF20" s="12">
        <v>0.26600000000000001</v>
      </c>
      <c r="FG20" s="12">
        <v>3.6999999999999998E-2</v>
      </c>
      <c r="FH20" s="12">
        <v>3.71</v>
      </c>
      <c r="FI20" s="12">
        <v>0.36</v>
      </c>
      <c r="FJ20" s="12">
        <v>0.66900000000000004</v>
      </c>
      <c r="FK20" s="12">
        <v>0.06</v>
      </c>
      <c r="FL20" s="12">
        <v>0.107</v>
      </c>
      <c r="FM20" s="12">
        <v>3.3000000000000002E-2</v>
      </c>
      <c r="FN20" s="12">
        <v>1.46E-2</v>
      </c>
      <c r="FO20" s="12">
        <v>6.1000000000000004E-3</v>
      </c>
      <c r="FP20" s="12">
        <v>0.88300000000000001</v>
      </c>
      <c r="FQ20" s="12">
        <v>7.3999999999999996E-2</v>
      </c>
      <c r="FR20" s="12" t="s">
        <v>135</v>
      </c>
      <c r="FS20" s="12" t="s">
        <v>135</v>
      </c>
      <c r="FT20" s="12">
        <v>0.8</v>
      </c>
      <c r="FU20" s="12">
        <v>6.8000000000000005E-2</v>
      </c>
      <c r="FV20" s="12">
        <v>0.246</v>
      </c>
      <c r="FW20" s="12">
        <v>3.4000000000000002E-2</v>
      </c>
    </row>
    <row r="21" spans="1:179" x14ac:dyDescent="0.3">
      <c r="A21" s="31" t="s">
        <v>167</v>
      </c>
      <c r="B21" s="31" t="s">
        <v>15</v>
      </c>
      <c r="D21" s="62">
        <v>2.5121000000000002</v>
      </c>
      <c r="E21" s="62">
        <v>13.7965</v>
      </c>
      <c r="F21" s="62">
        <v>0.2762</v>
      </c>
      <c r="G21" s="62">
        <v>11.283799999999999</v>
      </c>
      <c r="H21" s="62">
        <v>0.46829999999999999</v>
      </c>
      <c r="I21" s="62">
        <v>4.4081000000000001</v>
      </c>
      <c r="J21" s="62">
        <v>47.852699999999999</v>
      </c>
      <c r="K21" s="62">
        <v>5.2496999999999998</v>
      </c>
      <c r="L21" s="62">
        <v>11.1616</v>
      </c>
      <c r="M21" s="62">
        <v>0.19239999999999999</v>
      </c>
      <c r="N21" s="62">
        <v>456.92728399999999</v>
      </c>
      <c r="O21" s="62">
        <v>101</v>
      </c>
      <c r="P21" s="62">
        <v>0.50651799336991299</v>
      </c>
      <c r="Q21" s="62">
        <v>163.972715888718</v>
      </c>
      <c r="R21" s="62">
        <v>264.67221009388197</v>
      </c>
      <c r="T21" s="37">
        <v>1.91</v>
      </c>
      <c r="U21" s="37">
        <v>2.5190000000000001</v>
      </c>
      <c r="V21" s="37">
        <v>13.832000000000001</v>
      </c>
      <c r="W21" s="37">
        <v>0.27700000000000002</v>
      </c>
      <c r="X21" s="37">
        <v>11.313000000000001</v>
      </c>
      <c r="Y21" s="37">
        <v>0.46899999999999997</v>
      </c>
      <c r="Z21" s="37">
        <v>4.4189999999999996</v>
      </c>
      <c r="AA21" s="37">
        <v>48.703000000000003</v>
      </c>
      <c r="AB21" s="37">
        <v>6.0380000000000003</v>
      </c>
      <c r="AC21" s="37">
        <v>11.55</v>
      </c>
      <c r="AD21" s="37">
        <v>0.193</v>
      </c>
      <c r="AE21" s="37">
        <f t="shared" si="13"/>
        <v>0.98125797272102844</v>
      </c>
      <c r="AG21" s="34" t="str">
        <f t="shared" si="0"/>
        <v>LLD_LL5_45</v>
      </c>
      <c r="AH21" s="34">
        <f t="shared" si="1"/>
        <v>48.703000000000003</v>
      </c>
      <c r="AI21" s="34">
        <f t="shared" si="2"/>
        <v>4.4189999999999996</v>
      </c>
      <c r="AJ21" s="34">
        <f t="shared" si="3"/>
        <v>13.832000000000001</v>
      </c>
      <c r="AK21" s="34">
        <f t="shared" si="4"/>
        <v>9.8175000000000008</v>
      </c>
      <c r="AL21" s="34">
        <f t="shared" si="5"/>
        <v>1.9249998075000001</v>
      </c>
      <c r="AM21" s="34">
        <f t="shared" si="6"/>
        <v>0.193</v>
      </c>
      <c r="AN21" s="34">
        <f t="shared" si="7"/>
        <v>6.0380000000000003</v>
      </c>
      <c r="AO21" s="34">
        <f t="shared" si="8"/>
        <v>11.313000000000001</v>
      </c>
      <c r="AP21" s="34">
        <f t="shared" si="9"/>
        <v>2.5190000000000001</v>
      </c>
      <c r="AQ21" s="34">
        <f t="shared" si="10"/>
        <v>0.46899999999999997</v>
      </c>
      <c r="AR21" s="34">
        <f t="shared" si="11"/>
        <v>0.27700000000000002</v>
      </c>
      <c r="AS21" s="34">
        <v>0.49702481932088399</v>
      </c>
      <c r="AT21" s="34">
        <f t="shared" si="14"/>
        <v>1.608995347745246E-2</v>
      </c>
      <c r="AU21" s="34">
        <f t="shared" si="12"/>
        <v>1135.3638000000001</v>
      </c>
      <c r="AV21" s="34">
        <v>280</v>
      </c>
      <c r="AW21" s="34">
        <v>0.18697967773028229</v>
      </c>
      <c r="AY21" s="25">
        <v>40.202300000000001</v>
      </c>
      <c r="AZ21" s="25">
        <v>39.152650000000001</v>
      </c>
      <c r="BA21" s="25">
        <v>20.40325</v>
      </c>
      <c r="BB21" s="25">
        <v>5.5899999999999998E-2</v>
      </c>
      <c r="BC21" s="25">
        <v>0.30604999999999999</v>
      </c>
      <c r="BD21" s="25">
        <v>0.29039999999999999</v>
      </c>
      <c r="BE21" s="25">
        <v>0.1744</v>
      </c>
      <c r="BJ21" s="25">
        <v>100.5849</v>
      </c>
      <c r="BK21" s="25">
        <v>0.77838273079167897</v>
      </c>
      <c r="BM21" s="12" t="s">
        <v>389</v>
      </c>
      <c r="BN21" s="12">
        <v>40</v>
      </c>
      <c r="BO21" s="12" t="s">
        <v>32</v>
      </c>
      <c r="BP21" s="12">
        <v>9</v>
      </c>
      <c r="BQ21" s="12" t="s">
        <v>684</v>
      </c>
      <c r="BR21" s="12" t="s">
        <v>461</v>
      </c>
      <c r="BS21" s="12">
        <v>0.60702604166666696</v>
      </c>
      <c r="BT21" s="12">
        <v>18.443999999999999</v>
      </c>
      <c r="BU21" s="12">
        <v>28</v>
      </c>
      <c r="BV21" s="12" t="s">
        <v>462</v>
      </c>
      <c r="BW21" s="12">
        <v>1</v>
      </c>
      <c r="BX21" s="12">
        <v>233000</v>
      </c>
      <c r="BY21" s="12">
        <v>13000</v>
      </c>
      <c r="BZ21" s="12">
        <v>11.3</v>
      </c>
      <c r="CA21" s="12">
        <v>1</v>
      </c>
      <c r="CB21" s="12">
        <v>4.96</v>
      </c>
      <c r="CC21" s="12">
        <v>0.68</v>
      </c>
      <c r="CD21" s="12">
        <v>0.55000000000000004</v>
      </c>
      <c r="CE21" s="12">
        <v>0.52</v>
      </c>
      <c r="CF21" s="12">
        <v>2.5499999999999998</v>
      </c>
      <c r="CG21" s="12">
        <v>0.28000000000000003</v>
      </c>
      <c r="CH21" s="12">
        <v>3960</v>
      </c>
      <c r="CI21" s="12">
        <v>160</v>
      </c>
      <c r="CJ21" s="12">
        <v>35.799999999999997</v>
      </c>
      <c r="CK21" s="12">
        <v>1.4</v>
      </c>
      <c r="CL21" s="12">
        <v>23330</v>
      </c>
      <c r="CM21" s="12">
        <v>970</v>
      </c>
      <c r="CN21" s="12">
        <v>553</v>
      </c>
      <c r="CO21" s="12">
        <v>30</v>
      </c>
      <c r="CP21" s="12">
        <v>124</v>
      </c>
      <c r="CQ21" s="12">
        <v>13</v>
      </c>
      <c r="CR21" s="12">
        <v>1350</v>
      </c>
      <c r="CS21" s="12">
        <v>150</v>
      </c>
      <c r="CT21" s="12">
        <v>90000</v>
      </c>
      <c r="CU21" s="12">
        <v>10000</v>
      </c>
      <c r="CV21" s="12">
        <v>39.9</v>
      </c>
      <c r="CW21" s="12">
        <v>4.5</v>
      </c>
      <c r="CX21" s="12">
        <v>58.6</v>
      </c>
      <c r="CY21" s="12">
        <v>6.4</v>
      </c>
      <c r="CZ21" s="12">
        <v>160</v>
      </c>
      <c r="DA21" s="12">
        <v>10</v>
      </c>
      <c r="DB21" s="12">
        <v>127.8</v>
      </c>
      <c r="DC21" s="12">
        <v>7.9</v>
      </c>
      <c r="DD21" s="12">
        <v>26</v>
      </c>
      <c r="DE21" s="12">
        <v>1.8</v>
      </c>
      <c r="DF21" s="12">
        <v>2.3199999999999998</v>
      </c>
      <c r="DG21" s="12">
        <v>0.61</v>
      </c>
      <c r="DH21" s="12">
        <v>9.27</v>
      </c>
      <c r="DI21" s="12">
        <v>0.67</v>
      </c>
      <c r="DJ21" s="12">
        <v>320</v>
      </c>
      <c r="DK21" s="12">
        <v>14</v>
      </c>
      <c r="DL21" s="12">
        <v>24.4</v>
      </c>
      <c r="DM21" s="12">
        <v>1.2</v>
      </c>
      <c r="DN21" s="12">
        <v>144.6</v>
      </c>
      <c r="DO21" s="12">
        <v>9.8000000000000007</v>
      </c>
      <c r="DP21" s="12">
        <v>14.3</v>
      </c>
      <c r="DQ21" s="12">
        <v>1.7</v>
      </c>
      <c r="DR21" s="12">
        <v>0.75</v>
      </c>
      <c r="DS21" s="12">
        <v>0.18</v>
      </c>
      <c r="DT21" s="12">
        <v>0.15</v>
      </c>
      <c r="DU21" s="12">
        <v>0.12</v>
      </c>
      <c r="DV21" s="12">
        <v>0.156</v>
      </c>
      <c r="DW21" s="12">
        <v>3.4000000000000002E-2</v>
      </c>
      <c r="DX21" s="12">
        <v>2.27</v>
      </c>
      <c r="DY21" s="12">
        <v>0.3</v>
      </c>
      <c r="DZ21" s="12">
        <v>0.06</v>
      </c>
      <c r="EA21" s="12">
        <v>0.04</v>
      </c>
      <c r="EB21" s="12">
        <v>0.14099999999999999</v>
      </c>
      <c r="EC21" s="12">
        <v>3.7999999999999999E-2</v>
      </c>
      <c r="ED21" s="12">
        <v>115</v>
      </c>
      <c r="EE21" s="12">
        <v>13</v>
      </c>
      <c r="EF21" s="12">
        <v>11.9</v>
      </c>
      <c r="EG21" s="12">
        <v>1.2</v>
      </c>
      <c r="EH21" s="12">
        <v>30.1</v>
      </c>
      <c r="EI21" s="12">
        <v>1.5</v>
      </c>
      <c r="EJ21" s="12">
        <v>4.5</v>
      </c>
      <c r="EK21" s="12">
        <v>0.24</v>
      </c>
      <c r="EL21" s="12">
        <v>19.399999999999999</v>
      </c>
      <c r="EM21" s="12">
        <v>1.2</v>
      </c>
      <c r="EN21" s="12">
        <v>5.81</v>
      </c>
      <c r="EO21" s="12">
        <v>0.73</v>
      </c>
      <c r="EP21" s="12">
        <v>2.04</v>
      </c>
      <c r="EQ21" s="12">
        <v>0.25</v>
      </c>
      <c r="ER21" s="12">
        <v>6.2</v>
      </c>
      <c r="ES21" s="12">
        <v>0.77</v>
      </c>
      <c r="ET21" s="12">
        <v>0.92</v>
      </c>
      <c r="EU21" s="12">
        <v>0.12</v>
      </c>
      <c r="EV21" s="12">
        <v>5.23</v>
      </c>
      <c r="EW21" s="12">
        <v>0.55000000000000004</v>
      </c>
      <c r="EX21" s="12">
        <v>1.0629999999999999</v>
      </c>
      <c r="EY21" s="12">
        <v>9.5000000000000001E-2</v>
      </c>
      <c r="EZ21" s="12">
        <v>2.67</v>
      </c>
      <c r="FA21" s="12">
        <v>0.33</v>
      </c>
      <c r="FB21" s="12">
        <v>0.38100000000000001</v>
      </c>
      <c r="FC21" s="12">
        <v>7.4999999999999997E-2</v>
      </c>
      <c r="FD21" s="12">
        <v>2.09</v>
      </c>
      <c r="FE21" s="12">
        <v>0.31</v>
      </c>
      <c r="FF21" s="12">
        <v>0.38400000000000001</v>
      </c>
      <c r="FG21" s="12">
        <v>7.2999999999999995E-2</v>
      </c>
      <c r="FH21" s="12">
        <v>4.5999999999999996</v>
      </c>
      <c r="FI21" s="12">
        <v>1</v>
      </c>
      <c r="FJ21" s="12">
        <v>0.89</v>
      </c>
      <c r="FK21" s="12">
        <v>0.14000000000000001</v>
      </c>
      <c r="FL21" s="12">
        <v>0.25</v>
      </c>
      <c r="FM21" s="12">
        <v>0.1</v>
      </c>
      <c r="FN21" s="12">
        <v>3.7999999999999999E-2</v>
      </c>
      <c r="FO21" s="12">
        <v>0.02</v>
      </c>
      <c r="FP21" s="12">
        <v>1</v>
      </c>
      <c r="FQ21" s="12">
        <v>0.11</v>
      </c>
      <c r="FR21" s="12">
        <v>5.8000000000000003E-2</v>
      </c>
      <c r="FS21" s="12">
        <v>2.5000000000000001E-2</v>
      </c>
      <c r="FT21" s="12">
        <v>0.95</v>
      </c>
      <c r="FU21" s="12">
        <v>0.18</v>
      </c>
      <c r="FV21" s="12">
        <v>0.29599999999999999</v>
      </c>
      <c r="FW21" s="12">
        <v>6.0999999999999999E-2</v>
      </c>
    </row>
    <row r="22" spans="1:179" x14ac:dyDescent="0.3">
      <c r="A22" s="31" t="s">
        <v>171</v>
      </c>
      <c r="B22" s="31" t="s">
        <v>15</v>
      </c>
      <c r="D22" s="62">
        <v>2.681</v>
      </c>
      <c r="E22" s="62">
        <v>13.423999999999999</v>
      </c>
      <c r="F22" s="62">
        <v>0.35049999999999998</v>
      </c>
      <c r="G22" s="62">
        <v>10.202</v>
      </c>
      <c r="H22" s="62">
        <v>0.66159999999999997</v>
      </c>
      <c r="I22" s="62">
        <v>3.2124999999999999</v>
      </c>
      <c r="J22" s="62">
        <v>49.800400000000003</v>
      </c>
      <c r="K22" s="62">
        <v>5.0922000000000001</v>
      </c>
      <c r="L22" s="62">
        <v>10.183</v>
      </c>
      <c r="M22" s="62">
        <v>0.1492</v>
      </c>
      <c r="N22" s="62">
        <v>1210.1316240000001</v>
      </c>
      <c r="O22" s="62">
        <v>166</v>
      </c>
      <c r="P22" s="62">
        <v>0.57002309113271998</v>
      </c>
      <c r="Q22" s="62">
        <v>219.885890925464</v>
      </c>
      <c r="R22" s="62">
        <v>281.13011830484299</v>
      </c>
      <c r="T22" s="37">
        <v>3.85</v>
      </c>
      <c r="U22" s="37">
        <v>2.6680000000000001</v>
      </c>
      <c r="V22" s="37">
        <v>13.356999999999999</v>
      </c>
      <c r="W22" s="37">
        <v>0.34899999999999998</v>
      </c>
      <c r="X22" s="37">
        <v>10.151</v>
      </c>
      <c r="Y22" s="37">
        <v>0.65800000000000003</v>
      </c>
      <c r="Z22" s="37">
        <v>3.1970000000000001</v>
      </c>
      <c r="AA22" s="37">
        <v>50.994999999999997</v>
      </c>
      <c r="AB22" s="37">
        <v>6.2350000000000003</v>
      </c>
      <c r="AC22" s="37">
        <v>11.497999999999999</v>
      </c>
      <c r="AD22" s="37">
        <v>0.14799999999999999</v>
      </c>
      <c r="AE22" s="37">
        <f t="shared" si="13"/>
        <v>0.96292729898892637</v>
      </c>
      <c r="AG22" s="34" t="str">
        <f t="shared" si="0"/>
        <v>LLD_LL5_43</v>
      </c>
      <c r="AH22" s="34">
        <f t="shared" si="1"/>
        <v>50.994999999999997</v>
      </c>
      <c r="AI22" s="34">
        <f t="shared" si="2"/>
        <v>3.1970000000000001</v>
      </c>
      <c r="AJ22" s="34">
        <f t="shared" si="3"/>
        <v>13.356999999999999</v>
      </c>
      <c r="AK22" s="34">
        <f t="shared" si="4"/>
        <v>9.773299999999999</v>
      </c>
      <c r="AL22" s="34">
        <f t="shared" si="5"/>
        <v>1.9163331416999998</v>
      </c>
      <c r="AM22" s="34">
        <f t="shared" si="6"/>
        <v>0.14799999999999999</v>
      </c>
      <c r="AN22" s="34">
        <f t="shared" si="7"/>
        <v>6.2350000000000003</v>
      </c>
      <c r="AO22" s="34">
        <f t="shared" si="8"/>
        <v>10.151</v>
      </c>
      <c r="AP22" s="34">
        <f t="shared" si="9"/>
        <v>2.6680000000000001</v>
      </c>
      <c r="AQ22" s="34">
        <f t="shared" si="10"/>
        <v>0.65800000000000003</v>
      </c>
      <c r="AR22" s="34">
        <f t="shared" si="11"/>
        <v>0.34899999999999998</v>
      </c>
      <c r="AS22" s="34">
        <v>0.54889079550574904</v>
      </c>
      <c r="AT22" s="34">
        <f t="shared" si="14"/>
        <v>2.1173412703463072E-2</v>
      </c>
      <c r="AU22" s="34">
        <f t="shared" si="12"/>
        <v>1139.3235</v>
      </c>
      <c r="AV22" s="34">
        <v>360</v>
      </c>
      <c r="AW22" s="34">
        <v>0.16130761057902929</v>
      </c>
      <c r="AY22" s="25">
        <v>40.751849999999997</v>
      </c>
      <c r="AZ22" s="25">
        <v>39.263399999999997</v>
      </c>
      <c r="BA22" s="25">
        <v>19.962150000000001</v>
      </c>
      <c r="BB22" s="25">
        <v>2.81E-2</v>
      </c>
      <c r="BC22" s="25">
        <v>0.25309999999999999</v>
      </c>
      <c r="BD22" s="25">
        <v>0.27305000000000001</v>
      </c>
      <c r="BE22" s="25">
        <v>0.17469999999999999</v>
      </c>
      <c r="BJ22" s="25">
        <v>100.7063</v>
      </c>
      <c r="BK22" s="25">
        <v>0.78443474454357298</v>
      </c>
      <c r="BM22" s="12" t="s">
        <v>393</v>
      </c>
      <c r="BN22" s="12">
        <v>50</v>
      </c>
      <c r="BO22" s="12" t="s">
        <v>32</v>
      </c>
      <c r="BP22" s="12">
        <v>21</v>
      </c>
      <c r="BQ22" s="12" t="s">
        <v>685</v>
      </c>
      <c r="BR22" s="12" t="s">
        <v>467</v>
      </c>
      <c r="BS22" s="12">
        <v>3.0856481481481499E-2</v>
      </c>
      <c r="BT22" s="12">
        <v>21.898</v>
      </c>
      <c r="BU22" s="12">
        <v>34</v>
      </c>
      <c r="BV22" s="12" t="s">
        <v>462</v>
      </c>
      <c r="BW22" s="12">
        <v>1</v>
      </c>
      <c r="BX22" s="12">
        <v>317000</v>
      </c>
      <c r="BY22" s="12">
        <v>16000</v>
      </c>
      <c r="BZ22" s="12">
        <v>10.199999999999999</v>
      </c>
      <c r="CA22" s="12">
        <v>1</v>
      </c>
      <c r="CB22" s="12">
        <v>5.52</v>
      </c>
      <c r="CC22" s="12">
        <v>0.4</v>
      </c>
      <c r="CD22" s="12">
        <v>0.9</v>
      </c>
      <c r="CE22" s="12">
        <v>0.38</v>
      </c>
      <c r="CF22" s="12">
        <v>2.64</v>
      </c>
      <c r="CG22" s="12">
        <v>0.12</v>
      </c>
      <c r="CH22" s="12">
        <v>5280</v>
      </c>
      <c r="CI22" s="12">
        <v>180</v>
      </c>
      <c r="CJ22" s="12">
        <v>29.69</v>
      </c>
      <c r="CK22" s="12">
        <v>0.87</v>
      </c>
      <c r="CL22" s="12">
        <v>18870</v>
      </c>
      <c r="CM22" s="12">
        <v>480</v>
      </c>
      <c r="CN22" s="12">
        <v>346</v>
      </c>
      <c r="CO22" s="12">
        <v>13</v>
      </c>
      <c r="CP22" s="12">
        <v>108.2</v>
      </c>
      <c r="CQ22" s="12">
        <v>5.6</v>
      </c>
      <c r="CR22" s="12">
        <v>1253</v>
      </c>
      <c r="CS22" s="12">
        <v>50</v>
      </c>
      <c r="CT22" s="12">
        <v>83500</v>
      </c>
      <c r="CU22" s="12">
        <v>3300</v>
      </c>
      <c r="CV22" s="12">
        <v>36.9</v>
      </c>
      <c r="CW22" s="12">
        <v>1.9</v>
      </c>
      <c r="CX22" s="12">
        <v>55.3</v>
      </c>
      <c r="CY22" s="12">
        <v>2.6</v>
      </c>
      <c r="CZ22" s="12">
        <v>175</v>
      </c>
      <c r="DA22" s="12">
        <v>8.3000000000000007</v>
      </c>
      <c r="DB22" s="12">
        <v>114.7</v>
      </c>
      <c r="DC22" s="12">
        <v>4.7</v>
      </c>
      <c r="DD22" s="12">
        <v>22.8</v>
      </c>
      <c r="DE22" s="12">
        <v>1</v>
      </c>
      <c r="DF22" s="12">
        <v>1.81</v>
      </c>
      <c r="DG22" s="12">
        <v>0.27</v>
      </c>
      <c r="DH22" s="12">
        <v>11.42</v>
      </c>
      <c r="DI22" s="12">
        <v>0.44</v>
      </c>
      <c r="DJ22" s="12">
        <v>366</v>
      </c>
      <c r="DK22" s="12">
        <v>12</v>
      </c>
      <c r="DL22" s="12">
        <v>26.43</v>
      </c>
      <c r="DM22" s="12">
        <v>0.95</v>
      </c>
      <c r="DN22" s="12">
        <v>172.7</v>
      </c>
      <c r="DO22" s="12">
        <v>5.0999999999999996</v>
      </c>
      <c r="DP22" s="12">
        <v>18.39</v>
      </c>
      <c r="DQ22" s="12">
        <v>0.71</v>
      </c>
      <c r="DR22" s="12">
        <v>1.0900000000000001</v>
      </c>
      <c r="DS22" s="12">
        <v>0.18</v>
      </c>
      <c r="DT22" s="12">
        <v>0.28000000000000003</v>
      </c>
      <c r="DU22" s="12">
        <v>0.19</v>
      </c>
      <c r="DV22" s="12">
        <v>9.4E-2</v>
      </c>
      <c r="DW22" s="12">
        <v>1.4999999999999999E-2</v>
      </c>
      <c r="DX22" s="12">
        <v>2.1</v>
      </c>
      <c r="DY22" s="12">
        <v>0.17</v>
      </c>
      <c r="DZ22" s="12">
        <v>5.8000000000000003E-2</v>
      </c>
      <c r="EA22" s="12">
        <v>2.8000000000000001E-2</v>
      </c>
      <c r="EB22" s="12">
        <v>0.124</v>
      </c>
      <c r="EC22" s="12">
        <v>1.6E-2</v>
      </c>
      <c r="ED22" s="12">
        <v>153.69999999999999</v>
      </c>
      <c r="EE22" s="12">
        <v>6.3</v>
      </c>
      <c r="EF22" s="12">
        <v>15.92</v>
      </c>
      <c r="EG22" s="12">
        <v>0.73</v>
      </c>
      <c r="EH22" s="12">
        <v>37.299999999999997</v>
      </c>
      <c r="EI22" s="12">
        <v>1.6</v>
      </c>
      <c r="EJ22" s="12">
        <v>5.51</v>
      </c>
      <c r="EK22" s="12">
        <v>0.23</v>
      </c>
      <c r="EL22" s="12">
        <v>25.8</v>
      </c>
      <c r="EM22" s="12">
        <v>1</v>
      </c>
      <c r="EN22" s="12">
        <v>6.75</v>
      </c>
      <c r="EO22" s="12">
        <v>0.43</v>
      </c>
      <c r="EP22" s="12">
        <v>2.2400000000000002</v>
      </c>
      <c r="EQ22" s="12">
        <v>0.16</v>
      </c>
      <c r="ER22" s="12">
        <v>6.7</v>
      </c>
      <c r="ES22" s="12">
        <v>0.46</v>
      </c>
      <c r="ET22" s="12">
        <v>0.997</v>
      </c>
      <c r="EU22" s="12">
        <v>8.2000000000000003E-2</v>
      </c>
      <c r="EV22" s="12">
        <v>5.73</v>
      </c>
      <c r="EW22" s="12">
        <v>0.4</v>
      </c>
      <c r="EX22" s="12">
        <v>1.0900000000000001</v>
      </c>
      <c r="EY22" s="12">
        <v>0.1</v>
      </c>
      <c r="EZ22" s="12">
        <v>2.69</v>
      </c>
      <c r="FA22" s="12">
        <v>0.19</v>
      </c>
      <c r="FB22" s="12">
        <v>0.38</v>
      </c>
      <c r="FC22" s="12">
        <v>2.8000000000000001E-2</v>
      </c>
      <c r="FD22" s="12">
        <v>2.34</v>
      </c>
      <c r="FE22" s="12">
        <v>0.22</v>
      </c>
      <c r="FF22" s="12">
        <v>0.33900000000000002</v>
      </c>
      <c r="FG22" s="12">
        <v>4.2000000000000003E-2</v>
      </c>
      <c r="FH22" s="12">
        <v>5.13</v>
      </c>
      <c r="FI22" s="12">
        <v>0.52</v>
      </c>
      <c r="FJ22" s="12">
        <v>1.141</v>
      </c>
      <c r="FK22" s="12">
        <v>9.0999999999999998E-2</v>
      </c>
      <c r="FL22" s="12">
        <v>0.22800000000000001</v>
      </c>
      <c r="FM22" s="12">
        <v>4.4999999999999998E-2</v>
      </c>
      <c r="FN22" s="12">
        <v>2.92E-2</v>
      </c>
      <c r="FO22" s="12">
        <v>9.4999999999999998E-3</v>
      </c>
      <c r="FP22" s="12">
        <v>1.38</v>
      </c>
      <c r="FQ22" s="12">
        <v>0.1</v>
      </c>
      <c r="FR22" s="12" t="s">
        <v>135</v>
      </c>
      <c r="FS22" s="12" t="s">
        <v>135</v>
      </c>
      <c r="FT22" s="12">
        <v>1.21</v>
      </c>
      <c r="FU22" s="12">
        <v>8.5999999999999993E-2</v>
      </c>
      <c r="FV22" s="12">
        <v>0.37</v>
      </c>
      <c r="FW22" s="12">
        <v>0.05</v>
      </c>
    </row>
    <row r="23" spans="1:179" x14ac:dyDescent="0.3">
      <c r="A23" s="31" t="s">
        <v>172</v>
      </c>
      <c r="B23" s="31" t="s">
        <v>15</v>
      </c>
      <c r="D23" s="62">
        <v>2.673</v>
      </c>
      <c r="E23" s="62">
        <v>12.7659</v>
      </c>
      <c r="F23" s="62">
        <v>0.36020000000000002</v>
      </c>
      <c r="G23" s="62">
        <v>9.4086999999999996</v>
      </c>
      <c r="H23" s="62">
        <v>0.70540000000000003</v>
      </c>
      <c r="I23" s="62">
        <v>3.6126999999999998</v>
      </c>
      <c r="J23" s="62">
        <v>51.3279</v>
      </c>
      <c r="K23" s="62">
        <v>4.8090000000000002</v>
      </c>
      <c r="L23" s="62">
        <v>12.059799999999999</v>
      </c>
      <c r="M23" s="62">
        <v>0.2079</v>
      </c>
      <c r="N23" s="62">
        <v>1350.763132</v>
      </c>
      <c r="O23" s="62">
        <v>212</v>
      </c>
      <c r="P23" s="62">
        <v>0.53739297020198795</v>
      </c>
      <c r="Q23" s="62">
        <v>235.37945923193399</v>
      </c>
      <c r="R23" s="62">
        <v>428.154838602513</v>
      </c>
      <c r="T23" s="37">
        <v>2.02</v>
      </c>
      <c r="U23" s="37">
        <v>2.66</v>
      </c>
      <c r="V23" s="37">
        <v>12.704000000000001</v>
      </c>
      <c r="W23" s="37">
        <v>0.35799999999999998</v>
      </c>
      <c r="X23" s="37">
        <v>9.3629999999999995</v>
      </c>
      <c r="Y23" s="37">
        <v>0.70199999999999996</v>
      </c>
      <c r="Z23" s="37">
        <v>3.5950000000000002</v>
      </c>
      <c r="AA23" s="37">
        <v>51.844999999999999</v>
      </c>
      <c r="AB23" s="37">
        <v>5.7690000000000001</v>
      </c>
      <c r="AC23" s="37">
        <v>12.08</v>
      </c>
      <c r="AD23" s="37">
        <v>0.20699999999999999</v>
      </c>
      <c r="AE23" s="37">
        <f t="shared" si="13"/>
        <v>0.98019996079200156</v>
      </c>
      <c r="AG23" s="34" t="str">
        <f t="shared" si="0"/>
        <v>LLD_LL5_36a</v>
      </c>
      <c r="AH23" s="34">
        <f t="shared" si="1"/>
        <v>51.844999999999999</v>
      </c>
      <c r="AI23" s="34">
        <f t="shared" si="2"/>
        <v>3.5950000000000002</v>
      </c>
      <c r="AJ23" s="34">
        <f t="shared" si="3"/>
        <v>12.704000000000001</v>
      </c>
      <c r="AK23" s="34">
        <f t="shared" si="4"/>
        <v>10.267999999999999</v>
      </c>
      <c r="AL23" s="34">
        <f t="shared" si="5"/>
        <v>2.0133331319999996</v>
      </c>
      <c r="AM23" s="34">
        <f t="shared" si="6"/>
        <v>0.20699999999999999</v>
      </c>
      <c r="AN23" s="34">
        <f t="shared" si="7"/>
        <v>5.7690000000000001</v>
      </c>
      <c r="AO23" s="34">
        <f t="shared" si="8"/>
        <v>9.3629999999999995</v>
      </c>
      <c r="AP23" s="34">
        <f t="shared" si="9"/>
        <v>2.66</v>
      </c>
      <c r="AQ23" s="34">
        <f t="shared" si="10"/>
        <v>0.70199999999999996</v>
      </c>
      <c r="AR23" s="34">
        <f t="shared" si="11"/>
        <v>0.35799999999999998</v>
      </c>
      <c r="AS23" s="34">
        <v>0.52675256832188599</v>
      </c>
      <c r="AT23" s="34">
        <f t="shared" si="14"/>
        <v>2.3071893671038426E-2</v>
      </c>
      <c r="AU23" s="34">
        <f t="shared" si="12"/>
        <v>1129.9568999999999</v>
      </c>
      <c r="AV23" s="34">
        <v>370</v>
      </c>
      <c r="AW23" s="34">
        <v>0.14598274935828651</v>
      </c>
      <c r="AY23" s="25">
        <v>38.958399999999997</v>
      </c>
      <c r="AZ23" s="25">
        <v>38.759650000000001</v>
      </c>
      <c r="BA23" s="25">
        <v>21.779599999999999</v>
      </c>
      <c r="BB23" s="25">
        <v>2.5749999999999999E-2</v>
      </c>
      <c r="BC23" s="25">
        <v>0.24145</v>
      </c>
      <c r="BD23" s="25">
        <v>0.31130000000000002</v>
      </c>
      <c r="BE23" s="25">
        <v>0.17774999999999999</v>
      </c>
      <c r="BJ23" s="25">
        <v>100.2539</v>
      </c>
      <c r="BK23" s="25">
        <v>0.76125223118022201</v>
      </c>
      <c r="BM23" s="12" t="s">
        <v>394</v>
      </c>
      <c r="BN23" s="12">
        <v>50</v>
      </c>
      <c r="BO23" s="12" t="s">
        <v>32</v>
      </c>
      <c r="BP23" s="12">
        <v>7</v>
      </c>
      <c r="BQ23" s="12" t="s">
        <v>686</v>
      </c>
      <c r="BR23" s="12" t="s">
        <v>467</v>
      </c>
      <c r="BS23" s="12">
        <v>0.69462592592592598</v>
      </c>
      <c r="BT23" s="12">
        <v>21.494</v>
      </c>
      <c r="BU23" s="12">
        <v>33</v>
      </c>
      <c r="BV23" s="12" t="s">
        <v>462</v>
      </c>
      <c r="BW23" s="12">
        <v>1</v>
      </c>
      <c r="BX23" s="12">
        <v>325000</v>
      </c>
      <c r="BY23" s="12">
        <v>16000</v>
      </c>
      <c r="BZ23" s="12">
        <v>9.4</v>
      </c>
      <c r="CA23" s="12">
        <v>1</v>
      </c>
      <c r="CB23" s="12">
        <v>6.85</v>
      </c>
      <c r="CC23" s="12">
        <v>0.48</v>
      </c>
      <c r="CD23" s="12">
        <v>1.69</v>
      </c>
      <c r="CE23" s="12">
        <v>0.44</v>
      </c>
      <c r="CF23" s="12">
        <v>2.7559999999999998</v>
      </c>
      <c r="CG23" s="12">
        <v>0.09</v>
      </c>
      <c r="CH23" s="12">
        <v>5730</v>
      </c>
      <c r="CI23" s="12">
        <v>170</v>
      </c>
      <c r="CJ23" s="12">
        <v>31.7</v>
      </c>
      <c r="CK23" s="12">
        <v>1.2</v>
      </c>
      <c r="CL23" s="12">
        <v>22540</v>
      </c>
      <c r="CM23" s="12">
        <v>810</v>
      </c>
      <c r="CN23" s="12">
        <v>415</v>
      </c>
      <c r="CO23" s="12">
        <v>16</v>
      </c>
      <c r="CP23" s="12">
        <v>43.7</v>
      </c>
      <c r="CQ23" s="12">
        <v>3</v>
      </c>
      <c r="CR23" s="12">
        <v>1326</v>
      </c>
      <c r="CS23" s="12">
        <v>55</v>
      </c>
      <c r="CT23" s="12">
        <v>64300</v>
      </c>
      <c r="CU23" s="12">
        <v>2800</v>
      </c>
      <c r="CV23" s="12">
        <v>38.799999999999997</v>
      </c>
      <c r="CW23" s="12">
        <v>1.4</v>
      </c>
      <c r="CX23" s="12">
        <v>54.9</v>
      </c>
      <c r="CY23" s="12">
        <v>2</v>
      </c>
      <c r="CZ23" s="12">
        <v>197</v>
      </c>
      <c r="DA23" s="12">
        <v>10</v>
      </c>
      <c r="DB23" s="12">
        <v>138.1</v>
      </c>
      <c r="DC23" s="12">
        <v>9.1999999999999993</v>
      </c>
      <c r="DD23" s="12">
        <v>24.7</v>
      </c>
      <c r="DE23" s="12">
        <v>1</v>
      </c>
      <c r="DF23" s="12">
        <v>1.47</v>
      </c>
      <c r="DG23" s="12">
        <v>0.26</v>
      </c>
      <c r="DH23" s="12">
        <v>13.22</v>
      </c>
      <c r="DI23" s="12">
        <v>0.63</v>
      </c>
      <c r="DJ23" s="12">
        <v>362</v>
      </c>
      <c r="DK23" s="12">
        <v>15</v>
      </c>
      <c r="DL23" s="12">
        <v>32.799999999999997</v>
      </c>
      <c r="DM23" s="12">
        <v>1.5</v>
      </c>
      <c r="DN23" s="12">
        <v>213.7</v>
      </c>
      <c r="DO23" s="12">
        <v>8.8000000000000007</v>
      </c>
      <c r="DP23" s="12">
        <v>21.52</v>
      </c>
      <c r="DQ23" s="12">
        <v>0.89</v>
      </c>
      <c r="DR23" s="12">
        <v>1.31</v>
      </c>
      <c r="DS23" s="12">
        <v>0.23</v>
      </c>
      <c r="DT23" s="12">
        <v>0.2</v>
      </c>
      <c r="DU23" s="12">
        <v>0.13</v>
      </c>
      <c r="DV23" s="12">
        <v>0.13300000000000001</v>
      </c>
      <c r="DW23" s="12">
        <v>2.5000000000000001E-2</v>
      </c>
      <c r="DX23" s="12">
        <v>2.12</v>
      </c>
      <c r="DY23" s="12">
        <v>0.28000000000000003</v>
      </c>
      <c r="DZ23" s="12">
        <v>6.4000000000000001E-2</v>
      </c>
      <c r="EA23" s="12">
        <v>2.9000000000000001E-2</v>
      </c>
      <c r="EB23" s="12">
        <v>0.13300000000000001</v>
      </c>
      <c r="EC23" s="12">
        <v>2.3E-2</v>
      </c>
      <c r="ED23" s="12">
        <v>166.3</v>
      </c>
      <c r="EE23" s="12">
        <v>6.6</v>
      </c>
      <c r="EF23" s="12">
        <v>18.399999999999999</v>
      </c>
      <c r="EG23" s="12">
        <v>0.73</v>
      </c>
      <c r="EH23" s="12">
        <v>44.8</v>
      </c>
      <c r="EI23" s="12">
        <v>2</v>
      </c>
      <c r="EJ23" s="12">
        <v>6.12</v>
      </c>
      <c r="EK23" s="12">
        <v>0.27</v>
      </c>
      <c r="EL23" s="12">
        <v>29.2</v>
      </c>
      <c r="EM23" s="12">
        <v>1.2</v>
      </c>
      <c r="EN23" s="12">
        <v>7.44</v>
      </c>
      <c r="EO23" s="12">
        <v>0.64</v>
      </c>
      <c r="EP23" s="12">
        <v>2.31</v>
      </c>
      <c r="EQ23" s="12">
        <v>0.17</v>
      </c>
      <c r="ER23" s="12">
        <v>8.08</v>
      </c>
      <c r="ES23" s="12">
        <v>0.68</v>
      </c>
      <c r="ET23" s="12">
        <v>1.1100000000000001</v>
      </c>
      <c r="EU23" s="12">
        <v>0.11</v>
      </c>
      <c r="EV23" s="12">
        <v>6.62</v>
      </c>
      <c r="EW23" s="12">
        <v>0.45</v>
      </c>
      <c r="EX23" s="12">
        <v>1.26</v>
      </c>
      <c r="EY23" s="12">
        <v>0.12</v>
      </c>
      <c r="EZ23" s="12">
        <v>3.38</v>
      </c>
      <c r="FA23" s="12">
        <v>0.32</v>
      </c>
      <c r="FB23" s="12">
        <v>0.43099999999999999</v>
      </c>
      <c r="FC23" s="12">
        <v>5.8000000000000003E-2</v>
      </c>
      <c r="FD23" s="12">
        <v>2.61</v>
      </c>
      <c r="FE23" s="12">
        <v>0.28000000000000003</v>
      </c>
      <c r="FF23" s="12">
        <v>0.34599999999999997</v>
      </c>
      <c r="FG23" s="12">
        <v>0.06</v>
      </c>
      <c r="FH23" s="12">
        <v>6.02</v>
      </c>
      <c r="FI23" s="12">
        <v>0.57999999999999996</v>
      </c>
      <c r="FJ23" s="12">
        <v>1.26</v>
      </c>
      <c r="FK23" s="12">
        <v>0.1</v>
      </c>
      <c r="FL23" s="12">
        <v>0.245</v>
      </c>
      <c r="FM23" s="12">
        <v>0.06</v>
      </c>
      <c r="FN23" s="12">
        <v>2.3E-2</v>
      </c>
      <c r="FO23" s="12">
        <v>1.4999999999999999E-2</v>
      </c>
      <c r="FP23" s="12">
        <v>1.43</v>
      </c>
      <c r="FQ23" s="12">
        <v>0.12</v>
      </c>
      <c r="FR23" s="12">
        <v>1.9E-2</v>
      </c>
      <c r="FS23" s="12">
        <v>1.4E-2</v>
      </c>
      <c r="FT23" s="12">
        <v>1.34</v>
      </c>
      <c r="FU23" s="12">
        <v>0.11</v>
      </c>
      <c r="FV23" s="12">
        <v>0.42499999999999999</v>
      </c>
      <c r="FW23" s="12">
        <v>8.1000000000000003E-2</v>
      </c>
    </row>
    <row r="24" spans="1:179" x14ac:dyDescent="0.3">
      <c r="A24" s="31" t="s">
        <v>173</v>
      </c>
      <c r="B24" s="31" t="s">
        <v>15</v>
      </c>
      <c r="D24" s="62">
        <v>2.6461999999999999</v>
      </c>
      <c r="E24" s="62">
        <v>13.276</v>
      </c>
      <c r="F24" s="62">
        <v>0.38019999999999998</v>
      </c>
      <c r="G24" s="62">
        <v>9.8463999999999992</v>
      </c>
      <c r="H24" s="62">
        <v>0.64119999999999999</v>
      </c>
      <c r="I24" s="62">
        <v>3.2320000000000002</v>
      </c>
      <c r="J24" s="62">
        <v>50.651200000000003</v>
      </c>
      <c r="K24" s="62">
        <v>4.9398999999999997</v>
      </c>
      <c r="L24" s="62">
        <v>11.515499999999999</v>
      </c>
      <c r="M24" s="62">
        <v>0.17929999999999999</v>
      </c>
      <c r="N24" s="62">
        <v>1282.699484</v>
      </c>
      <c r="O24" s="62">
        <v>157</v>
      </c>
      <c r="P24" s="62">
        <v>0.54302315243546095</v>
      </c>
      <c r="Q24" s="62">
        <v>220.190572509037</v>
      </c>
      <c r="R24" s="62">
        <v>405.49178669960497</v>
      </c>
      <c r="T24" s="37">
        <v>2.2400000000000002</v>
      </c>
      <c r="U24" s="37">
        <v>2.6389999999999998</v>
      </c>
      <c r="V24" s="37">
        <v>13.241</v>
      </c>
      <c r="W24" s="37">
        <v>0.379</v>
      </c>
      <c r="X24" s="37">
        <v>9.82</v>
      </c>
      <c r="Y24" s="37">
        <v>0.63900000000000001</v>
      </c>
      <c r="Z24" s="37">
        <v>3.2229999999999999</v>
      </c>
      <c r="AA24" s="37">
        <v>51.363999999999997</v>
      </c>
      <c r="AB24" s="37">
        <v>5.75</v>
      </c>
      <c r="AC24" s="37">
        <v>12.042999999999999</v>
      </c>
      <c r="AD24" s="37">
        <v>0.17899999999999999</v>
      </c>
      <c r="AE24" s="37">
        <f t="shared" si="13"/>
        <v>0.97809076682316121</v>
      </c>
      <c r="AG24" s="34" t="str">
        <f t="shared" si="0"/>
        <v>LLD_LL5_36b</v>
      </c>
      <c r="AH24" s="34">
        <f t="shared" si="1"/>
        <v>51.363999999999997</v>
      </c>
      <c r="AI24" s="34">
        <f t="shared" si="2"/>
        <v>3.2229999999999999</v>
      </c>
      <c r="AJ24" s="34">
        <f t="shared" si="3"/>
        <v>13.241</v>
      </c>
      <c r="AK24" s="34">
        <f t="shared" si="4"/>
        <v>10.236549999999999</v>
      </c>
      <c r="AL24" s="34">
        <f t="shared" si="5"/>
        <v>2.0071664659499997</v>
      </c>
      <c r="AM24" s="34">
        <f t="shared" si="6"/>
        <v>0.17899999999999999</v>
      </c>
      <c r="AN24" s="34">
        <f t="shared" si="7"/>
        <v>5.75</v>
      </c>
      <c r="AO24" s="34">
        <f t="shared" si="8"/>
        <v>9.82</v>
      </c>
      <c r="AP24" s="34">
        <f t="shared" si="9"/>
        <v>2.6389999999999998</v>
      </c>
      <c r="AQ24" s="34">
        <f t="shared" si="10"/>
        <v>0.63900000000000001</v>
      </c>
      <c r="AR24" s="34">
        <f t="shared" si="11"/>
        <v>0.379</v>
      </c>
      <c r="AS24" s="34">
        <v>0.53112593156832999</v>
      </c>
      <c r="AT24" s="34">
        <f t="shared" si="14"/>
        <v>2.1536636591259487E-2</v>
      </c>
      <c r="AU24" s="34">
        <f t="shared" si="12"/>
        <v>1129.575</v>
      </c>
      <c r="AV24" s="34">
        <v>360</v>
      </c>
      <c r="AW24" s="34">
        <v>0.1514451809254263</v>
      </c>
      <c r="AY24" s="25">
        <v>38.958399999999997</v>
      </c>
      <c r="AZ24" s="25">
        <v>38.759650000000001</v>
      </c>
      <c r="BA24" s="25">
        <v>21.779599999999999</v>
      </c>
      <c r="BB24" s="25">
        <v>2.5749999999999999E-2</v>
      </c>
      <c r="BC24" s="25">
        <v>0.24145</v>
      </c>
      <c r="BD24" s="25">
        <v>0.31130000000000002</v>
      </c>
      <c r="BE24" s="25">
        <v>0.17774999999999999</v>
      </c>
      <c r="BJ24" s="25">
        <v>100.2539</v>
      </c>
      <c r="BK24" s="25">
        <v>0.76125223118022201</v>
      </c>
      <c r="BM24" s="12" t="s">
        <v>394</v>
      </c>
      <c r="BN24" s="12">
        <v>50</v>
      </c>
      <c r="BO24" s="12" t="s">
        <v>32</v>
      </c>
      <c r="BP24" s="12">
        <v>8</v>
      </c>
      <c r="BQ24" s="12" t="s">
        <v>687</v>
      </c>
      <c r="BR24" s="12" t="s">
        <v>467</v>
      </c>
      <c r="BS24" s="12">
        <v>0.69592916666666704</v>
      </c>
      <c r="BT24" s="12">
        <v>20.29</v>
      </c>
      <c r="BU24" s="12">
        <v>31</v>
      </c>
      <c r="BV24" s="12" t="s">
        <v>462</v>
      </c>
      <c r="BW24" s="12">
        <v>1</v>
      </c>
      <c r="BX24" s="12">
        <v>314000</v>
      </c>
      <c r="BY24" s="12">
        <v>19000</v>
      </c>
      <c r="BZ24" s="12">
        <v>9.8000000000000007</v>
      </c>
      <c r="CA24" s="12">
        <v>1</v>
      </c>
      <c r="CB24" s="12">
        <v>5.79</v>
      </c>
      <c r="CC24" s="12">
        <v>0.35</v>
      </c>
      <c r="CD24" s="12">
        <v>1.37</v>
      </c>
      <c r="CE24" s="12">
        <v>0.46</v>
      </c>
      <c r="CF24" s="12">
        <v>2.66</v>
      </c>
      <c r="CG24" s="12">
        <v>0.1</v>
      </c>
      <c r="CH24" s="12">
        <v>5470</v>
      </c>
      <c r="CI24" s="12">
        <v>190</v>
      </c>
      <c r="CJ24" s="12">
        <v>30.2</v>
      </c>
      <c r="CK24" s="12">
        <v>1.1000000000000001</v>
      </c>
      <c r="CL24" s="12">
        <v>20080</v>
      </c>
      <c r="CM24" s="12">
        <v>830</v>
      </c>
      <c r="CN24" s="12">
        <v>394</v>
      </c>
      <c r="CO24" s="12">
        <v>16</v>
      </c>
      <c r="CP24" s="12">
        <v>47.6</v>
      </c>
      <c r="CQ24" s="12">
        <v>3.8</v>
      </c>
      <c r="CR24" s="12">
        <v>1240</v>
      </c>
      <c r="CS24" s="12">
        <v>47</v>
      </c>
      <c r="CT24" s="12">
        <v>60400</v>
      </c>
      <c r="CU24" s="12">
        <v>2400</v>
      </c>
      <c r="CV24" s="12">
        <v>39.1</v>
      </c>
      <c r="CW24" s="12">
        <v>1.5</v>
      </c>
      <c r="CX24" s="12">
        <v>54.3</v>
      </c>
      <c r="CY24" s="12">
        <v>2.1</v>
      </c>
      <c r="CZ24" s="12">
        <v>182.4</v>
      </c>
      <c r="DA24" s="12">
        <v>7.4</v>
      </c>
      <c r="DB24" s="12">
        <v>134.19999999999999</v>
      </c>
      <c r="DC24" s="12">
        <v>7.1</v>
      </c>
      <c r="DD24" s="12">
        <v>24.9</v>
      </c>
      <c r="DE24" s="12">
        <v>1.2</v>
      </c>
      <c r="DF24" s="12">
        <v>1.59</v>
      </c>
      <c r="DG24" s="12">
        <v>0.3</v>
      </c>
      <c r="DH24" s="12">
        <v>11.86</v>
      </c>
      <c r="DI24" s="12">
        <v>0.48</v>
      </c>
      <c r="DJ24" s="12">
        <v>379</v>
      </c>
      <c r="DK24" s="12">
        <v>17</v>
      </c>
      <c r="DL24" s="12">
        <v>30</v>
      </c>
      <c r="DM24" s="12">
        <v>1.5</v>
      </c>
      <c r="DN24" s="12">
        <v>188.8</v>
      </c>
      <c r="DO24" s="12">
        <v>9</v>
      </c>
      <c r="DP24" s="12">
        <v>18.55</v>
      </c>
      <c r="DQ24" s="12">
        <v>0.78</v>
      </c>
      <c r="DR24" s="12">
        <v>0.92</v>
      </c>
      <c r="DS24" s="12">
        <v>0.18</v>
      </c>
      <c r="DT24" s="12">
        <v>0.31</v>
      </c>
      <c r="DU24" s="12">
        <v>0.15</v>
      </c>
      <c r="DV24" s="12">
        <v>0.107</v>
      </c>
      <c r="DW24" s="12">
        <v>2.5999999999999999E-2</v>
      </c>
      <c r="DX24" s="12">
        <v>2.0499999999999998</v>
      </c>
      <c r="DY24" s="12">
        <v>0.28000000000000003</v>
      </c>
      <c r="DZ24" s="12">
        <v>4.3999999999999997E-2</v>
      </c>
      <c r="EA24" s="12">
        <v>2.3E-2</v>
      </c>
      <c r="EB24" s="12">
        <v>9.9000000000000005E-2</v>
      </c>
      <c r="EC24" s="12">
        <v>1.6E-2</v>
      </c>
      <c r="ED24" s="12">
        <v>148.19999999999999</v>
      </c>
      <c r="EE24" s="12">
        <v>4.8</v>
      </c>
      <c r="EF24" s="12">
        <v>16.440000000000001</v>
      </c>
      <c r="EG24" s="12">
        <v>0.74</v>
      </c>
      <c r="EH24" s="12">
        <v>39.9</v>
      </c>
      <c r="EI24" s="12">
        <v>1.6</v>
      </c>
      <c r="EJ24" s="12">
        <v>5.44</v>
      </c>
      <c r="EK24" s="12">
        <v>0.32</v>
      </c>
      <c r="EL24" s="12">
        <v>26.9</v>
      </c>
      <c r="EM24" s="12">
        <v>1.6</v>
      </c>
      <c r="EN24" s="12">
        <v>6.69</v>
      </c>
      <c r="EO24" s="12">
        <v>0.62</v>
      </c>
      <c r="EP24" s="12">
        <v>2.4500000000000002</v>
      </c>
      <c r="EQ24" s="12">
        <v>0.2</v>
      </c>
      <c r="ER24" s="12">
        <v>6.63</v>
      </c>
      <c r="ES24" s="12">
        <v>0.73</v>
      </c>
      <c r="ET24" s="12">
        <v>1.07</v>
      </c>
      <c r="EU24" s="12">
        <v>0.13</v>
      </c>
      <c r="EV24" s="12">
        <v>6.19</v>
      </c>
      <c r="EW24" s="12">
        <v>0.48</v>
      </c>
      <c r="EX24" s="12">
        <v>1.1299999999999999</v>
      </c>
      <c r="EY24" s="12">
        <v>0.12</v>
      </c>
      <c r="EZ24" s="12">
        <v>3.06</v>
      </c>
      <c r="FA24" s="12">
        <v>0.26</v>
      </c>
      <c r="FB24" s="12">
        <v>0.433</v>
      </c>
      <c r="FC24" s="12">
        <v>7.8E-2</v>
      </c>
      <c r="FD24" s="12">
        <v>2.71</v>
      </c>
      <c r="FE24" s="12">
        <v>0.34</v>
      </c>
      <c r="FF24" s="12">
        <v>0.46700000000000003</v>
      </c>
      <c r="FG24" s="12">
        <v>8.4000000000000005E-2</v>
      </c>
      <c r="FH24" s="12">
        <v>4.66</v>
      </c>
      <c r="FI24" s="12">
        <v>0.57999999999999996</v>
      </c>
      <c r="FJ24" s="12">
        <v>1.18</v>
      </c>
      <c r="FK24" s="12">
        <v>0.19</v>
      </c>
      <c r="FL24" s="12">
        <v>0.28199999999999997</v>
      </c>
      <c r="FM24" s="12">
        <v>8.3000000000000004E-2</v>
      </c>
      <c r="FN24" s="12">
        <v>2.3E-2</v>
      </c>
      <c r="FO24" s="12">
        <v>1.4E-2</v>
      </c>
      <c r="FP24" s="12">
        <v>1.41</v>
      </c>
      <c r="FQ24" s="12">
        <v>0.12</v>
      </c>
      <c r="FR24" s="12">
        <v>0.02</v>
      </c>
      <c r="FS24" s="12">
        <v>1.2999999999999999E-2</v>
      </c>
      <c r="FT24" s="12">
        <v>1.19</v>
      </c>
      <c r="FU24" s="12">
        <v>0.11</v>
      </c>
      <c r="FV24" s="12">
        <v>0.41399999999999998</v>
      </c>
      <c r="FW24" s="12">
        <v>7.2999999999999995E-2</v>
      </c>
    </row>
    <row r="25" spans="1:179" x14ac:dyDescent="0.3">
      <c r="A25" s="31" t="s">
        <v>174</v>
      </c>
      <c r="B25" s="31" t="s">
        <v>15</v>
      </c>
      <c r="D25" s="62">
        <v>2.7905000000000002</v>
      </c>
      <c r="E25" s="62">
        <v>12.762600000000001</v>
      </c>
      <c r="F25" s="62">
        <v>0.33110000000000001</v>
      </c>
      <c r="G25" s="62">
        <v>9.4415999999999993</v>
      </c>
      <c r="H25" s="62">
        <v>0.90129999999999999</v>
      </c>
      <c r="I25" s="62">
        <v>3.544</v>
      </c>
      <c r="J25" s="62">
        <v>53.286900000000003</v>
      </c>
      <c r="K25" s="62">
        <v>4.7701000000000002</v>
      </c>
      <c r="L25" s="62">
        <v>10.362399999999999</v>
      </c>
      <c r="M25" s="62">
        <v>0.1421</v>
      </c>
      <c r="N25" s="62">
        <v>745.69731999999999</v>
      </c>
      <c r="O25" s="62">
        <v>142</v>
      </c>
      <c r="P25" s="62">
        <v>0.56050250662801204</v>
      </c>
      <c r="Q25" s="62">
        <v>212.18649306547701</v>
      </c>
      <c r="R25" s="62">
        <v>494.074848642169</v>
      </c>
      <c r="T25" s="37">
        <v>5.14</v>
      </c>
      <c r="U25" s="37">
        <v>2.6709999999999998</v>
      </c>
      <c r="V25" s="37">
        <v>12.217000000000001</v>
      </c>
      <c r="W25" s="37">
        <v>0.317</v>
      </c>
      <c r="X25" s="37">
        <v>9.0380000000000003</v>
      </c>
      <c r="Y25" s="37">
        <v>0.86299999999999999</v>
      </c>
      <c r="Z25" s="37">
        <v>3.3919999999999999</v>
      </c>
      <c r="AA25" s="37">
        <v>52.905000000000001</v>
      </c>
      <c r="AB25" s="37">
        <v>6.194</v>
      </c>
      <c r="AC25" s="37">
        <v>11.555</v>
      </c>
      <c r="AD25" s="37">
        <v>0.13600000000000001</v>
      </c>
      <c r="AE25" s="37">
        <f t="shared" si="13"/>
        <v>0.95111280197831471</v>
      </c>
      <c r="AG25" s="34" t="str">
        <f t="shared" si="0"/>
        <v>LLD_LL5_72</v>
      </c>
      <c r="AH25" s="34">
        <f t="shared" si="1"/>
        <v>52.905000000000001</v>
      </c>
      <c r="AI25" s="34">
        <f t="shared" si="2"/>
        <v>3.3919999999999999</v>
      </c>
      <c r="AJ25" s="34">
        <f t="shared" si="3"/>
        <v>12.217000000000001</v>
      </c>
      <c r="AK25" s="34">
        <f t="shared" si="4"/>
        <v>9.8217499999999998</v>
      </c>
      <c r="AL25" s="34">
        <f t="shared" si="5"/>
        <v>1.9258331407499998</v>
      </c>
      <c r="AM25" s="34">
        <f t="shared" si="6"/>
        <v>0.13600000000000001</v>
      </c>
      <c r="AN25" s="34">
        <f t="shared" si="7"/>
        <v>6.194</v>
      </c>
      <c r="AO25" s="34">
        <f t="shared" si="8"/>
        <v>9.0380000000000003</v>
      </c>
      <c r="AP25" s="34">
        <f t="shared" si="9"/>
        <v>2.6709999999999998</v>
      </c>
      <c r="AQ25" s="34">
        <f t="shared" si="10"/>
        <v>0.86299999999999999</v>
      </c>
      <c r="AR25" s="34">
        <f t="shared" si="11"/>
        <v>0.317</v>
      </c>
      <c r="AS25" s="34">
        <v>0.53310110959483703</v>
      </c>
      <c r="AT25" s="34">
        <f t="shared" si="14"/>
        <v>2.0181328996145807E-2</v>
      </c>
      <c r="AU25" s="34">
        <f t="shared" si="12"/>
        <v>1138.4993999999999</v>
      </c>
      <c r="AV25" s="34">
        <v>320</v>
      </c>
      <c r="AW25" s="34">
        <v>0.16478234655581331</v>
      </c>
      <c r="AY25" s="25">
        <v>40.834049999999998</v>
      </c>
      <c r="AZ25" s="25">
        <v>39.659599999999998</v>
      </c>
      <c r="BA25" s="25">
        <v>20.2729</v>
      </c>
      <c r="BB25" s="25">
        <v>3.075E-2</v>
      </c>
      <c r="BC25" s="25">
        <v>0.28339999999999999</v>
      </c>
      <c r="BD25" s="25">
        <v>0.27415</v>
      </c>
      <c r="BE25" s="25">
        <v>0.18325</v>
      </c>
      <c r="BJ25" s="25">
        <v>101.5381</v>
      </c>
      <c r="BK25" s="25">
        <v>0.78215476163995601</v>
      </c>
      <c r="BM25" s="12" t="s">
        <v>394</v>
      </c>
      <c r="BN25" s="12">
        <v>50</v>
      </c>
      <c r="BO25" s="12" t="s">
        <v>32</v>
      </c>
      <c r="BP25" s="12">
        <v>9</v>
      </c>
      <c r="BQ25" s="12" t="s">
        <v>688</v>
      </c>
      <c r="BR25" s="12" t="s">
        <v>467</v>
      </c>
      <c r="BS25" s="12">
        <v>0.69724525462963005</v>
      </c>
      <c r="BT25" s="12">
        <v>20.488</v>
      </c>
      <c r="BU25" s="12">
        <v>31</v>
      </c>
      <c r="BV25" s="12" t="s">
        <v>462</v>
      </c>
      <c r="BW25" s="12">
        <v>1</v>
      </c>
      <c r="BX25" s="12">
        <v>288000</v>
      </c>
      <c r="BY25" s="12">
        <v>16000</v>
      </c>
      <c r="BZ25" s="12">
        <v>9.44</v>
      </c>
      <c r="CA25" s="12">
        <v>0.89056603773584897</v>
      </c>
      <c r="CB25" s="12">
        <v>6.9909433962264202</v>
      </c>
      <c r="CC25" s="12">
        <v>0.42747169811320801</v>
      </c>
      <c r="CD25" s="12">
        <v>1.14883018867925</v>
      </c>
      <c r="CE25" s="12">
        <v>0.42747169811320801</v>
      </c>
      <c r="CF25" s="12">
        <v>2.9477735849056601</v>
      </c>
      <c r="CG25" s="12">
        <v>0.14249056603773599</v>
      </c>
      <c r="CH25" s="12">
        <v>7275.9245283018899</v>
      </c>
      <c r="CI25" s="12">
        <v>222.641509433962</v>
      </c>
      <c r="CJ25" s="12">
        <v>33.307169811320797</v>
      </c>
      <c r="CK25" s="12">
        <v>0.97962264150943401</v>
      </c>
      <c r="CL25" s="12">
        <v>21996.9811320755</v>
      </c>
      <c r="CM25" s="12">
        <v>854.94339622641496</v>
      </c>
      <c r="CN25" s="12">
        <v>439.04905660377398</v>
      </c>
      <c r="CO25" s="12">
        <v>15.1396226415094</v>
      </c>
      <c r="CP25" s="12">
        <v>146.85433962264199</v>
      </c>
      <c r="CQ25" s="12">
        <v>7.12452830188679</v>
      </c>
      <c r="CR25" s="12">
        <v>1212.0603773584901</v>
      </c>
      <c r="CS25" s="12">
        <v>49.8716981132076</v>
      </c>
      <c r="CT25" s="12">
        <v>57085.2830188679</v>
      </c>
      <c r="CU25" s="12">
        <v>2137.35849056604</v>
      </c>
      <c r="CV25" s="12">
        <v>34.732075471698103</v>
      </c>
      <c r="CW25" s="12">
        <v>1.6030188679245301</v>
      </c>
      <c r="CX25" s="12">
        <v>50.227924528301898</v>
      </c>
      <c r="CY25" s="12">
        <v>3.0279245283018899</v>
      </c>
      <c r="CZ25" s="12">
        <v>180.78490566037701</v>
      </c>
      <c r="DA25" s="12">
        <v>9.7962264150943401</v>
      </c>
      <c r="DB25" s="12">
        <v>121.29509433962301</v>
      </c>
      <c r="DC25" s="12">
        <v>5.9667924528301901</v>
      </c>
      <c r="DD25" s="12">
        <v>24.846792452830201</v>
      </c>
      <c r="DE25" s="12">
        <v>1.1577358490566001</v>
      </c>
      <c r="DF25" s="12">
        <v>1.70098113207547</v>
      </c>
      <c r="DG25" s="12">
        <v>0.24935849056603801</v>
      </c>
      <c r="DH25" s="12">
        <v>15.451320754717001</v>
      </c>
      <c r="DI25" s="12">
        <v>0.68573584905660401</v>
      </c>
      <c r="DJ25" s="12">
        <v>345.53962264150903</v>
      </c>
      <c r="DK25" s="12">
        <v>10.686792452830201</v>
      </c>
      <c r="DL25" s="12">
        <v>33.574339622641503</v>
      </c>
      <c r="DM25" s="12">
        <v>0.97962264150943401</v>
      </c>
      <c r="DN25" s="12">
        <v>199.932075471698</v>
      </c>
      <c r="DO25" s="12">
        <v>6.59018867924528</v>
      </c>
      <c r="DP25" s="12">
        <v>19.921962264150899</v>
      </c>
      <c r="DQ25" s="12">
        <v>0.74807547169811295</v>
      </c>
      <c r="DR25" s="12">
        <v>1.05977358490566</v>
      </c>
      <c r="DS25" s="12">
        <v>0.195924528301887</v>
      </c>
      <c r="DT25" s="12">
        <v>6.6792452830188698E-2</v>
      </c>
      <c r="DU25" s="12">
        <v>6.5901886792452805E-2</v>
      </c>
      <c r="DV25" s="12">
        <v>0.15584905660377399</v>
      </c>
      <c r="DW25" s="12">
        <v>3.6513207547169801E-2</v>
      </c>
      <c r="DX25" s="12">
        <v>2.35109433962264</v>
      </c>
      <c r="DY25" s="12">
        <v>0.26716981132075501</v>
      </c>
      <c r="DZ25" s="12">
        <v>3.3841509433962302E-2</v>
      </c>
      <c r="EA25" s="12">
        <v>2.2264150943396201E-2</v>
      </c>
      <c r="EB25" s="12">
        <v>0.113101886792453</v>
      </c>
      <c r="EC25" s="12">
        <v>2.2264150943396201E-2</v>
      </c>
      <c r="ED25" s="12">
        <v>169.92</v>
      </c>
      <c r="EE25" s="12">
        <v>6.5011320754717001</v>
      </c>
      <c r="EF25" s="12">
        <v>17.455094339622601</v>
      </c>
      <c r="EG25" s="12">
        <v>0.73916981132075499</v>
      </c>
      <c r="EH25" s="12">
        <v>43.192452830188699</v>
      </c>
      <c r="EI25" s="12">
        <v>1.95924528301887</v>
      </c>
      <c r="EJ25" s="12">
        <v>6.1449056603773604</v>
      </c>
      <c r="EK25" s="12">
        <v>0.30279245283018902</v>
      </c>
      <c r="EL25" s="12">
        <v>27.963773584905699</v>
      </c>
      <c r="EM25" s="12">
        <v>1.33584905660377</v>
      </c>
      <c r="EN25" s="12">
        <v>7.48966037735849</v>
      </c>
      <c r="EO25" s="12">
        <v>0.67683018867924505</v>
      </c>
      <c r="EP25" s="12">
        <v>2.4935849056603798</v>
      </c>
      <c r="EQ25" s="12">
        <v>0.240452830188679</v>
      </c>
      <c r="ER25" s="12">
        <v>8.5494339622641498</v>
      </c>
      <c r="ES25" s="12">
        <v>0.97962264150943401</v>
      </c>
      <c r="ET25" s="12">
        <v>1.2200754716981099</v>
      </c>
      <c r="EU25" s="12">
        <v>0.11577358490566</v>
      </c>
      <c r="EV25" s="12">
        <v>7.0443773584905696</v>
      </c>
      <c r="EW25" s="12">
        <v>0.44528301886792498</v>
      </c>
      <c r="EX25" s="12">
        <v>1.4338113207547201</v>
      </c>
      <c r="EY25" s="12">
        <v>0.13358490566037701</v>
      </c>
      <c r="EZ25" s="12">
        <v>3.5444528301886802</v>
      </c>
      <c r="FA25" s="12">
        <v>0.31169811320754698</v>
      </c>
      <c r="FB25" s="12">
        <v>0.47467169811320797</v>
      </c>
      <c r="FC25" s="12">
        <v>5.52150943396226E-2</v>
      </c>
      <c r="FD25" s="12">
        <v>2.7518490566037701</v>
      </c>
      <c r="FE25" s="12">
        <v>0.40966037735849098</v>
      </c>
      <c r="FF25" s="12">
        <v>0.413222641509434</v>
      </c>
      <c r="FG25" s="12">
        <v>7.7479245283018902E-2</v>
      </c>
      <c r="FH25" s="12">
        <v>5.5304150943396202</v>
      </c>
      <c r="FI25" s="12">
        <v>0.55215094339622595</v>
      </c>
      <c r="FJ25" s="12">
        <v>1.08649056603774</v>
      </c>
      <c r="FK25" s="12">
        <v>0.13358490566037701</v>
      </c>
      <c r="FL25" s="12">
        <v>0.195924528301887</v>
      </c>
      <c r="FM25" s="12">
        <v>6.0558490566037702E-2</v>
      </c>
      <c r="FN25" s="12">
        <v>3.4732075471698098E-2</v>
      </c>
      <c r="FO25" s="12">
        <v>1.60301886792453E-2</v>
      </c>
      <c r="FP25" s="12">
        <v>1.6030188679245301</v>
      </c>
      <c r="FQ25" s="12">
        <v>0.15139622641509401</v>
      </c>
      <c r="FR25" s="12" t="s">
        <v>689</v>
      </c>
      <c r="FS25" s="12" t="s">
        <v>689</v>
      </c>
      <c r="FT25" s="12">
        <v>1.2467924528301899</v>
      </c>
      <c r="FU25" s="12">
        <v>0.15139622641509401</v>
      </c>
      <c r="FV25" s="12">
        <v>0.37047547169811301</v>
      </c>
      <c r="FW25" s="12">
        <v>5.8777358490565999E-2</v>
      </c>
    </row>
    <row r="26" spans="1:179" x14ac:dyDescent="0.3">
      <c r="A26" s="31" t="s">
        <v>175</v>
      </c>
      <c r="B26" s="31" t="s">
        <v>18</v>
      </c>
      <c r="D26" s="62">
        <v>2.7964000000000002</v>
      </c>
      <c r="E26" s="62">
        <v>13.239599999999999</v>
      </c>
      <c r="F26" s="62">
        <v>0.37559999999999999</v>
      </c>
      <c r="G26" s="62">
        <v>9.8462999999999994</v>
      </c>
      <c r="H26" s="62">
        <v>0.66779999999999995</v>
      </c>
      <c r="I26" s="62">
        <v>3.3595999999999999</v>
      </c>
      <c r="J26" s="62">
        <v>50.568100000000001</v>
      </c>
      <c r="K26" s="62">
        <v>4.4408000000000003</v>
      </c>
      <c r="L26" s="62">
        <v>11.0427</v>
      </c>
      <c r="M26" s="62">
        <v>0.15840000000000001</v>
      </c>
      <c r="N26" s="62">
        <v>1296.7125880000001</v>
      </c>
      <c r="O26" s="62">
        <v>184</v>
      </c>
      <c r="P26" s="62">
        <v>0.45510365186126001</v>
      </c>
      <c r="Q26" s="62">
        <v>479.45006329248997</v>
      </c>
      <c r="R26" s="62">
        <v>379.74311577778599</v>
      </c>
      <c r="T26" s="37">
        <v>3.97</v>
      </c>
      <c r="U26" s="37">
        <v>2.7690000000000001</v>
      </c>
      <c r="V26" s="37">
        <v>13.109</v>
      </c>
      <c r="W26" s="37">
        <v>0.372</v>
      </c>
      <c r="X26" s="37">
        <v>9.7490000000000006</v>
      </c>
      <c r="Y26" s="37">
        <v>0.66100000000000003</v>
      </c>
      <c r="Z26" s="37">
        <v>3.3260000000000001</v>
      </c>
      <c r="AA26" s="37">
        <v>51.548000000000002</v>
      </c>
      <c r="AB26" s="37">
        <v>5.9180000000000001</v>
      </c>
      <c r="AC26" s="37">
        <v>11.762</v>
      </c>
      <c r="AD26" s="37">
        <v>0.157</v>
      </c>
      <c r="AE26" s="37">
        <f t="shared" si="13"/>
        <v>0.96181590843512543</v>
      </c>
      <c r="AG26" s="34" t="str">
        <f t="shared" si="0"/>
        <v>LLD_LL1_65a</v>
      </c>
      <c r="AH26" s="34">
        <f t="shared" si="1"/>
        <v>51.548000000000002</v>
      </c>
      <c r="AI26" s="34">
        <f t="shared" si="2"/>
        <v>3.3260000000000001</v>
      </c>
      <c r="AJ26" s="34">
        <f t="shared" si="3"/>
        <v>13.109</v>
      </c>
      <c r="AK26" s="34">
        <f t="shared" si="4"/>
        <v>9.9977</v>
      </c>
      <c r="AL26" s="34">
        <f t="shared" si="5"/>
        <v>1.9603331372999999</v>
      </c>
      <c r="AM26" s="34">
        <f t="shared" si="6"/>
        <v>0.157</v>
      </c>
      <c r="AN26" s="34">
        <f t="shared" si="7"/>
        <v>5.9180000000000001</v>
      </c>
      <c r="AO26" s="34">
        <f t="shared" si="8"/>
        <v>9.7490000000000006</v>
      </c>
      <c r="AP26" s="34">
        <f t="shared" si="9"/>
        <v>2.7690000000000001</v>
      </c>
      <c r="AQ26" s="34">
        <f t="shared" si="10"/>
        <v>0.66100000000000003</v>
      </c>
      <c r="AR26" s="34">
        <f t="shared" si="11"/>
        <v>0.372</v>
      </c>
      <c r="AS26" s="34">
        <v>0.43772593234708101</v>
      </c>
      <c r="AT26" s="34">
        <f t="shared" si="14"/>
        <v>4.6114269817494467E-2</v>
      </c>
      <c r="AU26" s="34">
        <f t="shared" si="12"/>
        <v>1132.9518</v>
      </c>
      <c r="AV26" s="34">
        <v>710</v>
      </c>
      <c r="AW26" s="34">
        <v>5.8128266831597303E-2</v>
      </c>
      <c r="AY26" s="25">
        <v>39.9161</v>
      </c>
      <c r="AZ26" s="25">
        <v>39.283149999999999</v>
      </c>
      <c r="BA26" s="25">
        <v>21.123750000000001</v>
      </c>
      <c r="BB26" s="25">
        <v>2.6749999999999999E-2</v>
      </c>
      <c r="BC26" s="25">
        <v>0.24179999999999999</v>
      </c>
      <c r="BD26" s="25">
        <v>0.28989999999999999</v>
      </c>
      <c r="BE26" s="25">
        <v>0.20735000000000001</v>
      </c>
      <c r="BJ26" s="25">
        <v>101.08884999999999</v>
      </c>
      <c r="BK26" s="25">
        <v>0.771079766468596</v>
      </c>
      <c r="BM26" s="12" t="s">
        <v>394</v>
      </c>
      <c r="BN26" s="12">
        <v>50</v>
      </c>
      <c r="BO26" s="12" t="s">
        <v>32</v>
      </c>
      <c r="BP26" s="12">
        <v>10</v>
      </c>
      <c r="BQ26" s="12" t="s">
        <v>690</v>
      </c>
      <c r="BR26" s="12" t="s">
        <v>467</v>
      </c>
      <c r="BS26" s="12">
        <v>0.69857488425925895</v>
      </c>
      <c r="BT26" s="12">
        <v>21.896000000000001</v>
      </c>
      <c r="BU26" s="12">
        <v>34</v>
      </c>
      <c r="BV26" s="12" t="s">
        <v>462</v>
      </c>
      <c r="BW26" s="12">
        <v>1</v>
      </c>
      <c r="BX26" s="12">
        <v>298000</v>
      </c>
      <c r="BY26" s="12">
        <v>15000</v>
      </c>
      <c r="BZ26" s="12">
        <v>9.8000000000000007</v>
      </c>
      <c r="CA26" s="12">
        <v>1</v>
      </c>
      <c r="CB26" s="12">
        <v>5.97</v>
      </c>
      <c r="CC26" s="12">
        <v>0.27</v>
      </c>
      <c r="CD26" s="12">
        <v>1.48</v>
      </c>
      <c r="CE26" s="12">
        <v>0.46</v>
      </c>
      <c r="CF26" s="12">
        <v>2.82</v>
      </c>
      <c r="CG26" s="12">
        <v>0.11</v>
      </c>
      <c r="CH26" s="12">
        <v>5570</v>
      </c>
      <c r="CI26" s="12">
        <v>140</v>
      </c>
      <c r="CJ26" s="12">
        <v>31</v>
      </c>
      <c r="CK26" s="12">
        <v>1.2</v>
      </c>
      <c r="CL26" s="12">
        <v>21090</v>
      </c>
      <c r="CM26" s="12">
        <v>620</v>
      </c>
      <c r="CN26" s="12">
        <v>392</v>
      </c>
      <c r="CO26" s="12">
        <v>11</v>
      </c>
      <c r="CP26" s="12">
        <v>76.2</v>
      </c>
      <c r="CQ26" s="12">
        <v>3.6</v>
      </c>
      <c r="CR26" s="12">
        <v>1264</v>
      </c>
      <c r="CS26" s="12">
        <v>39</v>
      </c>
      <c r="CT26" s="12">
        <v>61500</v>
      </c>
      <c r="CU26" s="12">
        <v>2300</v>
      </c>
      <c r="CV26" s="12">
        <v>36.700000000000003</v>
      </c>
      <c r="CW26" s="12">
        <v>1.5</v>
      </c>
      <c r="CX26" s="12">
        <v>49.6</v>
      </c>
      <c r="CY26" s="12">
        <v>2.6</v>
      </c>
      <c r="CZ26" s="12">
        <v>178.8</v>
      </c>
      <c r="DA26" s="12">
        <v>8.8000000000000007</v>
      </c>
      <c r="DB26" s="12">
        <v>136.80000000000001</v>
      </c>
      <c r="DC26" s="12">
        <v>5.2</v>
      </c>
      <c r="DD26" s="12">
        <v>23.7</v>
      </c>
      <c r="DE26" s="12">
        <v>1.1000000000000001</v>
      </c>
      <c r="DF26" s="12">
        <v>1.54</v>
      </c>
      <c r="DG26" s="12">
        <v>0.31</v>
      </c>
      <c r="DH26" s="12">
        <v>12.31</v>
      </c>
      <c r="DI26" s="12">
        <v>0.54</v>
      </c>
      <c r="DJ26" s="12">
        <v>398</v>
      </c>
      <c r="DK26" s="12">
        <v>12</v>
      </c>
      <c r="DL26" s="12">
        <v>31</v>
      </c>
      <c r="DM26" s="12">
        <v>1.2</v>
      </c>
      <c r="DN26" s="12">
        <v>197.8</v>
      </c>
      <c r="DO26" s="12">
        <v>6.1</v>
      </c>
      <c r="DP26" s="12">
        <v>19.86</v>
      </c>
      <c r="DQ26" s="12">
        <v>0.65</v>
      </c>
      <c r="DR26" s="12">
        <v>1.27</v>
      </c>
      <c r="DS26" s="12">
        <v>0.23</v>
      </c>
      <c r="DT26" s="12">
        <v>0.3</v>
      </c>
      <c r="DU26" s="12">
        <v>0.2</v>
      </c>
      <c r="DV26" s="12">
        <v>0.109</v>
      </c>
      <c r="DW26" s="12">
        <v>2.5000000000000001E-2</v>
      </c>
      <c r="DX26" s="12">
        <v>2.2000000000000002</v>
      </c>
      <c r="DY26" s="12">
        <v>0.27</v>
      </c>
      <c r="DZ26" s="12" t="s">
        <v>135</v>
      </c>
      <c r="EA26" s="12" t="s">
        <v>135</v>
      </c>
      <c r="EB26" s="12">
        <v>0.11700000000000001</v>
      </c>
      <c r="EC26" s="12">
        <v>1.6E-2</v>
      </c>
      <c r="ED26" s="12">
        <v>157.4</v>
      </c>
      <c r="EE26" s="12">
        <v>6.4</v>
      </c>
      <c r="EF26" s="12">
        <v>17.29</v>
      </c>
      <c r="EG26" s="12">
        <v>0.65</v>
      </c>
      <c r="EH26" s="12">
        <v>42.4</v>
      </c>
      <c r="EI26" s="12">
        <v>1.9</v>
      </c>
      <c r="EJ26" s="12">
        <v>5.85</v>
      </c>
      <c r="EK26" s="12">
        <v>0.37</v>
      </c>
      <c r="EL26" s="12">
        <v>26.3</v>
      </c>
      <c r="EM26" s="12">
        <v>1.5</v>
      </c>
      <c r="EN26" s="12">
        <v>6.68</v>
      </c>
      <c r="EO26" s="12">
        <v>0.63</v>
      </c>
      <c r="EP26" s="12">
        <v>2.54</v>
      </c>
      <c r="EQ26" s="12">
        <v>0.21</v>
      </c>
      <c r="ER26" s="12">
        <v>7.5</v>
      </c>
      <c r="ES26" s="12">
        <v>0.7</v>
      </c>
      <c r="ET26" s="12">
        <v>1.0329999999999999</v>
      </c>
      <c r="EU26" s="12">
        <v>8.7999999999999995E-2</v>
      </c>
      <c r="EV26" s="12">
        <v>6.43</v>
      </c>
      <c r="EW26" s="12">
        <v>0.55000000000000004</v>
      </c>
      <c r="EX26" s="12">
        <v>1.28</v>
      </c>
      <c r="EY26" s="12">
        <v>0.1</v>
      </c>
      <c r="EZ26" s="12">
        <v>3.21</v>
      </c>
      <c r="FA26" s="12">
        <v>0.3</v>
      </c>
      <c r="FB26" s="12">
        <v>0.379</v>
      </c>
      <c r="FC26" s="12">
        <v>5.1999999999999998E-2</v>
      </c>
      <c r="FD26" s="12">
        <v>2.83</v>
      </c>
      <c r="FE26" s="12">
        <v>0.37</v>
      </c>
      <c r="FF26" s="12">
        <v>0.375</v>
      </c>
      <c r="FG26" s="12">
        <v>6.3E-2</v>
      </c>
      <c r="FH26" s="12">
        <v>4.58</v>
      </c>
      <c r="FI26" s="12">
        <v>0.6</v>
      </c>
      <c r="FJ26" s="12">
        <v>1.27</v>
      </c>
      <c r="FK26" s="12">
        <v>0.13</v>
      </c>
      <c r="FL26" s="12">
        <v>0.20399999999999999</v>
      </c>
      <c r="FM26" s="12">
        <v>5.5E-2</v>
      </c>
      <c r="FN26" s="12">
        <v>2.1999999999999999E-2</v>
      </c>
      <c r="FO26" s="12">
        <v>1.4E-2</v>
      </c>
      <c r="FP26" s="12">
        <v>1.35</v>
      </c>
      <c r="FQ26" s="12">
        <v>0.12</v>
      </c>
      <c r="FR26" s="12">
        <v>2.7E-2</v>
      </c>
      <c r="FS26" s="12">
        <v>1.7000000000000001E-2</v>
      </c>
      <c r="FT26" s="12">
        <v>1.22</v>
      </c>
      <c r="FU26" s="12">
        <v>0.14000000000000001</v>
      </c>
      <c r="FV26" s="12">
        <v>0.42499999999999999</v>
      </c>
      <c r="FW26" s="12">
        <v>7.5999999999999998E-2</v>
      </c>
    </row>
    <row r="27" spans="1:179" x14ac:dyDescent="0.3">
      <c r="A27" s="31" t="s">
        <v>176</v>
      </c>
      <c r="B27" s="31" t="s">
        <v>18</v>
      </c>
      <c r="D27" s="62">
        <v>2.6848000000000001</v>
      </c>
      <c r="E27" s="62">
        <v>13.0466</v>
      </c>
      <c r="F27" s="62">
        <v>0.3856</v>
      </c>
      <c r="G27" s="62">
        <v>9.3481000000000005</v>
      </c>
      <c r="H27" s="62">
        <v>0.74509999999999998</v>
      </c>
      <c r="I27" s="62">
        <v>3.4903</v>
      </c>
      <c r="J27" s="62">
        <v>51.341099999999997</v>
      </c>
      <c r="K27" s="62">
        <v>4.3639000000000001</v>
      </c>
      <c r="L27" s="62">
        <v>12.4877</v>
      </c>
      <c r="M27" s="62">
        <v>0.20119999999999999</v>
      </c>
      <c r="N27" s="62">
        <v>1028.46174</v>
      </c>
      <c r="O27" s="62">
        <v>178</v>
      </c>
      <c r="P27" s="62">
        <v>0.49763977012941402</v>
      </c>
      <c r="Q27" s="62">
        <v>241.81331284694599</v>
      </c>
      <c r="R27" s="62">
        <v>428.01284050860102</v>
      </c>
      <c r="T27" s="37">
        <v>2.4</v>
      </c>
      <c r="U27" s="37">
        <v>2.6680000000000001</v>
      </c>
      <c r="V27" s="37">
        <v>12.962999999999999</v>
      </c>
      <c r="W27" s="37">
        <v>0.38300000000000001</v>
      </c>
      <c r="X27" s="37">
        <v>9.2880000000000003</v>
      </c>
      <c r="Y27" s="37">
        <v>0.74</v>
      </c>
      <c r="Z27" s="37">
        <v>3.468</v>
      </c>
      <c r="AA27" s="37">
        <v>51.93</v>
      </c>
      <c r="AB27" s="37">
        <v>5.9320000000000004</v>
      </c>
      <c r="AC27" s="37">
        <v>11.757999999999999</v>
      </c>
      <c r="AD27" s="37">
        <v>0.2</v>
      </c>
      <c r="AE27" s="37">
        <f t="shared" si="13"/>
        <v>0.9765625</v>
      </c>
      <c r="AG27" s="34" t="str">
        <f t="shared" si="0"/>
        <v>LLD_LL1_65b</v>
      </c>
      <c r="AH27" s="34">
        <f t="shared" si="1"/>
        <v>51.93</v>
      </c>
      <c r="AI27" s="34">
        <f t="shared" si="2"/>
        <v>3.468</v>
      </c>
      <c r="AJ27" s="34">
        <f t="shared" si="3"/>
        <v>12.962999999999999</v>
      </c>
      <c r="AK27" s="34">
        <f t="shared" si="4"/>
        <v>9.9942999999999991</v>
      </c>
      <c r="AL27" s="34">
        <f t="shared" si="5"/>
        <v>1.9596664706999998</v>
      </c>
      <c r="AM27" s="34">
        <f t="shared" si="6"/>
        <v>0.2</v>
      </c>
      <c r="AN27" s="34">
        <f t="shared" si="7"/>
        <v>5.9320000000000004</v>
      </c>
      <c r="AO27" s="34">
        <f t="shared" si="8"/>
        <v>9.2880000000000003</v>
      </c>
      <c r="AP27" s="34">
        <f t="shared" si="9"/>
        <v>2.6680000000000001</v>
      </c>
      <c r="AQ27" s="34">
        <f t="shared" si="10"/>
        <v>0.74</v>
      </c>
      <c r="AR27" s="34">
        <f t="shared" si="11"/>
        <v>0.38300000000000001</v>
      </c>
      <c r="AS27" s="34">
        <v>0.48597633801700602</v>
      </c>
      <c r="AT27" s="34">
        <f t="shared" si="14"/>
        <v>2.3614581332709567E-2</v>
      </c>
      <c r="AU27" s="34">
        <f t="shared" si="12"/>
        <v>1133.2332000000001</v>
      </c>
      <c r="AV27" s="34">
        <v>370</v>
      </c>
      <c r="AW27" s="34">
        <v>0.12513999337408049</v>
      </c>
      <c r="AY27" s="25">
        <v>39.9161</v>
      </c>
      <c r="AZ27" s="25">
        <v>39.283149999999999</v>
      </c>
      <c r="BA27" s="25">
        <v>21.123750000000001</v>
      </c>
      <c r="BB27" s="25">
        <v>2.6749999999999999E-2</v>
      </c>
      <c r="BC27" s="25">
        <v>0.24179999999999999</v>
      </c>
      <c r="BD27" s="25">
        <v>0.28989999999999999</v>
      </c>
      <c r="BE27" s="25">
        <v>0.20735000000000001</v>
      </c>
      <c r="BJ27" s="25">
        <v>101.08884999999999</v>
      </c>
      <c r="BK27" s="25">
        <v>0.771079766468596</v>
      </c>
      <c r="BM27" s="12" t="s">
        <v>394</v>
      </c>
      <c r="BN27" s="12">
        <v>50</v>
      </c>
      <c r="BO27" s="12" t="s">
        <v>32</v>
      </c>
      <c r="BP27" s="12">
        <v>11</v>
      </c>
      <c r="BQ27" s="12" t="s">
        <v>691</v>
      </c>
      <c r="BR27" s="12" t="s">
        <v>467</v>
      </c>
      <c r="BS27" s="12">
        <v>0.69986956018518498</v>
      </c>
      <c r="BT27" s="12">
        <v>22.224</v>
      </c>
      <c r="BU27" s="12">
        <v>34</v>
      </c>
      <c r="BV27" s="12" t="s">
        <v>462</v>
      </c>
      <c r="BW27" s="12">
        <v>1</v>
      </c>
      <c r="BX27" s="12">
        <v>290000</v>
      </c>
      <c r="BY27" s="12">
        <v>14000</v>
      </c>
      <c r="BZ27" s="12">
        <v>9.3000000000000007</v>
      </c>
      <c r="CA27" s="12">
        <v>1</v>
      </c>
      <c r="CB27" s="12">
        <v>9.1300000000000008</v>
      </c>
      <c r="CC27" s="12">
        <v>0.46</v>
      </c>
      <c r="CD27" s="12">
        <v>1.21</v>
      </c>
      <c r="CE27" s="12">
        <v>0.39</v>
      </c>
      <c r="CF27" s="12">
        <v>2.84</v>
      </c>
      <c r="CG27" s="12">
        <v>0.15</v>
      </c>
      <c r="CH27" s="12">
        <v>6280</v>
      </c>
      <c r="CI27" s="12">
        <v>250</v>
      </c>
      <c r="CJ27" s="12">
        <v>31.7</v>
      </c>
      <c r="CK27" s="12">
        <v>1</v>
      </c>
      <c r="CL27" s="12">
        <v>21880</v>
      </c>
      <c r="CM27" s="12">
        <v>610</v>
      </c>
      <c r="CN27" s="12">
        <v>400</v>
      </c>
      <c r="CO27" s="12">
        <v>15</v>
      </c>
      <c r="CP27" s="12">
        <v>58.5</v>
      </c>
      <c r="CQ27" s="12">
        <v>2.8</v>
      </c>
      <c r="CR27" s="12">
        <v>1425</v>
      </c>
      <c r="CS27" s="12">
        <v>58</v>
      </c>
      <c r="CT27" s="12">
        <v>70200</v>
      </c>
      <c r="CU27" s="12">
        <v>3300</v>
      </c>
      <c r="CV27" s="12">
        <v>39.700000000000003</v>
      </c>
      <c r="CW27" s="12">
        <v>1.9</v>
      </c>
      <c r="CX27" s="12">
        <v>39.6</v>
      </c>
      <c r="CY27" s="12">
        <v>2.1</v>
      </c>
      <c r="CZ27" s="12">
        <v>165.9</v>
      </c>
      <c r="DA27" s="12">
        <v>7.1</v>
      </c>
      <c r="DB27" s="12">
        <v>154</v>
      </c>
      <c r="DC27" s="12">
        <v>7.7</v>
      </c>
      <c r="DD27" s="12">
        <v>25.1</v>
      </c>
      <c r="DE27" s="12">
        <v>1.2</v>
      </c>
      <c r="DF27" s="12">
        <v>1.62</v>
      </c>
      <c r="DG27" s="12">
        <v>0.26</v>
      </c>
      <c r="DH27" s="12">
        <v>12.77</v>
      </c>
      <c r="DI27" s="12">
        <v>0.42</v>
      </c>
      <c r="DJ27" s="12">
        <v>354.6</v>
      </c>
      <c r="DK27" s="12">
        <v>9</v>
      </c>
      <c r="DL27" s="12">
        <v>31.94</v>
      </c>
      <c r="DM27" s="12">
        <v>0.94</v>
      </c>
      <c r="DN27" s="12">
        <v>203.3</v>
      </c>
      <c r="DO27" s="12">
        <v>7</v>
      </c>
      <c r="DP27" s="12">
        <v>20.16</v>
      </c>
      <c r="DQ27" s="12">
        <v>0.86</v>
      </c>
      <c r="DR27" s="12">
        <v>1.0900000000000001</v>
      </c>
      <c r="DS27" s="12">
        <v>0.18</v>
      </c>
      <c r="DT27" s="12">
        <v>0.12</v>
      </c>
      <c r="DU27" s="12">
        <v>0.1</v>
      </c>
      <c r="DV27" s="12">
        <v>0.112</v>
      </c>
      <c r="DW27" s="12">
        <v>1.9E-2</v>
      </c>
      <c r="DX27" s="12">
        <v>2.37</v>
      </c>
      <c r="DY27" s="12">
        <v>0.3</v>
      </c>
      <c r="DZ27" s="12">
        <v>0.03</v>
      </c>
      <c r="EA27" s="12">
        <v>1.9E-2</v>
      </c>
      <c r="EB27" s="12">
        <v>0.13500000000000001</v>
      </c>
      <c r="EC27" s="12">
        <v>1.7999999999999999E-2</v>
      </c>
      <c r="ED27" s="12">
        <v>159.9</v>
      </c>
      <c r="EE27" s="12">
        <v>8.1</v>
      </c>
      <c r="EF27" s="12">
        <v>16.940000000000001</v>
      </c>
      <c r="EG27" s="12">
        <v>0.86</v>
      </c>
      <c r="EH27" s="12">
        <v>42.3</v>
      </c>
      <c r="EI27" s="12">
        <v>1.4</v>
      </c>
      <c r="EJ27" s="12">
        <v>6.04</v>
      </c>
      <c r="EK27" s="12">
        <v>0.28000000000000003</v>
      </c>
      <c r="EL27" s="12">
        <v>27.9</v>
      </c>
      <c r="EM27" s="12">
        <v>1.4</v>
      </c>
      <c r="EN27" s="12">
        <v>7.55</v>
      </c>
      <c r="EO27" s="12">
        <v>0.63</v>
      </c>
      <c r="EP27" s="12">
        <v>2.39</v>
      </c>
      <c r="EQ27" s="12">
        <v>0.2</v>
      </c>
      <c r="ER27" s="12">
        <v>7.85</v>
      </c>
      <c r="ES27" s="12">
        <v>0.68</v>
      </c>
      <c r="ET27" s="12">
        <v>1.08</v>
      </c>
      <c r="EU27" s="12">
        <v>0.12</v>
      </c>
      <c r="EV27" s="12">
        <v>6.57</v>
      </c>
      <c r="EW27" s="12">
        <v>0.47</v>
      </c>
      <c r="EX27" s="12">
        <v>1.29</v>
      </c>
      <c r="EY27" s="12">
        <v>0.11</v>
      </c>
      <c r="EZ27" s="12">
        <v>3.17</v>
      </c>
      <c r="FA27" s="12">
        <v>0.33</v>
      </c>
      <c r="FB27" s="12">
        <v>0.39</v>
      </c>
      <c r="FC27" s="12">
        <v>0.05</v>
      </c>
      <c r="FD27" s="12">
        <v>2.52</v>
      </c>
      <c r="FE27" s="12">
        <v>0.33</v>
      </c>
      <c r="FF27" s="12">
        <v>0.32600000000000001</v>
      </c>
      <c r="FG27" s="12">
        <v>5.7000000000000002E-2</v>
      </c>
      <c r="FH27" s="12">
        <v>5.92</v>
      </c>
      <c r="FI27" s="12">
        <v>0.66</v>
      </c>
      <c r="FJ27" s="12">
        <v>1.0900000000000001</v>
      </c>
      <c r="FK27" s="12">
        <v>0.13</v>
      </c>
      <c r="FL27" s="12">
        <v>0.21199999999999999</v>
      </c>
      <c r="FM27" s="12">
        <v>6.8000000000000005E-2</v>
      </c>
      <c r="FN27" s="12">
        <v>3.5000000000000003E-2</v>
      </c>
      <c r="FO27" s="12">
        <v>1.6E-2</v>
      </c>
      <c r="FP27" s="12">
        <v>1.47</v>
      </c>
      <c r="FQ27" s="12">
        <v>0.15</v>
      </c>
      <c r="FR27" s="12">
        <v>2.1000000000000001E-2</v>
      </c>
      <c r="FS27" s="12">
        <v>1.0999999999999999E-2</v>
      </c>
      <c r="FT27" s="12">
        <v>1.37</v>
      </c>
      <c r="FU27" s="12">
        <v>0.14000000000000001</v>
      </c>
      <c r="FV27" s="12">
        <v>0.48499999999999999</v>
      </c>
      <c r="FW27" s="12">
        <v>8.3000000000000004E-2</v>
      </c>
    </row>
    <row r="28" spans="1:179" x14ac:dyDescent="0.3">
      <c r="A28" s="31" t="s">
        <v>177</v>
      </c>
      <c r="B28" s="31" t="s">
        <v>18</v>
      </c>
      <c r="D28" s="62">
        <v>2.7437999999999998</v>
      </c>
      <c r="E28" s="62">
        <v>12.7545</v>
      </c>
      <c r="F28" s="62">
        <v>0.31369999999999998</v>
      </c>
      <c r="G28" s="62">
        <v>9.1767000000000003</v>
      </c>
      <c r="H28" s="62">
        <v>0.75590000000000002</v>
      </c>
      <c r="I28" s="62">
        <v>3.5312000000000001</v>
      </c>
      <c r="J28" s="62">
        <v>51.532600000000002</v>
      </c>
      <c r="K28" s="62">
        <v>4.4325999999999999</v>
      </c>
      <c r="L28" s="62">
        <v>12.151899999999999</v>
      </c>
      <c r="M28" s="62">
        <v>0.157</v>
      </c>
      <c r="N28" s="62">
        <v>1103.0314719999999</v>
      </c>
      <c r="O28" s="62">
        <v>196</v>
      </c>
      <c r="P28" s="62">
        <v>0.55578831811769203</v>
      </c>
      <c r="Q28" s="62">
        <v>273.17561967196201</v>
      </c>
      <c r="R28" s="62">
        <v>436.57327060026199</v>
      </c>
      <c r="T28" s="37">
        <v>2.62</v>
      </c>
      <c r="U28" s="37">
        <v>2.7309999999999999</v>
      </c>
      <c r="V28" s="37">
        <v>12.693</v>
      </c>
      <c r="W28" s="37">
        <v>0.312</v>
      </c>
      <c r="X28" s="37">
        <v>9.1329999999999991</v>
      </c>
      <c r="Y28" s="37">
        <v>0.752</v>
      </c>
      <c r="Z28" s="37">
        <v>3.5139999999999998</v>
      </c>
      <c r="AA28" s="37">
        <v>52.281999999999996</v>
      </c>
      <c r="AB28" s="37">
        <v>5.9320000000000004</v>
      </c>
      <c r="AC28" s="37">
        <v>11.765000000000001</v>
      </c>
      <c r="AD28" s="37">
        <v>0.156</v>
      </c>
      <c r="AE28" s="37">
        <f t="shared" si="13"/>
        <v>0.97446891444162931</v>
      </c>
      <c r="AG28" s="34" t="str">
        <f t="shared" si="0"/>
        <v>LLD_LL1_65c</v>
      </c>
      <c r="AH28" s="34">
        <f t="shared" si="1"/>
        <v>52.281999999999996</v>
      </c>
      <c r="AI28" s="34">
        <f t="shared" si="2"/>
        <v>3.5139999999999998</v>
      </c>
      <c r="AJ28" s="34">
        <f t="shared" si="3"/>
        <v>12.693</v>
      </c>
      <c r="AK28" s="34">
        <f t="shared" si="4"/>
        <v>10.000249999999999</v>
      </c>
      <c r="AL28" s="34">
        <f t="shared" si="5"/>
        <v>1.9608331372500001</v>
      </c>
      <c r="AM28" s="34">
        <f t="shared" si="6"/>
        <v>0.156</v>
      </c>
      <c r="AN28" s="34">
        <f t="shared" si="7"/>
        <v>5.9320000000000004</v>
      </c>
      <c r="AO28" s="34">
        <f t="shared" si="8"/>
        <v>9.1329999999999991</v>
      </c>
      <c r="AP28" s="34">
        <f t="shared" si="9"/>
        <v>2.7309999999999999</v>
      </c>
      <c r="AQ28" s="34">
        <f t="shared" si="10"/>
        <v>0.752</v>
      </c>
      <c r="AR28" s="34">
        <f t="shared" si="11"/>
        <v>0.312</v>
      </c>
      <c r="AS28" s="34">
        <v>0.54159843901548699</v>
      </c>
      <c r="AT28" s="34">
        <f t="shared" si="14"/>
        <v>2.662011495536562E-2</v>
      </c>
      <c r="AU28" s="34">
        <f t="shared" si="12"/>
        <v>1133.2332000000001</v>
      </c>
      <c r="AV28" s="34">
        <v>420</v>
      </c>
      <c r="AW28" s="34">
        <v>0.13532767830087991</v>
      </c>
      <c r="AY28" s="25">
        <v>39.9161</v>
      </c>
      <c r="AZ28" s="25">
        <v>39.283149999999999</v>
      </c>
      <c r="BA28" s="25">
        <v>21.123750000000001</v>
      </c>
      <c r="BB28" s="25">
        <v>2.6749999999999999E-2</v>
      </c>
      <c r="BC28" s="25">
        <v>0.24179999999999999</v>
      </c>
      <c r="BD28" s="25">
        <v>0.28989999999999999</v>
      </c>
      <c r="BE28" s="25">
        <v>0.20735000000000001</v>
      </c>
      <c r="BJ28" s="25">
        <v>101.08884999999999</v>
      </c>
      <c r="BK28" s="25">
        <v>0.771079766468596</v>
      </c>
      <c r="BM28" s="12" t="s">
        <v>394</v>
      </c>
      <c r="BN28" s="12">
        <v>50</v>
      </c>
      <c r="BO28" s="12" t="s">
        <v>32</v>
      </c>
      <c r="BP28" s="12">
        <v>12</v>
      </c>
      <c r="BQ28" s="12" t="s">
        <v>692</v>
      </c>
      <c r="BR28" s="12" t="s">
        <v>467</v>
      </c>
      <c r="BS28" s="12">
        <v>0.70117800925925899</v>
      </c>
      <c r="BT28" s="12">
        <v>22.055</v>
      </c>
      <c r="BU28" s="12">
        <v>34</v>
      </c>
      <c r="BV28" s="12" t="s">
        <v>462</v>
      </c>
      <c r="BW28" s="12">
        <v>1</v>
      </c>
      <c r="BX28" s="12">
        <v>296000</v>
      </c>
      <c r="BY28" s="12">
        <v>16000</v>
      </c>
      <c r="BZ28" s="12">
        <v>9.1999999999999993</v>
      </c>
      <c r="CA28" s="12">
        <v>1</v>
      </c>
      <c r="CB28" s="12">
        <v>8.42</v>
      </c>
      <c r="CC28" s="12">
        <v>0.38</v>
      </c>
      <c r="CD28" s="12">
        <v>1.57</v>
      </c>
      <c r="CE28" s="12">
        <v>0.42</v>
      </c>
      <c r="CF28" s="12">
        <v>2.77</v>
      </c>
      <c r="CG28" s="12">
        <v>0.13</v>
      </c>
      <c r="CH28" s="12">
        <v>6070</v>
      </c>
      <c r="CI28" s="12">
        <v>190</v>
      </c>
      <c r="CJ28" s="12">
        <v>32.5</v>
      </c>
      <c r="CK28" s="12">
        <v>1.1000000000000001</v>
      </c>
      <c r="CL28" s="12">
        <v>22220</v>
      </c>
      <c r="CM28" s="12">
        <v>640</v>
      </c>
      <c r="CN28" s="12">
        <v>411</v>
      </c>
      <c r="CO28" s="12">
        <v>11</v>
      </c>
      <c r="CP28" s="12">
        <v>63.6</v>
      </c>
      <c r="CQ28" s="12">
        <v>3.3</v>
      </c>
      <c r="CR28" s="12">
        <v>1356</v>
      </c>
      <c r="CS28" s="12">
        <v>42</v>
      </c>
      <c r="CT28" s="12">
        <v>68900</v>
      </c>
      <c r="CU28" s="12">
        <v>2300</v>
      </c>
      <c r="CV28" s="12">
        <v>36.9</v>
      </c>
      <c r="CW28" s="12">
        <v>1.5</v>
      </c>
      <c r="CX28" s="12">
        <v>40.6</v>
      </c>
      <c r="CY28" s="12">
        <v>1.8</v>
      </c>
      <c r="CZ28" s="12">
        <v>146.9</v>
      </c>
      <c r="DA28" s="12">
        <v>5.7</v>
      </c>
      <c r="DB28" s="12">
        <v>140.6</v>
      </c>
      <c r="DC28" s="12">
        <v>6</v>
      </c>
      <c r="DD28" s="12">
        <v>24.1</v>
      </c>
      <c r="DE28" s="12">
        <v>1</v>
      </c>
      <c r="DF28" s="12">
        <v>1.92</v>
      </c>
      <c r="DG28" s="12">
        <v>0.3</v>
      </c>
      <c r="DH28" s="12">
        <v>12.97</v>
      </c>
      <c r="DI28" s="12">
        <v>0.48</v>
      </c>
      <c r="DJ28" s="12">
        <v>344</v>
      </c>
      <c r="DK28" s="12">
        <v>12</v>
      </c>
      <c r="DL28" s="12">
        <v>33.299999999999997</v>
      </c>
      <c r="DM28" s="12">
        <v>1.4</v>
      </c>
      <c r="DN28" s="12">
        <v>207.6</v>
      </c>
      <c r="DO28" s="12">
        <v>7</v>
      </c>
      <c r="DP28" s="12">
        <v>19.86</v>
      </c>
      <c r="DQ28" s="12">
        <v>0.83</v>
      </c>
      <c r="DR28" s="12">
        <v>0.88</v>
      </c>
      <c r="DS28" s="12">
        <v>0.16</v>
      </c>
      <c r="DT28" s="12" t="s">
        <v>135</v>
      </c>
      <c r="DU28" s="12" t="s">
        <v>135</v>
      </c>
      <c r="DV28" s="12">
        <v>0.112</v>
      </c>
      <c r="DW28" s="12">
        <v>2.5999999999999999E-2</v>
      </c>
      <c r="DX28" s="12">
        <v>2.25</v>
      </c>
      <c r="DY28" s="12">
        <v>0.26</v>
      </c>
      <c r="DZ28" s="12">
        <v>5.5E-2</v>
      </c>
      <c r="EA28" s="12">
        <v>2.8000000000000001E-2</v>
      </c>
      <c r="EB28" s="12">
        <v>0.10100000000000001</v>
      </c>
      <c r="EC28" s="12">
        <v>1.6E-2</v>
      </c>
      <c r="ED28" s="12">
        <v>162.30000000000001</v>
      </c>
      <c r="EE28" s="12">
        <v>8.1</v>
      </c>
      <c r="EF28" s="12">
        <v>17.850000000000001</v>
      </c>
      <c r="EG28" s="12">
        <v>0.84</v>
      </c>
      <c r="EH28" s="12">
        <v>44.8</v>
      </c>
      <c r="EI28" s="12">
        <v>1.9</v>
      </c>
      <c r="EJ28" s="12">
        <v>5.99</v>
      </c>
      <c r="EK28" s="12">
        <v>0.27</v>
      </c>
      <c r="EL28" s="12">
        <v>28.6</v>
      </c>
      <c r="EM28" s="12">
        <v>1.3</v>
      </c>
      <c r="EN28" s="12">
        <v>7.13</v>
      </c>
      <c r="EO28" s="12">
        <v>0.61</v>
      </c>
      <c r="EP28" s="12">
        <v>2.64</v>
      </c>
      <c r="EQ28" s="12">
        <v>0.23</v>
      </c>
      <c r="ER28" s="12">
        <v>7.78</v>
      </c>
      <c r="ES28" s="12">
        <v>0.81</v>
      </c>
      <c r="ET28" s="12">
        <v>1.095</v>
      </c>
      <c r="EU28" s="12">
        <v>8.7999999999999995E-2</v>
      </c>
      <c r="EV28" s="12">
        <v>6.91</v>
      </c>
      <c r="EW28" s="12">
        <v>0.61</v>
      </c>
      <c r="EX28" s="12">
        <v>1.304</v>
      </c>
      <c r="EY28" s="12">
        <v>9.8000000000000004E-2</v>
      </c>
      <c r="EZ28" s="12">
        <v>3.3</v>
      </c>
      <c r="FA28" s="12">
        <v>0.31</v>
      </c>
      <c r="FB28" s="12">
        <v>0.42</v>
      </c>
      <c r="FC28" s="12">
        <v>0.06</v>
      </c>
      <c r="FD28" s="12">
        <v>2.61</v>
      </c>
      <c r="FE28" s="12">
        <v>0.35</v>
      </c>
      <c r="FF28" s="12">
        <v>0.373</v>
      </c>
      <c r="FG28" s="12">
        <v>6.6000000000000003E-2</v>
      </c>
      <c r="FH28" s="12">
        <v>5.14</v>
      </c>
      <c r="FI28" s="12">
        <v>0.56000000000000005</v>
      </c>
      <c r="FJ28" s="12">
        <v>1.25</v>
      </c>
      <c r="FK28" s="12">
        <v>0.14000000000000001</v>
      </c>
      <c r="FL28" s="12">
        <v>0.23699999999999999</v>
      </c>
      <c r="FM28" s="12">
        <v>7.4999999999999997E-2</v>
      </c>
      <c r="FN28" s="12">
        <v>3.2000000000000001E-2</v>
      </c>
      <c r="FO28" s="12">
        <v>1.9E-2</v>
      </c>
      <c r="FP28" s="12">
        <v>1.55</v>
      </c>
      <c r="FQ28" s="12">
        <v>0.1</v>
      </c>
      <c r="FR28" s="12" t="s">
        <v>135</v>
      </c>
      <c r="FS28" s="12" t="s">
        <v>135</v>
      </c>
      <c r="FT28" s="12">
        <v>1.39</v>
      </c>
      <c r="FU28" s="12">
        <v>0.15</v>
      </c>
      <c r="FV28" s="12">
        <v>0.48699999999999999</v>
      </c>
      <c r="FW28" s="12">
        <v>7.6999999999999999E-2</v>
      </c>
    </row>
    <row r="29" spans="1:179" x14ac:dyDescent="0.3">
      <c r="A29" s="31" t="s">
        <v>178</v>
      </c>
      <c r="B29" s="31" t="s">
        <v>18</v>
      </c>
      <c r="D29" s="62">
        <v>2.6873999999999998</v>
      </c>
      <c r="E29" s="62">
        <v>13.7355</v>
      </c>
      <c r="F29" s="62">
        <v>0.38729999999999998</v>
      </c>
      <c r="G29" s="62">
        <v>10.261900000000001</v>
      </c>
      <c r="H29" s="62">
        <v>0.69469999999999998</v>
      </c>
      <c r="I29" s="62">
        <v>3.4318</v>
      </c>
      <c r="J29" s="62">
        <v>51.0321</v>
      </c>
      <c r="K29" s="62">
        <v>4.4541000000000004</v>
      </c>
      <c r="L29" s="62">
        <v>11.086600000000001</v>
      </c>
      <c r="M29" s="62">
        <v>0.2034</v>
      </c>
      <c r="N29" s="62">
        <v>1235.6554920000001</v>
      </c>
      <c r="O29" s="62">
        <v>198</v>
      </c>
      <c r="P29" s="62">
        <v>0.40406212554865101</v>
      </c>
      <c r="Q29" s="62">
        <v>213.98856028247599</v>
      </c>
      <c r="R29" s="62">
        <v>401.94652307459199</v>
      </c>
      <c r="T29" s="37">
        <v>4.33</v>
      </c>
      <c r="U29" s="37">
        <v>2.613</v>
      </c>
      <c r="V29" s="37">
        <v>13.356999999999999</v>
      </c>
      <c r="W29" s="37">
        <v>0.377</v>
      </c>
      <c r="X29" s="37">
        <v>9.9789999999999992</v>
      </c>
      <c r="Y29" s="37">
        <v>0.67600000000000005</v>
      </c>
      <c r="Z29" s="37">
        <v>3.3370000000000002</v>
      </c>
      <c r="AA29" s="37">
        <v>51.237000000000002</v>
      </c>
      <c r="AB29" s="37">
        <v>6.0049999999999999</v>
      </c>
      <c r="AC29" s="37">
        <v>11.653</v>
      </c>
      <c r="AD29" s="37">
        <v>0.19800000000000001</v>
      </c>
      <c r="AE29" s="37">
        <f t="shared" si="13"/>
        <v>0.95849707658391647</v>
      </c>
      <c r="AG29" s="34" t="str">
        <f t="shared" si="0"/>
        <v>LLD_LL1_70</v>
      </c>
      <c r="AH29" s="34">
        <f t="shared" si="1"/>
        <v>51.237000000000002</v>
      </c>
      <c r="AI29" s="34">
        <f t="shared" si="2"/>
        <v>3.3370000000000002</v>
      </c>
      <c r="AJ29" s="34">
        <f t="shared" si="3"/>
        <v>13.356999999999999</v>
      </c>
      <c r="AK29" s="34">
        <f t="shared" si="4"/>
        <v>9.905050000000001</v>
      </c>
      <c r="AL29" s="34">
        <f t="shared" si="5"/>
        <v>1.9421664724500001</v>
      </c>
      <c r="AM29" s="34">
        <f t="shared" si="6"/>
        <v>0.19800000000000001</v>
      </c>
      <c r="AN29" s="34">
        <f t="shared" si="7"/>
        <v>6.0049999999999999</v>
      </c>
      <c r="AO29" s="34">
        <f t="shared" si="8"/>
        <v>9.9789999999999992</v>
      </c>
      <c r="AP29" s="34">
        <f t="shared" si="9"/>
        <v>2.613</v>
      </c>
      <c r="AQ29" s="34">
        <f t="shared" si="10"/>
        <v>0.67600000000000005</v>
      </c>
      <c r="AR29" s="34">
        <f t="shared" si="11"/>
        <v>0.377</v>
      </c>
      <c r="AS29" s="34">
        <v>0.38729236609666501</v>
      </c>
      <c r="AT29" s="34">
        <f t="shared" si="14"/>
        <v>2.051074094531544E-2</v>
      </c>
      <c r="AU29" s="34">
        <f t="shared" si="12"/>
        <v>1134.7004999999999</v>
      </c>
      <c r="AV29" s="34">
        <v>330</v>
      </c>
      <c r="AW29" s="34">
        <v>9.2076907877265732E-2</v>
      </c>
      <c r="AY29" s="25">
        <v>39.942149999999998</v>
      </c>
      <c r="AZ29" s="25">
        <v>38.72495</v>
      </c>
      <c r="BA29" s="25">
        <v>20.6554</v>
      </c>
      <c r="BB29" s="25">
        <v>2.3550000000000001E-2</v>
      </c>
      <c r="BC29" s="25">
        <v>0.24395</v>
      </c>
      <c r="BD29" s="25">
        <v>0.28375</v>
      </c>
      <c r="BE29" s="25">
        <v>0.19355</v>
      </c>
      <c r="BJ29" s="25">
        <v>100.0672</v>
      </c>
      <c r="BK29" s="25">
        <v>0.77512712897797298</v>
      </c>
      <c r="BM29" s="12" t="s">
        <v>394</v>
      </c>
      <c r="BN29" s="12">
        <v>50</v>
      </c>
      <c r="BO29" s="12" t="s">
        <v>32</v>
      </c>
      <c r="BP29" s="12">
        <v>13</v>
      </c>
      <c r="BQ29" s="12" t="s">
        <v>693</v>
      </c>
      <c r="BR29" s="12" t="s">
        <v>467</v>
      </c>
      <c r="BS29" s="12">
        <v>0.70252349537036995</v>
      </c>
      <c r="BT29" s="12">
        <v>21.765999999999998</v>
      </c>
      <c r="BU29" s="12">
        <v>34</v>
      </c>
      <c r="BV29" s="12" t="s">
        <v>462</v>
      </c>
      <c r="BW29" s="12">
        <v>1</v>
      </c>
      <c r="BX29" s="12">
        <v>302000</v>
      </c>
      <c r="BY29" s="12">
        <v>15000</v>
      </c>
      <c r="BZ29" s="12">
        <v>10.3</v>
      </c>
      <c r="CA29" s="12">
        <v>1</v>
      </c>
      <c r="CB29" s="12">
        <v>6</v>
      </c>
      <c r="CC29" s="12">
        <v>0.28999999999999998</v>
      </c>
      <c r="CD29" s="12">
        <v>1.27</v>
      </c>
      <c r="CE29" s="12">
        <v>0.34</v>
      </c>
      <c r="CF29" s="12">
        <v>2.74</v>
      </c>
      <c r="CG29" s="12">
        <v>0.11</v>
      </c>
      <c r="CH29" s="12">
        <v>5690</v>
      </c>
      <c r="CI29" s="12">
        <v>160</v>
      </c>
      <c r="CJ29" s="12">
        <v>31.2</v>
      </c>
      <c r="CK29" s="12">
        <v>1.2</v>
      </c>
      <c r="CL29" s="12">
        <v>21750</v>
      </c>
      <c r="CM29" s="12">
        <v>780</v>
      </c>
      <c r="CN29" s="12">
        <v>392</v>
      </c>
      <c r="CO29" s="12">
        <v>13</v>
      </c>
      <c r="CP29" s="12">
        <v>82.5</v>
      </c>
      <c r="CQ29" s="12">
        <v>4.4000000000000004</v>
      </c>
      <c r="CR29" s="12">
        <v>1287</v>
      </c>
      <c r="CS29" s="12">
        <v>48</v>
      </c>
      <c r="CT29" s="12">
        <v>63400</v>
      </c>
      <c r="CU29" s="12">
        <v>2300</v>
      </c>
      <c r="CV29" s="12">
        <v>35.799999999999997</v>
      </c>
      <c r="CW29" s="12">
        <v>1.3</v>
      </c>
      <c r="CX29" s="12">
        <v>41.1</v>
      </c>
      <c r="CY29" s="12">
        <v>2.2999999999999998</v>
      </c>
      <c r="CZ29" s="12">
        <v>105.4</v>
      </c>
      <c r="DA29" s="12">
        <v>4.7</v>
      </c>
      <c r="DB29" s="12">
        <v>127.4</v>
      </c>
      <c r="DC29" s="12">
        <v>6.6</v>
      </c>
      <c r="DD29" s="12">
        <v>25.1</v>
      </c>
      <c r="DE29" s="12">
        <v>1.2</v>
      </c>
      <c r="DF29" s="12">
        <v>1.69</v>
      </c>
      <c r="DG29" s="12">
        <v>0.28999999999999998</v>
      </c>
      <c r="DH29" s="12">
        <v>12.28</v>
      </c>
      <c r="DI29" s="12">
        <v>0.66</v>
      </c>
      <c r="DJ29" s="12">
        <v>398</v>
      </c>
      <c r="DK29" s="12">
        <v>17</v>
      </c>
      <c r="DL29" s="12">
        <v>30.82</v>
      </c>
      <c r="DM29" s="12">
        <v>0.96</v>
      </c>
      <c r="DN29" s="12">
        <v>198.6</v>
      </c>
      <c r="DO29" s="12">
        <v>6</v>
      </c>
      <c r="DP29" s="12">
        <v>20.260000000000002</v>
      </c>
      <c r="DQ29" s="12">
        <v>0.59</v>
      </c>
      <c r="DR29" s="12">
        <v>1.27</v>
      </c>
      <c r="DS29" s="12">
        <v>0.19</v>
      </c>
      <c r="DT29" s="12">
        <v>0.19</v>
      </c>
      <c r="DU29" s="12">
        <v>0.11</v>
      </c>
      <c r="DV29" s="12">
        <v>0.14199999999999999</v>
      </c>
      <c r="DW29" s="12">
        <v>3.7999999999999999E-2</v>
      </c>
      <c r="DX29" s="12">
        <v>2.08</v>
      </c>
      <c r="DY29" s="12">
        <v>0.26</v>
      </c>
      <c r="DZ29" s="12">
        <v>7.2999999999999995E-2</v>
      </c>
      <c r="EA29" s="12">
        <v>2.7E-2</v>
      </c>
      <c r="EB29" s="12">
        <v>0.112</v>
      </c>
      <c r="EC29" s="12">
        <v>0.02</v>
      </c>
      <c r="ED29" s="12">
        <v>161.5</v>
      </c>
      <c r="EE29" s="12">
        <v>7</v>
      </c>
      <c r="EF29" s="12">
        <v>17.850000000000001</v>
      </c>
      <c r="EG29" s="12">
        <v>0.84</v>
      </c>
      <c r="EH29" s="12">
        <v>42.6</v>
      </c>
      <c r="EI29" s="12">
        <v>2</v>
      </c>
      <c r="EJ29" s="12">
        <v>5.81</v>
      </c>
      <c r="EK29" s="12">
        <v>0.33</v>
      </c>
      <c r="EL29" s="12">
        <v>27.2</v>
      </c>
      <c r="EM29" s="12">
        <v>1.7</v>
      </c>
      <c r="EN29" s="12">
        <v>7.54</v>
      </c>
      <c r="EO29" s="12">
        <v>0.67</v>
      </c>
      <c r="EP29" s="12">
        <v>2.54</v>
      </c>
      <c r="EQ29" s="12">
        <v>0.21</v>
      </c>
      <c r="ER29" s="12">
        <v>7.27</v>
      </c>
      <c r="ES29" s="12">
        <v>0.57999999999999996</v>
      </c>
      <c r="ET29" s="12">
        <v>1.1359999999999999</v>
      </c>
      <c r="EU29" s="12">
        <v>9.2999999999999999E-2</v>
      </c>
      <c r="EV29" s="12">
        <v>6.63</v>
      </c>
      <c r="EW29" s="12">
        <v>0.49</v>
      </c>
      <c r="EX29" s="12">
        <v>1.22</v>
      </c>
      <c r="EY29" s="12">
        <v>0.1</v>
      </c>
      <c r="EZ29" s="12">
        <v>3.17</v>
      </c>
      <c r="FA29" s="12">
        <v>0.19</v>
      </c>
      <c r="FB29" s="12">
        <v>0.41399999999999998</v>
      </c>
      <c r="FC29" s="12">
        <v>5.7000000000000002E-2</v>
      </c>
      <c r="FD29" s="12">
        <v>2.6</v>
      </c>
      <c r="FE29" s="12">
        <v>0.39</v>
      </c>
      <c r="FF29" s="12">
        <v>0.28199999999999997</v>
      </c>
      <c r="FG29" s="12">
        <v>4.7E-2</v>
      </c>
      <c r="FH29" s="12">
        <v>5.36</v>
      </c>
      <c r="FI29" s="12">
        <v>0.74</v>
      </c>
      <c r="FJ29" s="12">
        <v>1.19</v>
      </c>
      <c r="FK29" s="12">
        <v>0.13</v>
      </c>
      <c r="FL29" s="12">
        <v>0.22500000000000001</v>
      </c>
      <c r="FM29" s="12">
        <v>7.0999999999999994E-2</v>
      </c>
      <c r="FN29" s="12">
        <v>1.7000000000000001E-2</v>
      </c>
      <c r="FO29" s="12">
        <v>1.4E-2</v>
      </c>
      <c r="FP29" s="12">
        <v>1.33</v>
      </c>
      <c r="FQ29" s="12">
        <v>0.15</v>
      </c>
      <c r="FR29" s="12">
        <v>0.02</v>
      </c>
      <c r="FS29" s="12">
        <v>1.4999999999999999E-2</v>
      </c>
      <c r="FT29" s="12">
        <v>1.48</v>
      </c>
      <c r="FU29" s="12">
        <v>0.16</v>
      </c>
      <c r="FV29" s="12">
        <v>0.44700000000000001</v>
      </c>
      <c r="FW29" s="12">
        <v>9.0999999999999998E-2</v>
      </c>
    </row>
    <row r="30" spans="1:179" x14ac:dyDescent="0.3">
      <c r="A30" s="31" t="s">
        <v>179</v>
      </c>
      <c r="B30" s="31" t="s">
        <v>18</v>
      </c>
      <c r="D30" s="62">
        <v>2.7406999999999999</v>
      </c>
      <c r="E30" s="62">
        <v>13.627800000000001</v>
      </c>
      <c r="F30" s="62">
        <v>0.43109999999999998</v>
      </c>
      <c r="G30" s="62">
        <v>10.043900000000001</v>
      </c>
      <c r="H30" s="62">
        <v>0.63759999999999994</v>
      </c>
      <c r="I30" s="62">
        <v>3.4417</v>
      </c>
      <c r="J30" s="62">
        <v>51.0976</v>
      </c>
      <c r="K30" s="62">
        <v>4.4259000000000004</v>
      </c>
      <c r="L30" s="62">
        <v>10.4811</v>
      </c>
      <c r="M30" s="62">
        <v>0.1326</v>
      </c>
      <c r="N30" s="62">
        <v>1290.206504</v>
      </c>
      <c r="O30" s="62">
        <v>198</v>
      </c>
      <c r="P30" s="62">
        <v>0.480434110795326</v>
      </c>
      <c r="Q30" s="62">
        <v>260.63715761852302</v>
      </c>
      <c r="R30" s="62">
        <v>359.490877606043</v>
      </c>
      <c r="T30" s="37">
        <v>5.26</v>
      </c>
      <c r="U30" s="37">
        <v>2.6619999999999999</v>
      </c>
      <c r="V30" s="37">
        <v>13.234999999999999</v>
      </c>
      <c r="W30" s="37">
        <v>0.41899999999999998</v>
      </c>
      <c r="X30" s="37">
        <v>9.7550000000000008</v>
      </c>
      <c r="Y30" s="37">
        <v>0.61899999999999999</v>
      </c>
      <c r="Z30" s="37">
        <v>3.343</v>
      </c>
      <c r="AA30" s="37">
        <v>51.57</v>
      </c>
      <c r="AB30" s="37">
        <v>6.2089999999999996</v>
      </c>
      <c r="AC30" s="37">
        <v>11.422000000000001</v>
      </c>
      <c r="AD30" s="37">
        <v>0.129</v>
      </c>
      <c r="AE30" s="37">
        <f t="shared" si="13"/>
        <v>0.95002850085502566</v>
      </c>
      <c r="AG30" s="34" t="str">
        <f t="shared" si="0"/>
        <v>LLD_LL1_74</v>
      </c>
      <c r="AH30" s="34">
        <f t="shared" si="1"/>
        <v>51.57</v>
      </c>
      <c r="AI30" s="34">
        <f t="shared" si="2"/>
        <v>3.343</v>
      </c>
      <c r="AJ30" s="34">
        <f t="shared" si="3"/>
        <v>13.234999999999999</v>
      </c>
      <c r="AK30" s="34">
        <f t="shared" si="4"/>
        <v>9.7087000000000003</v>
      </c>
      <c r="AL30" s="34">
        <f t="shared" si="5"/>
        <v>1.9036664763</v>
      </c>
      <c r="AM30" s="34">
        <f t="shared" si="6"/>
        <v>0.129</v>
      </c>
      <c r="AN30" s="34">
        <f t="shared" si="7"/>
        <v>6.2089999999999996</v>
      </c>
      <c r="AO30" s="34">
        <f t="shared" si="8"/>
        <v>9.7550000000000008</v>
      </c>
      <c r="AP30" s="34">
        <f t="shared" si="9"/>
        <v>2.6619999999999999</v>
      </c>
      <c r="AQ30" s="34">
        <f t="shared" si="10"/>
        <v>0.61899999999999999</v>
      </c>
      <c r="AR30" s="34">
        <f t="shared" si="11"/>
        <v>0.41899999999999998</v>
      </c>
      <c r="AS30" s="34">
        <v>0.45642609803850098</v>
      </c>
      <c r="AT30" s="34">
        <f t="shared" si="14"/>
        <v>2.4761272811944044E-2</v>
      </c>
      <c r="AU30" s="34">
        <f t="shared" si="12"/>
        <v>1138.8009</v>
      </c>
      <c r="AV30" s="34">
        <v>390</v>
      </c>
      <c r="AW30" s="34">
        <v>0.1069176883522133</v>
      </c>
      <c r="AY30" s="25">
        <v>41.047049999999999</v>
      </c>
      <c r="AZ30" s="25">
        <v>39.683700000000002</v>
      </c>
      <c r="BA30" s="25">
        <v>20.115600000000001</v>
      </c>
      <c r="BB30" s="25">
        <v>2.5350000000000001E-2</v>
      </c>
      <c r="BC30" s="25">
        <v>0.24565000000000001</v>
      </c>
      <c r="BD30" s="25">
        <v>0.28294999999999998</v>
      </c>
      <c r="BE30" s="25">
        <v>0.18820000000000001</v>
      </c>
      <c r="BJ30" s="25">
        <v>101.58855</v>
      </c>
      <c r="BK30" s="25">
        <v>0.78436034603212401</v>
      </c>
      <c r="BM30" s="12" t="s">
        <v>391</v>
      </c>
      <c r="BN30" s="12">
        <v>50</v>
      </c>
      <c r="BO30" s="12" t="s">
        <v>33</v>
      </c>
      <c r="BP30" s="12">
        <v>33</v>
      </c>
      <c r="BQ30" s="12" t="s">
        <v>694</v>
      </c>
      <c r="BR30" s="12" t="s">
        <v>461</v>
      </c>
      <c r="BS30" s="12">
        <v>0.56670439814814799</v>
      </c>
      <c r="BT30" s="12">
        <v>20.94</v>
      </c>
      <c r="BU30" s="12">
        <v>32</v>
      </c>
      <c r="BV30" s="12" t="s">
        <v>462</v>
      </c>
      <c r="BW30" s="12">
        <v>1</v>
      </c>
      <c r="BX30" s="12">
        <v>8100000</v>
      </c>
      <c r="BY30" s="12">
        <v>510000</v>
      </c>
      <c r="BZ30" s="12">
        <v>51.1</v>
      </c>
      <c r="CA30" s="12">
        <v>1</v>
      </c>
      <c r="CB30" s="12">
        <v>5.38</v>
      </c>
      <c r="CC30" s="12">
        <v>0.42</v>
      </c>
      <c r="CD30" s="12">
        <v>0.67</v>
      </c>
      <c r="CE30" s="12">
        <v>0.32</v>
      </c>
      <c r="CF30" s="12">
        <v>2.89</v>
      </c>
      <c r="CG30" s="12">
        <v>0.19</v>
      </c>
      <c r="CH30" s="12">
        <v>5430</v>
      </c>
      <c r="CI30" s="12">
        <v>230</v>
      </c>
      <c r="CJ30" s="12">
        <v>28.8</v>
      </c>
      <c r="CK30" s="12">
        <v>1.9</v>
      </c>
      <c r="CL30" s="12">
        <v>20730</v>
      </c>
      <c r="CM30" s="12">
        <v>980</v>
      </c>
      <c r="CN30" s="12">
        <v>340</v>
      </c>
      <c r="CO30" s="12">
        <v>19</v>
      </c>
      <c r="CP30" s="12">
        <v>98.6</v>
      </c>
      <c r="CQ30" s="12">
        <v>6.7</v>
      </c>
      <c r="CR30" s="12">
        <v>1205</v>
      </c>
      <c r="CS30" s="12">
        <v>72</v>
      </c>
      <c r="CT30" s="12">
        <v>80200</v>
      </c>
      <c r="CU30" s="12">
        <v>4300</v>
      </c>
      <c r="CV30" s="12">
        <v>34.4</v>
      </c>
      <c r="CW30" s="12">
        <v>1.8</v>
      </c>
      <c r="CX30" s="12">
        <v>43</v>
      </c>
      <c r="CY30" s="12">
        <v>2.6</v>
      </c>
      <c r="CZ30" s="12">
        <v>167</v>
      </c>
      <c r="DA30" s="12">
        <v>9.5</v>
      </c>
      <c r="DB30" s="12">
        <v>118.4</v>
      </c>
      <c r="DC30" s="12">
        <v>7</v>
      </c>
      <c r="DD30" s="12">
        <v>21.5</v>
      </c>
      <c r="DE30" s="12">
        <v>1.3</v>
      </c>
      <c r="DF30" s="12">
        <v>1.51</v>
      </c>
      <c r="DG30" s="12">
        <v>0.28999999999999998</v>
      </c>
      <c r="DH30" s="12">
        <v>12.11</v>
      </c>
      <c r="DI30" s="12">
        <v>0.88</v>
      </c>
      <c r="DJ30" s="12">
        <v>376</v>
      </c>
      <c r="DK30" s="12">
        <v>19</v>
      </c>
      <c r="DL30" s="12">
        <v>28</v>
      </c>
      <c r="DM30" s="12">
        <v>1.8</v>
      </c>
      <c r="DN30" s="12">
        <v>186</v>
      </c>
      <c r="DO30" s="12">
        <v>12</v>
      </c>
      <c r="DP30" s="12">
        <v>18.3</v>
      </c>
      <c r="DQ30" s="12">
        <v>1.4</v>
      </c>
      <c r="DR30" s="12">
        <v>0.95</v>
      </c>
      <c r="DS30" s="12">
        <v>0.18</v>
      </c>
      <c r="DT30" s="12">
        <v>0.16</v>
      </c>
      <c r="DU30" s="12">
        <v>0.1</v>
      </c>
      <c r="DV30" s="12">
        <v>0.105</v>
      </c>
      <c r="DW30" s="12">
        <v>1.7000000000000001E-2</v>
      </c>
      <c r="DX30" s="12">
        <v>1.98</v>
      </c>
      <c r="DY30" s="12">
        <v>0.2</v>
      </c>
      <c r="DZ30" s="12">
        <v>8.3000000000000004E-2</v>
      </c>
      <c r="EA30" s="12">
        <v>3.1E-2</v>
      </c>
      <c r="EB30" s="12">
        <v>0.13200000000000001</v>
      </c>
      <c r="EC30" s="12">
        <v>0.02</v>
      </c>
      <c r="ED30" s="12">
        <v>153.80000000000001</v>
      </c>
      <c r="EE30" s="12">
        <v>9.9</v>
      </c>
      <c r="EF30" s="12">
        <v>16.68</v>
      </c>
      <c r="EG30" s="12">
        <v>0.76</v>
      </c>
      <c r="EH30" s="12">
        <v>38.5</v>
      </c>
      <c r="EI30" s="12">
        <v>1.5</v>
      </c>
      <c r="EJ30" s="12">
        <v>5.41</v>
      </c>
      <c r="EK30" s="12">
        <v>0.22</v>
      </c>
      <c r="EL30" s="12">
        <v>25</v>
      </c>
      <c r="EM30" s="12">
        <v>1.7</v>
      </c>
      <c r="EN30" s="12">
        <v>6.45</v>
      </c>
      <c r="EO30" s="12">
        <v>0.54</v>
      </c>
      <c r="EP30" s="12">
        <v>2.29</v>
      </c>
      <c r="EQ30" s="12">
        <v>0.17</v>
      </c>
      <c r="ER30" s="12">
        <v>6.65</v>
      </c>
      <c r="ES30" s="12">
        <v>0.6</v>
      </c>
      <c r="ET30" s="12">
        <v>1.0720000000000001</v>
      </c>
      <c r="EU30" s="12">
        <v>7.1999999999999995E-2</v>
      </c>
      <c r="EV30" s="12">
        <v>5.93</v>
      </c>
      <c r="EW30" s="12">
        <v>0.31</v>
      </c>
      <c r="EX30" s="12">
        <v>1.093</v>
      </c>
      <c r="EY30" s="12">
        <v>8.2000000000000003E-2</v>
      </c>
      <c r="EZ30" s="12">
        <v>2.87</v>
      </c>
      <c r="FA30" s="12">
        <v>0.26</v>
      </c>
      <c r="FB30" s="12">
        <v>0.435</v>
      </c>
      <c r="FC30" s="12">
        <v>5.8000000000000003E-2</v>
      </c>
      <c r="FD30" s="12">
        <v>2.44</v>
      </c>
      <c r="FE30" s="12">
        <v>0.21</v>
      </c>
      <c r="FF30" s="12">
        <v>0.30199999999999999</v>
      </c>
      <c r="FG30" s="12">
        <v>4.2000000000000003E-2</v>
      </c>
      <c r="FH30" s="12">
        <v>5</v>
      </c>
      <c r="FI30" s="12">
        <v>0.44</v>
      </c>
      <c r="FJ30" s="12">
        <v>1.19</v>
      </c>
      <c r="FK30" s="12">
        <v>0.12</v>
      </c>
      <c r="FL30" s="12">
        <v>0.22700000000000001</v>
      </c>
      <c r="FM30" s="12">
        <v>6.3E-2</v>
      </c>
      <c r="FN30" s="12">
        <v>3.2000000000000001E-2</v>
      </c>
      <c r="FO30" s="12">
        <v>1.2E-2</v>
      </c>
      <c r="FP30" s="12">
        <v>1.39</v>
      </c>
      <c r="FQ30" s="12">
        <v>0.14000000000000001</v>
      </c>
      <c r="FR30" s="12">
        <v>2.1999999999999999E-2</v>
      </c>
      <c r="FS30" s="12">
        <v>1.2E-2</v>
      </c>
      <c r="FT30" s="12">
        <v>1.27</v>
      </c>
      <c r="FU30" s="12">
        <v>0.12</v>
      </c>
      <c r="FV30" s="12">
        <v>0.41099999999999998</v>
      </c>
      <c r="FW30" s="12">
        <v>4.2999999999999997E-2</v>
      </c>
    </row>
    <row r="31" spans="1:179" x14ac:dyDescent="0.3">
      <c r="A31" s="31" t="s">
        <v>180</v>
      </c>
      <c r="B31" s="31" t="s">
        <v>18</v>
      </c>
      <c r="D31" s="62">
        <v>2.6949999999999998</v>
      </c>
      <c r="E31" s="62">
        <v>13.81</v>
      </c>
      <c r="F31" s="62">
        <v>0.26690000000000003</v>
      </c>
      <c r="G31" s="62">
        <v>10.5907</v>
      </c>
      <c r="H31" s="62">
        <v>0.59770000000000001</v>
      </c>
      <c r="I31" s="62">
        <v>3.0171000000000001</v>
      </c>
      <c r="J31" s="62">
        <v>51.6111</v>
      </c>
      <c r="K31" s="62">
        <v>4.5359999999999996</v>
      </c>
      <c r="L31" s="62">
        <v>10.4695</v>
      </c>
      <c r="M31" s="62">
        <v>0.15959999999999999</v>
      </c>
      <c r="N31" s="62">
        <v>864.80870400000003</v>
      </c>
      <c r="O31" s="62">
        <v>151</v>
      </c>
      <c r="P31" s="62">
        <v>0.46890621211035699</v>
      </c>
      <c r="Q31" s="62">
        <v>125.559853134292</v>
      </c>
      <c r="R31" s="62">
        <v>323.03561882817399</v>
      </c>
      <c r="T31" s="37">
        <v>5.08</v>
      </c>
      <c r="U31" s="37">
        <v>2.6030000000000002</v>
      </c>
      <c r="V31" s="37">
        <v>13.336</v>
      </c>
      <c r="W31" s="37">
        <v>0.25800000000000001</v>
      </c>
      <c r="X31" s="37">
        <v>10.227</v>
      </c>
      <c r="Y31" s="37">
        <v>0.57699999999999996</v>
      </c>
      <c r="Z31" s="37">
        <v>2.9140000000000001</v>
      </c>
      <c r="AA31" s="37">
        <v>51.720999999999997</v>
      </c>
      <c r="AB31" s="37">
        <v>6.1719999999999997</v>
      </c>
      <c r="AC31" s="37">
        <v>11.413</v>
      </c>
      <c r="AD31" s="37">
        <v>0.154</v>
      </c>
      <c r="AE31" s="37">
        <f t="shared" si="13"/>
        <v>0.9516558812333461</v>
      </c>
      <c r="AG31" s="34" t="str">
        <f t="shared" si="0"/>
        <v>LLD_LL1_73a</v>
      </c>
      <c r="AH31" s="34">
        <f t="shared" si="1"/>
        <v>51.720999999999997</v>
      </c>
      <c r="AI31" s="34">
        <f t="shared" si="2"/>
        <v>2.9140000000000001</v>
      </c>
      <c r="AJ31" s="34">
        <f t="shared" si="3"/>
        <v>13.336</v>
      </c>
      <c r="AK31" s="34">
        <f t="shared" si="4"/>
        <v>9.7010500000000004</v>
      </c>
      <c r="AL31" s="34">
        <f t="shared" si="5"/>
        <v>1.9021664764499999</v>
      </c>
      <c r="AM31" s="34">
        <f t="shared" si="6"/>
        <v>0.154</v>
      </c>
      <c r="AN31" s="34">
        <f t="shared" si="7"/>
        <v>6.1719999999999997</v>
      </c>
      <c r="AO31" s="34">
        <f t="shared" si="8"/>
        <v>10.227</v>
      </c>
      <c r="AP31" s="34">
        <f t="shared" si="9"/>
        <v>2.6030000000000002</v>
      </c>
      <c r="AQ31" s="34">
        <f t="shared" si="10"/>
        <v>0.57699999999999996</v>
      </c>
      <c r="AR31" s="34">
        <f t="shared" si="11"/>
        <v>0.25800000000000001</v>
      </c>
      <c r="AS31" s="34">
        <v>0.44623735450167201</v>
      </c>
      <c r="AT31" s="34">
        <f t="shared" si="14"/>
        <v>1.1948977268204417E-2</v>
      </c>
      <c r="AU31" s="34">
        <f t="shared" si="12"/>
        <v>1138.0572</v>
      </c>
      <c r="AV31" s="34">
        <v>210</v>
      </c>
      <c r="AW31" s="34">
        <v>0.17638661838472239</v>
      </c>
      <c r="AY31" s="25">
        <v>40.968699999999998</v>
      </c>
      <c r="AZ31" s="25">
        <v>39.576799999999999</v>
      </c>
      <c r="BA31" s="25">
        <v>20.161100000000001</v>
      </c>
      <c r="BB31" s="25">
        <v>2.6950000000000002E-2</v>
      </c>
      <c r="BC31" s="25">
        <v>0.251</v>
      </c>
      <c r="BD31" s="25">
        <v>0.27879999999999999</v>
      </c>
      <c r="BE31" s="25">
        <v>0.18154999999999999</v>
      </c>
      <c r="BJ31" s="25">
        <v>101.44485</v>
      </c>
      <c r="BK31" s="25">
        <v>0.78365420250650197</v>
      </c>
      <c r="BM31" s="12" t="s">
        <v>394</v>
      </c>
      <c r="BN31" s="12">
        <v>50</v>
      </c>
      <c r="BO31" s="12" t="s">
        <v>32</v>
      </c>
      <c r="BP31" s="12">
        <v>15</v>
      </c>
      <c r="BQ31" s="12" t="s">
        <v>695</v>
      </c>
      <c r="BR31" s="12" t="s">
        <v>467</v>
      </c>
      <c r="BS31" s="12">
        <v>0.70514421296296304</v>
      </c>
      <c r="BT31" s="12">
        <v>21.379000000000001</v>
      </c>
      <c r="BU31" s="12">
        <v>33</v>
      </c>
      <c r="BV31" s="12" t="s">
        <v>462</v>
      </c>
      <c r="BW31" s="12">
        <v>1</v>
      </c>
      <c r="BX31" s="12">
        <v>310000</v>
      </c>
      <c r="BY31" s="12">
        <v>13000</v>
      </c>
      <c r="BZ31" s="12">
        <v>10.6</v>
      </c>
      <c r="CA31" s="12">
        <v>1</v>
      </c>
      <c r="CB31" s="12">
        <v>5.72</v>
      </c>
      <c r="CC31" s="12">
        <v>0.3</v>
      </c>
      <c r="CD31" s="12">
        <v>1.6</v>
      </c>
      <c r="CE31" s="12">
        <v>0.51</v>
      </c>
      <c r="CF31" s="12">
        <v>2.78</v>
      </c>
      <c r="CG31" s="12">
        <v>0.12</v>
      </c>
      <c r="CH31" s="12">
        <v>4660</v>
      </c>
      <c r="CI31" s="12">
        <v>170</v>
      </c>
      <c r="CJ31" s="12">
        <v>31.8</v>
      </c>
      <c r="CK31" s="12">
        <v>1</v>
      </c>
      <c r="CL31" s="12">
        <v>19140</v>
      </c>
      <c r="CM31" s="12">
        <v>690</v>
      </c>
      <c r="CN31" s="12">
        <v>369</v>
      </c>
      <c r="CO31" s="12">
        <v>14</v>
      </c>
      <c r="CP31" s="12">
        <v>100.5</v>
      </c>
      <c r="CQ31" s="12">
        <v>6.6</v>
      </c>
      <c r="CR31" s="12">
        <v>1242</v>
      </c>
      <c r="CS31" s="12">
        <v>46</v>
      </c>
      <c r="CT31" s="12">
        <v>64500</v>
      </c>
      <c r="CU31" s="12">
        <v>2100</v>
      </c>
      <c r="CV31" s="12">
        <v>35</v>
      </c>
      <c r="CW31" s="12">
        <v>1.3</v>
      </c>
      <c r="CX31" s="12">
        <v>41.5</v>
      </c>
      <c r="CY31" s="12">
        <v>2.2000000000000002</v>
      </c>
      <c r="CZ31" s="12">
        <v>164.2</v>
      </c>
      <c r="DA31" s="12">
        <v>8.6999999999999993</v>
      </c>
      <c r="DB31" s="12">
        <v>123.2</v>
      </c>
      <c r="DC31" s="12">
        <v>6.8</v>
      </c>
      <c r="DD31" s="12">
        <v>24.08</v>
      </c>
      <c r="DE31" s="12">
        <v>0.91</v>
      </c>
      <c r="DF31" s="12">
        <v>1.75</v>
      </c>
      <c r="DG31" s="12">
        <v>0.26</v>
      </c>
      <c r="DH31" s="12">
        <v>10.01</v>
      </c>
      <c r="DI31" s="12">
        <v>0.52</v>
      </c>
      <c r="DJ31" s="12">
        <v>366</v>
      </c>
      <c r="DK31" s="12">
        <v>11</v>
      </c>
      <c r="DL31" s="12">
        <v>28.2</v>
      </c>
      <c r="DM31" s="12">
        <v>1.2</v>
      </c>
      <c r="DN31" s="12">
        <v>167.4</v>
      </c>
      <c r="DO31" s="12">
        <v>5.2</v>
      </c>
      <c r="DP31" s="12">
        <v>15.67</v>
      </c>
      <c r="DQ31" s="12">
        <v>0.56999999999999995</v>
      </c>
      <c r="DR31" s="12">
        <v>0.97</v>
      </c>
      <c r="DS31" s="12">
        <v>0.16</v>
      </c>
      <c r="DT31" s="12">
        <v>0.08</v>
      </c>
      <c r="DU31" s="12">
        <v>0.1</v>
      </c>
      <c r="DV31" s="12">
        <v>0.11899999999999999</v>
      </c>
      <c r="DW31" s="12">
        <v>3.5000000000000003E-2</v>
      </c>
      <c r="DX31" s="12">
        <v>1.85</v>
      </c>
      <c r="DY31" s="12">
        <v>0.24</v>
      </c>
      <c r="DZ31" s="12">
        <v>4.2000000000000003E-2</v>
      </c>
      <c r="EA31" s="12">
        <v>2.8000000000000001E-2</v>
      </c>
      <c r="EB31" s="12">
        <v>6.9000000000000006E-2</v>
      </c>
      <c r="EC31" s="12">
        <v>1.7000000000000001E-2</v>
      </c>
      <c r="ED31" s="12">
        <v>126.4</v>
      </c>
      <c r="EE31" s="12">
        <v>4.7</v>
      </c>
      <c r="EF31" s="12">
        <v>13.84</v>
      </c>
      <c r="EG31" s="12">
        <v>0.43</v>
      </c>
      <c r="EH31" s="12">
        <v>33.5</v>
      </c>
      <c r="EI31" s="12">
        <v>1.1000000000000001</v>
      </c>
      <c r="EJ31" s="12">
        <v>4.8899999999999997</v>
      </c>
      <c r="EK31" s="12">
        <v>0.27</v>
      </c>
      <c r="EL31" s="12">
        <v>24</v>
      </c>
      <c r="EM31" s="12">
        <v>1.4</v>
      </c>
      <c r="EN31" s="12">
        <v>6.09</v>
      </c>
      <c r="EO31" s="12">
        <v>0.6</v>
      </c>
      <c r="EP31" s="12">
        <v>2.1</v>
      </c>
      <c r="EQ31" s="12">
        <v>0.19</v>
      </c>
      <c r="ER31" s="12">
        <v>6.34</v>
      </c>
      <c r="ES31" s="12">
        <v>0.55000000000000004</v>
      </c>
      <c r="ET31" s="12">
        <v>1.04</v>
      </c>
      <c r="EU31" s="12">
        <v>0.1</v>
      </c>
      <c r="EV31" s="12">
        <v>6.38</v>
      </c>
      <c r="EW31" s="12">
        <v>0.56999999999999995</v>
      </c>
      <c r="EX31" s="12">
        <v>1.1299999999999999</v>
      </c>
      <c r="EY31" s="12">
        <v>0.1</v>
      </c>
      <c r="EZ31" s="12">
        <v>3.14</v>
      </c>
      <c r="FA31" s="12">
        <v>0.35</v>
      </c>
      <c r="FB31" s="12">
        <v>0.42799999999999999</v>
      </c>
      <c r="FC31" s="12">
        <v>5.8999999999999997E-2</v>
      </c>
      <c r="FD31" s="12">
        <v>2.27</v>
      </c>
      <c r="FE31" s="12">
        <v>0.31</v>
      </c>
      <c r="FF31" s="12">
        <v>0.314</v>
      </c>
      <c r="FG31" s="12">
        <v>0.05</v>
      </c>
      <c r="FH31" s="12">
        <v>4.26</v>
      </c>
      <c r="FI31" s="12">
        <v>0.46</v>
      </c>
      <c r="FJ31" s="12">
        <v>0.96</v>
      </c>
      <c r="FK31" s="12">
        <v>0.14000000000000001</v>
      </c>
      <c r="FL31" s="12">
        <v>0.14199999999999999</v>
      </c>
      <c r="FM31" s="12">
        <v>5.1999999999999998E-2</v>
      </c>
      <c r="FN31" s="12" t="s">
        <v>135</v>
      </c>
      <c r="FO31" s="12" t="s">
        <v>135</v>
      </c>
      <c r="FP31" s="12">
        <v>1.27</v>
      </c>
      <c r="FQ31" s="12">
        <v>0.13</v>
      </c>
      <c r="FR31" s="12">
        <v>0.02</v>
      </c>
      <c r="FS31" s="12">
        <v>1.2999999999999999E-2</v>
      </c>
      <c r="FT31" s="12">
        <v>1.05</v>
      </c>
      <c r="FU31" s="12">
        <v>0.11</v>
      </c>
      <c r="FV31" s="12">
        <v>0.31</v>
      </c>
      <c r="FW31" s="12">
        <v>5.8000000000000003E-2</v>
      </c>
    </row>
    <row r="32" spans="1:179" x14ac:dyDescent="0.3">
      <c r="A32" s="31" t="s">
        <v>181</v>
      </c>
      <c r="B32" s="31" t="s">
        <v>18</v>
      </c>
      <c r="D32" s="62">
        <v>2.6253000000000002</v>
      </c>
      <c r="E32" s="62">
        <v>13.9496</v>
      </c>
      <c r="F32" s="62">
        <v>0.2291</v>
      </c>
      <c r="G32" s="62">
        <v>10.611599999999999</v>
      </c>
      <c r="H32" s="62">
        <v>0.55430000000000001</v>
      </c>
      <c r="I32" s="62">
        <v>3.0022000000000002</v>
      </c>
      <c r="J32" s="62">
        <v>52.016300000000001</v>
      </c>
      <c r="K32" s="62">
        <v>4.4874000000000001</v>
      </c>
      <c r="L32" s="62">
        <v>10.1953</v>
      </c>
      <c r="M32" s="62">
        <v>0.24909999999999999</v>
      </c>
      <c r="N32" s="62">
        <v>849.29419600000006</v>
      </c>
      <c r="O32" s="62">
        <v>111</v>
      </c>
      <c r="P32" s="62">
        <v>0.47375512756004001</v>
      </c>
      <c r="Q32" s="62">
        <v>124.70947127543</v>
      </c>
      <c r="R32" s="62">
        <v>335.619892272882</v>
      </c>
      <c r="T32" s="37">
        <v>5.7</v>
      </c>
      <c r="U32" s="37">
        <v>2.5129999999999999</v>
      </c>
      <c r="V32" s="37">
        <v>13.355</v>
      </c>
      <c r="W32" s="37">
        <v>0.219</v>
      </c>
      <c r="X32" s="37">
        <v>10.159000000000001</v>
      </c>
      <c r="Y32" s="37">
        <v>0.53100000000000003</v>
      </c>
      <c r="Z32" s="37">
        <v>2.8740000000000001</v>
      </c>
      <c r="AA32" s="37">
        <v>51.893999999999998</v>
      </c>
      <c r="AB32" s="37">
        <v>6.1820000000000004</v>
      </c>
      <c r="AC32" s="37">
        <v>11.409000000000001</v>
      </c>
      <c r="AD32" s="37">
        <v>0.23799999999999999</v>
      </c>
      <c r="AE32" s="37">
        <f t="shared" si="13"/>
        <v>0.94607379375591305</v>
      </c>
      <c r="AG32" s="34" t="str">
        <f t="shared" si="0"/>
        <v>LLD_LL1_73b</v>
      </c>
      <c r="AH32" s="34">
        <f t="shared" si="1"/>
        <v>51.893999999999998</v>
      </c>
      <c r="AI32" s="34">
        <f t="shared" si="2"/>
        <v>2.8740000000000001</v>
      </c>
      <c r="AJ32" s="34">
        <f t="shared" si="3"/>
        <v>13.355</v>
      </c>
      <c r="AK32" s="34">
        <f t="shared" si="4"/>
        <v>9.6976500000000012</v>
      </c>
      <c r="AL32" s="34">
        <f t="shared" si="5"/>
        <v>1.90149980985</v>
      </c>
      <c r="AM32" s="34">
        <f t="shared" si="6"/>
        <v>0.23799999999999999</v>
      </c>
      <c r="AN32" s="34">
        <f t="shared" si="7"/>
        <v>6.1820000000000004</v>
      </c>
      <c r="AO32" s="34">
        <f t="shared" si="8"/>
        <v>10.159000000000001</v>
      </c>
      <c r="AP32" s="34">
        <f t="shared" si="9"/>
        <v>2.5129999999999999</v>
      </c>
      <c r="AQ32" s="34">
        <f t="shared" si="10"/>
        <v>0.53100000000000003</v>
      </c>
      <c r="AR32" s="34">
        <f t="shared" si="11"/>
        <v>0.219</v>
      </c>
      <c r="AS32" s="34">
        <v>0.44820731084204402</v>
      </c>
      <c r="AT32" s="34">
        <f t="shared" si="14"/>
        <v>1.1798436260684012E-2</v>
      </c>
      <c r="AU32" s="34">
        <f t="shared" si="12"/>
        <v>1138.2582</v>
      </c>
      <c r="AV32" s="34">
        <v>210</v>
      </c>
      <c r="AW32" s="34">
        <v>0.17725827265677191</v>
      </c>
      <c r="AY32" s="25">
        <v>40.968699999999998</v>
      </c>
      <c r="AZ32" s="25">
        <v>39.576799999999999</v>
      </c>
      <c r="BA32" s="25">
        <v>20.161100000000001</v>
      </c>
      <c r="BB32" s="25">
        <v>2.6950000000000002E-2</v>
      </c>
      <c r="BC32" s="25">
        <v>0.251</v>
      </c>
      <c r="BD32" s="25">
        <v>0.27879999999999999</v>
      </c>
      <c r="BE32" s="25">
        <v>0.18154999999999999</v>
      </c>
      <c r="BJ32" s="25">
        <v>101.44485</v>
      </c>
      <c r="BK32" s="25">
        <v>0.78365420250650197</v>
      </c>
      <c r="BM32" s="12" t="s">
        <v>394</v>
      </c>
      <c r="BN32" s="12">
        <v>50</v>
      </c>
      <c r="BO32" s="12" t="s">
        <v>32</v>
      </c>
      <c r="BP32" s="12">
        <v>14</v>
      </c>
      <c r="BQ32" s="12" t="s">
        <v>696</v>
      </c>
      <c r="BR32" s="12" t="s">
        <v>467</v>
      </c>
      <c r="BS32" s="12">
        <v>0.70384756944444504</v>
      </c>
      <c r="BT32" s="12">
        <v>19.175999999999998</v>
      </c>
      <c r="BU32" s="12">
        <v>30</v>
      </c>
      <c r="BV32" s="12" t="s">
        <v>462</v>
      </c>
      <c r="BW32" s="12">
        <v>1</v>
      </c>
      <c r="BX32" s="12">
        <v>325000</v>
      </c>
      <c r="BY32" s="12">
        <v>16000</v>
      </c>
      <c r="BZ32" s="12">
        <v>10.6</v>
      </c>
      <c r="CA32" s="12">
        <v>1</v>
      </c>
      <c r="CB32" s="12">
        <v>5.59</v>
      </c>
      <c r="CC32" s="12">
        <v>0.33</v>
      </c>
      <c r="CD32" s="12">
        <v>1.51</v>
      </c>
      <c r="CE32" s="12">
        <v>0.54</v>
      </c>
      <c r="CF32" s="12">
        <v>2.72</v>
      </c>
      <c r="CG32" s="12">
        <v>0.15</v>
      </c>
      <c r="CH32" s="12">
        <v>4600</v>
      </c>
      <c r="CI32" s="12">
        <v>120</v>
      </c>
      <c r="CJ32" s="12">
        <v>31.7</v>
      </c>
      <c r="CK32" s="12">
        <v>1.2</v>
      </c>
      <c r="CL32" s="12">
        <v>19380</v>
      </c>
      <c r="CM32" s="12">
        <v>770</v>
      </c>
      <c r="CN32" s="12">
        <v>376</v>
      </c>
      <c r="CO32" s="12">
        <v>22</v>
      </c>
      <c r="CP32" s="12">
        <v>98.2</v>
      </c>
      <c r="CQ32" s="12">
        <v>6.2</v>
      </c>
      <c r="CR32" s="12">
        <v>1205</v>
      </c>
      <c r="CS32" s="12">
        <v>65</v>
      </c>
      <c r="CT32" s="12">
        <v>61400</v>
      </c>
      <c r="CU32" s="12">
        <v>3300</v>
      </c>
      <c r="CV32" s="12">
        <v>35</v>
      </c>
      <c r="CW32" s="12">
        <v>1.9</v>
      </c>
      <c r="CX32" s="12">
        <v>43.3</v>
      </c>
      <c r="CY32" s="12">
        <v>2.9</v>
      </c>
      <c r="CZ32" s="12">
        <v>170.7</v>
      </c>
      <c r="DA32" s="12">
        <v>8.4</v>
      </c>
      <c r="DB32" s="12">
        <v>119.5</v>
      </c>
      <c r="DC32" s="12">
        <v>7.5</v>
      </c>
      <c r="DD32" s="12">
        <v>23.5</v>
      </c>
      <c r="DE32" s="12">
        <v>1.2</v>
      </c>
      <c r="DF32" s="12">
        <v>1.77</v>
      </c>
      <c r="DG32" s="12">
        <v>0.31</v>
      </c>
      <c r="DH32" s="12">
        <v>9.7899999999999991</v>
      </c>
      <c r="DI32" s="12">
        <v>0.51</v>
      </c>
      <c r="DJ32" s="12">
        <v>367</v>
      </c>
      <c r="DK32" s="12">
        <v>14</v>
      </c>
      <c r="DL32" s="12">
        <v>28</v>
      </c>
      <c r="DM32" s="12">
        <v>1.3</v>
      </c>
      <c r="DN32" s="12">
        <v>165.6</v>
      </c>
      <c r="DO32" s="12">
        <v>7.3</v>
      </c>
      <c r="DP32" s="12">
        <v>15.66</v>
      </c>
      <c r="DQ32" s="12">
        <v>0.88</v>
      </c>
      <c r="DR32" s="12">
        <v>1.0900000000000001</v>
      </c>
      <c r="DS32" s="12">
        <v>0.22</v>
      </c>
      <c r="DT32" s="12">
        <v>0.08</v>
      </c>
      <c r="DU32" s="12">
        <v>6.9000000000000006E-2</v>
      </c>
      <c r="DV32" s="12">
        <v>0.09</v>
      </c>
      <c r="DW32" s="12">
        <v>2.5999999999999999E-2</v>
      </c>
      <c r="DX32" s="12">
        <v>1.85</v>
      </c>
      <c r="DY32" s="12">
        <v>0.26</v>
      </c>
      <c r="DZ32" s="12">
        <v>3.2000000000000001E-2</v>
      </c>
      <c r="EA32" s="12">
        <v>1.9E-2</v>
      </c>
      <c r="EB32" s="12">
        <v>0.10299999999999999</v>
      </c>
      <c r="EC32" s="12">
        <v>0.02</v>
      </c>
      <c r="ED32" s="12">
        <v>123.8</v>
      </c>
      <c r="EE32" s="12">
        <v>6.5</v>
      </c>
      <c r="EF32" s="12">
        <v>13.75</v>
      </c>
      <c r="EG32" s="12">
        <v>0.59</v>
      </c>
      <c r="EH32" s="12">
        <v>33.6</v>
      </c>
      <c r="EI32" s="12">
        <v>1.5</v>
      </c>
      <c r="EJ32" s="12">
        <v>4.75</v>
      </c>
      <c r="EK32" s="12">
        <v>0.23</v>
      </c>
      <c r="EL32" s="12">
        <v>21.6</v>
      </c>
      <c r="EM32" s="12">
        <v>1.4</v>
      </c>
      <c r="EN32" s="12">
        <v>6.63</v>
      </c>
      <c r="EO32" s="12">
        <v>0.81</v>
      </c>
      <c r="EP32" s="12">
        <v>2.19</v>
      </c>
      <c r="EQ32" s="12">
        <v>0.27</v>
      </c>
      <c r="ER32" s="12">
        <v>6.28</v>
      </c>
      <c r="ES32" s="12">
        <v>0.51</v>
      </c>
      <c r="ET32" s="12">
        <v>0.97</v>
      </c>
      <c r="EU32" s="12">
        <v>0.11</v>
      </c>
      <c r="EV32" s="12">
        <v>6.23</v>
      </c>
      <c r="EW32" s="12">
        <v>0.51</v>
      </c>
      <c r="EX32" s="12">
        <v>1.1100000000000001</v>
      </c>
      <c r="EY32" s="12">
        <v>0.11</v>
      </c>
      <c r="EZ32" s="12">
        <v>2.57</v>
      </c>
      <c r="FA32" s="12">
        <v>0.3</v>
      </c>
      <c r="FB32" s="12">
        <v>0.374</v>
      </c>
      <c r="FC32" s="12">
        <v>7.4999999999999997E-2</v>
      </c>
      <c r="FD32" s="12">
        <v>2.64</v>
      </c>
      <c r="FE32" s="12">
        <v>0.36</v>
      </c>
      <c r="FF32" s="12">
        <v>0.378</v>
      </c>
      <c r="FG32" s="12">
        <v>8.1000000000000003E-2</v>
      </c>
      <c r="FH32" s="12">
        <v>4.53</v>
      </c>
      <c r="FI32" s="12">
        <v>0.75</v>
      </c>
      <c r="FJ32" s="12">
        <v>1.01</v>
      </c>
      <c r="FK32" s="12">
        <v>0.14000000000000001</v>
      </c>
      <c r="FL32" s="12">
        <v>0.218</v>
      </c>
      <c r="FM32" s="12">
        <v>9.0999999999999998E-2</v>
      </c>
      <c r="FN32" s="12">
        <v>1.2E-2</v>
      </c>
      <c r="FO32" s="12">
        <v>0.01</v>
      </c>
      <c r="FP32" s="12">
        <v>1.17</v>
      </c>
      <c r="FQ32" s="12">
        <v>0.11</v>
      </c>
      <c r="FR32" s="12">
        <v>1.9E-2</v>
      </c>
      <c r="FS32" s="12">
        <v>1.4999999999999999E-2</v>
      </c>
      <c r="FT32" s="12">
        <v>1.1599999999999999</v>
      </c>
      <c r="FU32" s="12">
        <v>0.13</v>
      </c>
      <c r="FV32" s="12">
        <v>0.39800000000000002</v>
      </c>
      <c r="FW32" s="12">
        <v>8.4000000000000005E-2</v>
      </c>
    </row>
    <row r="33" spans="1:179" x14ac:dyDescent="0.3">
      <c r="A33" s="31" t="s">
        <v>182</v>
      </c>
      <c r="B33" s="31" t="s">
        <v>18</v>
      </c>
      <c r="D33" s="62">
        <v>2.7968000000000002</v>
      </c>
      <c r="E33" s="62">
        <v>13.7149</v>
      </c>
      <c r="F33" s="62">
        <v>0.3201</v>
      </c>
      <c r="G33" s="62">
        <v>10.004</v>
      </c>
      <c r="H33" s="62">
        <v>0.67390000000000005</v>
      </c>
      <c r="I33" s="62">
        <v>3.4649999999999999</v>
      </c>
      <c r="J33" s="62">
        <v>50.825899999999997</v>
      </c>
      <c r="K33" s="62">
        <v>4.5658000000000003</v>
      </c>
      <c r="L33" s="62">
        <v>10.724299999999999</v>
      </c>
      <c r="M33" s="62">
        <v>0.18240000000000001</v>
      </c>
      <c r="N33" s="62">
        <v>1413.8221000000001</v>
      </c>
      <c r="O33" s="62">
        <v>173</v>
      </c>
      <c r="P33" s="62">
        <v>0.47577603366290699</v>
      </c>
      <c r="Q33" s="62">
        <v>268.11575699189598</v>
      </c>
      <c r="R33" s="62">
        <v>366.37528694721499</v>
      </c>
      <c r="T33" s="37">
        <v>4.51</v>
      </c>
      <c r="U33" s="37">
        <v>2.7309999999999999</v>
      </c>
      <c r="V33" s="37">
        <v>13.391999999999999</v>
      </c>
      <c r="W33" s="37">
        <v>0.313</v>
      </c>
      <c r="X33" s="37">
        <v>9.7690000000000001</v>
      </c>
      <c r="Y33" s="37">
        <v>0.65800000000000003</v>
      </c>
      <c r="Z33" s="37">
        <v>3.383</v>
      </c>
      <c r="AA33" s="37">
        <v>51.307000000000002</v>
      </c>
      <c r="AB33" s="37">
        <v>6.1340000000000003</v>
      </c>
      <c r="AC33" s="37">
        <v>11.497</v>
      </c>
      <c r="AD33" s="37">
        <v>0.17799999999999999</v>
      </c>
      <c r="AE33" s="37">
        <f t="shared" si="13"/>
        <v>0.95684623481006614</v>
      </c>
      <c r="AG33" s="34" t="str">
        <f t="shared" si="0"/>
        <v>LLD_LL1_75</v>
      </c>
      <c r="AH33" s="34">
        <f t="shared" si="1"/>
        <v>51.307000000000002</v>
      </c>
      <c r="AI33" s="34">
        <f t="shared" si="2"/>
        <v>3.383</v>
      </c>
      <c r="AJ33" s="34">
        <f t="shared" si="3"/>
        <v>13.391999999999999</v>
      </c>
      <c r="AK33" s="34">
        <f t="shared" si="4"/>
        <v>9.7724499999999992</v>
      </c>
      <c r="AL33" s="34">
        <f t="shared" si="5"/>
        <v>1.91616647505</v>
      </c>
      <c r="AM33" s="34">
        <f t="shared" si="6"/>
        <v>0.17799999999999999</v>
      </c>
      <c r="AN33" s="34">
        <f t="shared" si="7"/>
        <v>6.1340000000000003</v>
      </c>
      <c r="AO33" s="34">
        <f t="shared" si="8"/>
        <v>9.7690000000000001</v>
      </c>
      <c r="AP33" s="34">
        <f t="shared" si="9"/>
        <v>2.7309999999999999</v>
      </c>
      <c r="AQ33" s="34">
        <f t="shared" si="10"/>
        <v>0.65800000000000003</v>
      </c>
      <c r="AR33" s="34">
        <f t="shared" si="11"/>
        <v>0.313</v>
      </c>
      <c r="AS33" s="34">
        <v>0.45524450642322001</v>
      </c>
      <c r="AT33" s="34">
        <f t="shared" si="14"/>
        <v>2.5654555257094633E-2</v>
      </c>
      <c r="AU33" s="34">
        <f t="shared" si="12"/>
        <v>1137.2934</v>
      </c>
      <c r="AV33" s="34">
        <v>410</v>
      </c>
      <c r="AW33" s="34">
        <v>0.1020596030280104</v>
      </c>
      <c r="AY33" s="25">
        <v>41.026499999999999</v>
      </c>
      <c r="AZ33" s="25">
        <v>40.023400000000002</v>
      </c>
      <c r="BA33" s="25">
        <v>20.475850000000001</v>
      </c>
      <c r="BB33" s="25">
        <v>2.5350000000000001E-2</v>
      </c>
      <c r="BC33" s="25">
        <v>0.24504999999999999</v>
      </c>
      <c r="BD33" s="25">
        <v>0.30345</v>
      </c>
      <c r="BE33" s="25">
        <v>0.17695</v>
      </c>
      <c r="BJ33" s="25">
        <v>102.2765</v>
      </c>
      <c r="BK33" s="25">
        <v>0.78125732090078603</v>
      </c>
      <c r="BM33" s="12" t="s">
        <v>394</v>
      </c>
      <c r="BN33" s="12">
        <v>50</v>
      </c>
      <c r="BO33" s="12" t="s">
        <v>32</v>
      </c>
      <c r="BP33" s="12">
        <v>16</v>
      </c>
      <c r="BQ33" s="12" t="s">
        <v>697</v>
      </c>
      <c r="BR33" s="12" t="s">
        <v>467</v>
      </c>
      <c r="BS33" s="12">
        <v>0.70647280092592601</v>
      </c>
      <c r="BT33" s="12">
        <v>21.911000000000001</v>
      </c>
      <c r="BU33" s="12">
        <v>34</v>
      </c>
      <c r="BV33" s="12" t="s">
        <v>462</v>
      </c>
      <c r="BW33" s="12">
        <v>1</v>
      </c>
      <c r="BX33" s="12">
        <v>318000</v>
      </c>
      <c r="BY33" s="12">
        <v>14000</v>
      </c>
      <c r="BZ33" s="12">
        <v>10</v>
      </c>
      <c r="CA33" s="12">
        <v>1</v>
      </c>
      <c r="CB33" s="12">
        <v>5.68</v>
      </c>
      <c r="CC33" s="12">
        <v>0.3</v>
      </c>
      <c r="CD33" s="12">
        <v>1.19</v>
      </c>
      <c r="CE33" s="12">
        <v>0.42</v>
      </c>
      <c r="CF33" s="12">
        <v>2.79</v>
      </c>
      <c r="CG33" s="12">
        <v>0.1</v>
      </c>
      <c r="CH33" s="12">
        <v>5790</v>
      </c>
      <c r="CI33" s="12">
        <v>170</v>
      </c>
      <c r="CJ33" s="12">
        <v>30</v>
      </c>
      <c r="CK33" s="12">
        <v>1.2</v>
      </c>
      <c r="CL33" s="12">
        <v>20830</v>
      </c>
      <c r="CM33" s="12">
        <v>760</v>
      </c>
      <c r="CN33" s="12">
        <v>368</v>
      </c>
      <c r="CO33" s="12">
        <v>14</v>
      </c>
      <c r="CP33" s="12">
        <v>85</v>
      </c>
      <c r="CQ33" s="12">
        <v>4.2</v>
      </c>
      <c r="CR33" s="12">
        <v>1242</v>
      </c>
      <c r="CS33" s="12">
        <v>45</v>
      </c>
      <c r="CT33" s="12">
        <v>65100</v>
      </c>
      <c r="CU33" s="12">
        <v>2400</v>
      </c>
      <c r="CV33" s="12">
        <v>36.1</v>
      </c>
      <c r="CW33" s="12">
        <v>1.7</v>
      </c>
      <c r="CX33" s="12">
        <v>44.9</v>
      </c>
      <c r="CY33" s="12">
        <v>2.2000000000000002</v>
      </c>
      <c r="CZ33" s="12">
        <v>177.4</v>
      </c>
      <c r="DA33" s="12">
        <v>6.2</v>
      </c>
      <c r="DB33" s="12">
        <v>124</v>
      </c>
      <c r="DC33" s="12">
        <v>5.5</v>
      </c>
      <c r="DD33" s="12">
        <v>23.4</v>
      </c>
      <c r="DE33" s="12">
        <v>1.2</v>
      </c>
      <c r="DF33" s="12">
        <v>1.77</v>
      </c>
      <c r="DG33" s="12">
        <v>0.27</v>
      </c>
      <c r="DH33" s="12">
        <v>13.01</v>
      </c>
      <c r="DI33" s="12">
        <v>0.63</v>
      </c>
      <c r="DJ33" s="12">
        <v>383</v>
      </c>
      <c r="DK33" s="12">
        <v>13</v>
      </c>
      <c r="DL33" s="12">
        <v>29.34</v>
      </c>
      <c r="DM33" s="12">
        <v>0.89</v>
      </c>
      <c r="DN33" s="12">
        <v>199.1</v>
      </c>
      <c r="DO33" s="12">
        <v>6.6</v>
      </c>
      <c r="DP33" s="12">
        <v>20.399999999999999</v>
      </c>
      <c r="DQ33" s="12">
        <v>0.84</v>
      </c>
      <c r="DR33" s="12">
        <v>0.93</v>
      </c>
      <c r="DS33" s="12">
        <v>0.17</v>
      </c>
      <c r="DT33" s="12">
        <v>0.2</v>
      </c>
      <c r="DU33" s="12">
        <v>0.14000000000000001</v>
      </c>
      <c r="DV33" s="12">
        <v>0.109</v>
      </c>
      <c r="DW33" s="12">
        <v>2.8000000000000001E-2</v>
      </c>
      <c r="DX33" s="12">
        <v>2.4500000000000002</v>
      </c>
      <c r="DY33" s="12">
        <v>0.21</v>
      </c>
      <c r="DZ33" s="12" t="s">
        <v>135</v>
      </c>
      <c r="EA33" s="12" t="s">
        <v>135</v>
      </c>
      <c r="EB33" s="12">
        <v>0.11899999999999999</v>
      </c>
      <c r="EC33" s="12">
        <v>1.6E-2</v>
      </c>
      <c r="ED33" s="12">
        <v>164.5</v>
      </c>
      <c r="EE33" s="12">
        <v>7.2</v>
      </c>
      <c r="EF33" s="12">
        <v>17.72</v>
      </c>
      <c r="EG33" s="12">
        <v>0.93</v>
      </c>
      <c r="EH33" s="12">
        <v>42.3</v>
      </c>
      <c r="EI33" s="12">
        <v>1.8</v>
      </c>
      <c r="EJ33" s="12">
        <v>6.01</v>
      </c>
      <c r="EK33" s="12">
        <v>0.31</v>
      </c>
      <c r="EL33" s="12">
        <v>28.8</v>
      </c>
      <c r="EM33" s="12">
        <v>1.6</v>
      </c>
      <c r="EN33" s="12">
        <v>6.94</v>
      </c>
      <c r="EO33" s="12">
        <v>0.55000000000000004</v>
      </c>
      <c r="EP33" s="12">
        <v>2.4500000000000002</v>
      </c>
      <c r="EQ33" s="12">
        <v>0.22</v>
      </c>
      <c r="ER33" s="12">
        <v>7.3</v>
      </c>
      <c r="ES33" s="12">
        <v>0.5</v>
      </c>
      <c r="ET33" s="12">
        <v>1.06</v>
      </c>
      <c r="EU33" s="12">
        <v>0.11</v>
      </c>
      <c r="EV33" s="12">
        <v>6.64</v>
      </c>
      <c r="EW33" s="12">
        <v>0.46</v>
      </c>
      <c r="EX33" s="12">
        <v>1.26</v>
      </c>
      <c r="EY33" s="12">
        <v>0.11</v>
      </c>
      <c r="EZ33" s="12">
        <v>3.16</v>
      </c>
      <c r="FA33" s="12">
        <v>0.28999999999999998</v>
      </c>
      <c r="FB33" s="12">
        <v>0.42299999999999999</v>
      </c>
      <c r="FC33" s="12">
        <v>7.3999999999999996E-2</v>
      </c>
      <c r="FD33" s="12">
        <v>2.74</v>
      </c>
      <c r="FE33" s="12">
        <v>0.35</v>
      </c>
      <c r="FF33" s="12">
        <v>0.36699999999999999</v>
      </c>
      <c r="FG33" s="12">
        <v>7.0999999999999994E-2</v>
      </c>
      <c r="FH33" s="12">
        <v>5.36</v>
      </c>
      <c r="FI33" s="12">
        <v>0.56999999999999995</v>
      </c>
      <c r="FJ33" s="12">
        <v>1.27</v>
      </c>
      <c r="FK33" s="12">
        <v>0.14000000000000001</v>
      </c>
      <c r="FL33" s="12">
        <v>0.184</v>
      </c>
      <c r="FM33" s="12">
        <v>7.3999999999999996E-2</v>
      </c>
      <c r="FN33" s="12">
        <v>5.0999999999999997E-2</v>
      </c>
      <c r="FO33" s="12">
        <v>0.02</v>
      </c>
      <c r="FP33" s="12">
        <v>1.49</v>
      </c>
      <c r="FQ33" s="12">
        <v>0.17</v>
      </c>
      <c r="FR33" s="12">
        <v>2.9000000000000001E-2</v>
      </c>
      <c r="FS33" s="12">
        <v>1.4999999999999999E-2</v>
      </c>
      <c r="FT33" s="12">
        <v>1.24</v>
      </c>
      <c r="FU33" s="12">
        <v>0.14000000000000001</v>
      </c>
      <c r="FV33" s="12">
        <v>0.443</v>
      </c>
      <c r="FW33" s="12">
        <v>8.3000000000000004E-2</v>
      </c>
    </row>
    <row r="34" spans="1:179" x14ac:dyDescent="0.3">
      <c r="A34" s="31" t="s">
        <v>183</v>
      </c>
      <c r="B34" s="31" t="s">
        <v>18</v>
      </c>
      <c r="D34" s="62">
        <v>2.7536</v>
      </c>
      <c r="E34" s="62">
        <v>13.7606</v>
      </c>
      <c r="F34" s="62">
        <v>0.2944</v>
      </c>
      <c r="G34" s="62">
        <v>9.5709</v>
      </c>
      <c r="H34" s="62">
        <v>0.72789999999999999</v>
      </c>
      <c r="I34" s="62">
        <v>3.36</v>
      </c>
      <c r="J34" s="62">
        <v>51.805199999999999</v>
      </c>
      <c r="K34" s="62">
        <v>4.4123999999999999</v>
      </c>
      <c r="L34" s="62">
        <v>11.3733</v>
      </c>
      <c r="M34" s="62">
        <v>0.13669999999999999</v>
      </c>
      <c r="N34" s="62">
        <v>940.37937199999999</v>
      </c>
      <c r="O34" s="62">
        <v>176</v>
      </c>
      <c r="P34" s="62">
        <v>0.58091869187056</v>
      </c>
      <c r="Q34" s="62">
        <v>171.86369490067801</v>
      </c>
      <c r="R34" s="62">
        <v>428.149262874577</v>
      </c>
      <c r="T34" s="37">
        <v>4.49</v>
      </c>
      <c r="U34" s="37">
        <v>2.661</v>
      </c>
      <c r="V34" s="37">
        <v>13.3</v>
      </c>
      <c r="W34" s="37">
        <v>0.28499999999999998</v>
      </c>
      <c r="X34" s="37">
        <v>9.2509999999999994</v>
      </c>
      <c r="Y34" s="37">
        <v>0.70399999999999996</v>
      </c>
      <c r="Z34" s="37">
        <v>3.2480000000000002</v>
      </c>
      <c r="AA34" s="37">
        <v>51.731000000000002</v>
      </c>
      <c r="AB34" s="37">
        <v>5.8979999999999997</v>
      </c>
      <c r="AC34" s="37">
        <v>12.052</v>
      </c>
      <c r="AD34" s="37">
        <v>0.13200000000000001</v>
      </c>
      <c r="AE34" s="37">
        <f t="shared" si="13"/>
        <v>0.95702938080199063</v>
      </c>
      <c r="AG34" s="34" t="str">
        <f t="shared" ref="AG34:AG65" si="15">A34</f>
        <v>LLD_LL1_82</v>
      </c>
      <c r="AH34" s="34">
        <f t="shared" ref="AH34:AH65" si="16">AA34</f>
        <v>51.731000000000002</v>
      </c>
      <c r="AI34" s="34">
        <f t="shared" ref="AI34:AI65" si="17">Z34</f>
        <v>3.2480000000000002</v>
      </c>
      <c r="AJ34" s="34">
        <f t="shared" ref="AJ34:AJ65" si="18">V34</f>
        <v>13.3</v>
      </c>
      <c r="AK34" s="34">
        <f t="shared" ref="AK34:AK65" si="19">AC34*0.85</f>
        <v>10.244199999999999</v>
      </c>
      <c r="AL34" s="34">
        <f t="shared" ref="AL34:AL65" si="20">AC34*0.15*1.111111</f>
        <v>2.0086664657999997</v>
      </c>
      <c r="AM34" s="34">
        <f t="shared" ref="AM34:AM65" si="21">AD34</f>
        <v>0.13200000000000001</v>
      </c>
      <c r="AN34" s="34">
        <f t="shared" ref="AN34:AN65" si="22">AB34</f>
        <v>5.8979999999999997</v>
      </c>
      <c r="AO34" s="34">
        <f t="shared" ref="AO34:AO65" si="23">X34</f>
        <v>9.2509999999999994</v>
      </c>
      <c r="AP34" s="34">
        <f t="shared" ref="AP34:AP65" si="24">U34</f>
        <v>2.661</v>
      </c>
      <c r="AQ34" s="34">
        <f t="shared" ref="AQ34:AQ65" si="25">Y34</f>
        <v>0.70399999999999996</v>
      </c>
      <c r="AR34" s="34">
        <f t="shared" ref="AR34:AR65" si="26">W34</f>
        <v>0.28499999999999998</v>
      </c>
      <c r="AS34" s="34">
        <v>0.55595625597718401</v>
      </c>
      <c r="AT34" s="34">
        <f t="shared" si="14"/>
        <v>1.6447860551313812E-2</v>
      </c>
      <c r="AU34" s="34">
        <f t="shared" ref="AU34:AU65" si="27">20.1*AB34+1014</f>
        <v>1132.5498</v>
      </c>
      <c r="AV34" s="34">
        <v>280</v>
      </c>
      <c r="AW34" s="34">
        <v>0.20620113993731251</v>
      </c>
      <c r="AY34" s="25">
        <v>39.601500000000001</v>
      </c>
      <c r="AZ34" s="25">
        <v>39.062399999999997</v>
      </c>
      <c r="BA34" s="25">
        <v>21.64</v>
      </c>
      <c r="BB34" s="25">
        <v>2.75E-2</v>
      </c>
      <c r="BC34" s="25">
        <v>0.2422</v>
      </c>
      <c r="BD34" s="25">
        <v>0.29925000000000002</v>
      </c>
      <c r="BE34" s="25">
        <v>0.2145</v>
      </c>
      <c r="BJ34" s="25">
        <v>101.0874</v>
      </c>
      <c r="BK34" s="25">
        <v>0.76537187267804796</v>
      </c>
      <c r="BM34" s="12" t="s">
        <v>393</v>
      </c>
      <c r="BN34" s="12">
        <v>50</v>
      </c>
      <c r="BO34" s="12" t="s">
        <v>32</v>
      </c>
      <c r="BP34" s="12">
        <v>8</v>
      </c>
      <c r="BQ34" s="12" t="s">
        <v>698</v>
      </c>
      <c r="BR34" s="12" t="s">
        <v>467</v>
      </c>
      <c r="BS34" s="12">
        <v>1.3768518518518499E-2</v>
      </c>
      <c r="BT34" s="12">
        <v>21.085000000000001</v>
      </c>
      <c r="BU34" s="12">
        <v>33</v>
      </c>
      <c r="BV34" s="12" t="s">
        <v>462</v>
      </c>
      <c r="BW34" s="12">
        <v>1</v>
      </c>
      <c r="BX34" s="12">
        <v>293000</v>
      </c>
      <c r="BY34" s="12">
        <v>14000</v>
      </c>
      <c r="BZ34" s="12">
        <v>9.6</v>
      </c>
      <c r="CA34" s="12">
        <v>1</v>
      </c>
      <c r="CB34" s="12">
        <v>9.3800000000000008</v>
      </c>
      <c r="CC34" s="12">
        <v>0.52</v>
      </c>
      <c r="CD34" s="12">
        <v>0.56000000000000005</v>
      </c>
      <c r="CE34" s="12">
        <v>0.33</v>
      </c>
      <c r="CF34" s="12">
        <v>2.89</v>
      </c>
      <c r="CG34" s="12">
        <v>0.1</v>
      </c>
      <c r="CH34" s="12">
        <v>5880</v>
      </c>
      <c r="CI34" s="12">
        <v>180</v>
      </c>
      <c r="CJ34" s="12">
        <v>32.19</v>
      </c>
      <c r="CK34" s="12">
        <v>0.68</v>
      </c>
      <c r="CL34" s="12">
        <v>21440</v>
      </c>
      <c r="CM34" s="12">
        <v>860</v>
      </c>
      <c r="CN34" s="12">
        <v>394</v>
      </c>
      <c r="CO34" s="12">
        <v>18</v>
      </c>
      <c r="CP34" s="12">
        <v>84.2</v>
      </c>
      <c r="CQ34" s="12">
        <v>4</v>
      </c>
      <c r="CR34" s="12">
        <v>1378</v>
      </c>
      <c r="CS34" s="12">
        <v>59</v>
      </c>
      <c r="CT34" s="12">
        <v>92200</v>
      </c>
      <c r="CU34" s="12">
        <v>4000</v>
      </c>
      <c r="CV34" s="12">
        <v>37.799999999999997</v>
      </c>
      <c r="CW34" s="12">
        <v>1.5</v>
      </c>
      <c r="CX34" s="12">
        <v>54.3</v>
      </c>
      <c r="CY34" s="12">
        <v>3.1</v>
      </c>
      <c r="CZ34" s="12">
        <v>146</v>
      </c>
      <c r="DA34" s="12">
        <v>6.4</v>
      </c>
      <c r="DB34" s="12">
        <v>143.5</v>
      </c>
      <c r="DC34" s="12">
        <v>6.6</v>
      </c>
      <c r="DD34" s="12">
        <v>24.08</v>
      </c>
      <c r="DE34" s="12">
        <v>0.98</v>
      </c>
      <c r="DF34" s="12">
        <v>1.94</v>
      </c>
      <c r="DG34" s="12">
        <v>0.32</v>
      </c>
      <c r="DH34" s="12">
        <v>12.4</v>
      </c>
      <c r="DI34" s="12">
        <v>0.48</v>
      </c>
      <c r="DJ34" s="12">
        <v>372</v>
      </c>
      <c r="DK34" s="12">
        <v>14</v>
      </c>
      <c r="DL34" s="12">
        <v>31.7</v>
      </c>
      <c r="DM34" s="12">
        <v>1.4</v>
      </c>
      <c r="DN34" s="12">
        <v>192.6</v>
      </c>
      <c r="DO34" s="12">
        <v>7.6</v>
      </c>
      <c r="DP34" s="12">
        <v>18.62</v>
      </c>
      <c r="DQ34" s="12">
        <v>0.81</v>
      </c>
      <c r="DR34" s="12">
        <v>1.01</v>
      </c>
      <c r="DS34" s="12">
        <v>0.22</v>
      </c>
      <c r="DT34" s="12" t="s">
        <v>135</v>
      </c>
      <c r="DU34" s="12" t="s">
        <v>135</v>
      </c>
      <c r="DV34" s="12">
        <v>0.128</v>
      </c>
      <c r="DW34" s="12">
        <v>2.3E-2</v>
      </c>
      <c r="DX34" s="12">
        <v>2.12</v>
      </c>
      <c r="DY34" s="12">
        <v>0.24</v>
      </c>
      <c r="DZ34" s="12">
        <v>7.9000000000000001E-2</v>
      </c>
      <c r="EA34" s="12">
        <v>2.9000000000000001E-2</v>
      </c>
      <c r="EB34" s="12">
        <v>0.10299999999999999</v>
      </c>
      <c r="EC34" s="12">
        <v>1.7000000000000001E-2</v>
      </c>
      <c r="ED34" s="12">
        <v>152.5</v>
      </c>
      <c r="EE34" s="12">
        <v>7</v>
      </c>
      <c r="EF34" s="12">
        <v>16.739999999999998</v>
      </c>
      <c r="EG34" s="12">
        <v>0.6</v>
      </c>
      <c r="EH34" s="12">
        <v>40.1</v>
      </c>
      <c r="EI34" s="12">
        <v>1.4</v>
      </c>
      <c r="EJ34" s="12">
        <v>5.61</v>
      </c>
      <c r="EK34" s="12">
        <v>0.25</v>
      </c>
      <c r="EL34" s="12">
        <v>27</v>
      </c>
      <c r="EM34" s="12">
        <v>1</v>
      </c>
      <c r="EN34" s="12">
        <v>7.54</v>
      </c>
      <c r="EO34" s="12">
        <v>0.55000000000000004</v>
      </c>
      <c r="EP34" s="12">
        <v>2.4</v>
      </c>
      <c r="EQ34" s="12">
        <v>0.17</v>
      </c>
      <c r="ER34" s="12">
        <v>7.64</v>
      </c>
      <c r="ES34" s="12">
        <v>0.51</v>
      </c>
      <c r="ET34" s="12">
        <v>1.032</v>
      </c>
      <c r="EU34" s="12">
        <v>7.0000000000000007E-2</v>
      </c>
      <c r="EV34" s="12">
        <v>6.35</v>
      </c>
      <c r="EW34" s="12">
        <v>0.26</v>
      </c>
      <c r="EX34" s="12">
        <v>1.2150000000000001</v>
      </c>
      <c r="EY34" s="12">
        <v>8.4000000000000005E-2</v>
      </c>
      <c r="EZ34" s="12">
        <v>3.21</v>
      </c>
      <c r="FA34" s="12">
        <v>0.21</v>
      </c>
      <c r="FB34" s="12">
        <v>0.44600000000000001</v>
      </c>
      <c r="FC34" s="12">
        <v>5.7000000000000002E-2</v>
      </c>
      <c r="FD34" s="12">
        <v>2.78</v>
      </c>
      <c r="FE34" s="12">
        <v>0.26</v>
      </c>
      <c r="FF34" s="12">
        <v>0.34799999999999998</v>
      </c>
      <c r="FG34" s="12">
        <v>3.9E-2</v>
      </c>
      <c r="FH34" s="12">
        <v>5.05</v>
      </c>
      <c r="FI34" s="12">
        <v>0.45</v>
      </c>
      <c r="FJ34" s="12">
        <v>1.19</v>
      </c>
      <c r="FK34" s="12">
        <v>9.0999999999999998E-2</v>
      </c>
      <c r="FL34" s="12">
        <v>0.24</v>
      </c>
      <c r="FM34" s="12">
        <v>4.8000000000000001E-2</v>
      </c>
      <c r="FN34" s="12">
        <v>0.02</v>
      </c>
      <c r="FO34" s="12">
        <v>9.7999999999999997E-3</v>
      </c>
      <c r="FP34" s="12">
        <v>1.371</v>
      </c>
      <c r="FQ34" s="12">
        <v>9.6000000000000002E-2</v>
      </c>
      <c r="FR34" s="12">
        <v>1.6299999999999999E-2</v>
      </c>
      <c r="FS34" s="12">
        <v>9.7000000000000003E-3</v>
      </c>
      <c r="FT34" s="12">
        <v>1.278</v>
      </c>
      <c r="FU34" s="12">
        <v>9.8000000000000004E-2</v>
      </c>
      <c r="FV34" s="12">
        <v>0.47899999999999998</v>
      </c>
      <c r="FW34" s="12">
        <v>6.3E-2</v>
      </c>
    </row>
    <row r="35" spans="1:179" x14ac:dyDescent="0.3">
      <c r="A35" s="31" t="s">
        <v>185</v>
      </c>
      <c r="B35" s="31" t="s">
        <v>18</v>
      </c>
      <c r="D35" s="62">
        <v>2.7336999999999998</v>
      </c>
      <c r="E35" s="62">
        <v>13.908799999999999</v>
      </c>
      <c r="F35" s="62">
        <v>0.3085</v>
      </c>
      <c r="G35" s="62">
        <v>10.152100000000001</v>
      </c>
      <c r="H35" s="62">
        <v>0.61460000000000004</v>
      </c>
      <c r="I35" s="62">
        <v>2.7381000000000002</v>
      </c>
      <c r="J35" s="62">
        <v>51.467199999999998</v>
      </c>
      <c r="K35" s="62">
        <v>4.2417999999999996</v>
      </c>
      <c r="L35" s="62">
        <v>11.557600000000001</v>
      </c>
      <c r="M35" s="62">
        <v>0.1527</v>
      </c>
      <c r="N35" s="62">
        <v>1209.130688</v>
      </c>
      <c r="O35" s="62">
        <v>203</v>
      </c>
      <c r="P35" s="62">
        <v>0.58171853048038802</v>
      </c>
      <c r="Q35" s="62">
        <v>218.438305986215</v>
      </c>
      <c r="R35" s="62">
        <v>493.98442294105598</v>
      </c>
      <c r="T35" s="37">
        <v>4.53</v>
      </c>
      <c r="U35" s="37">
        <v>2.649</v>
      </c>
      <c r="V35" s="37">
        <v>13.478</v>
      </c>
      <c r="W35" s="37">
        <v>0.29899999999999999</v>
      </c>
      <c r="X35" s="37">
        <v>9.8369999999999997</v>
      </c>
      <c r="Y35" s="37">
        <v>0.59599999999999997</v>
      </c>
      <c r="Z35" s="37">
        <v>2.653</v>
      </c>
      <c r="AA35" s="37">
        <v>51.542000000000002</v>
      </c>
      <c r="AB35" s="37">
        <v>5.7110000000000003</v>
      </c>
      <c r="AC35" s="37">
        <v>12.339</v>
      </c>
      <c r="AD35" s="37">
        <v>0.14799999999999999</v>
      </c>
      <c r="AE35" s="37">
        <f t="shared" si="13"/>
        <v>0.9566631589017508</v>
      </c>
      <c r="AG35" s="34" t="str">
        <f t="shared" si="15"/>
        <v>LLD_LL1_102</v>
      </c>
      <c r="AH35" s="34">
        <f t="shared" si="16"/>
        <v>51.542000000000002</v>
      </c>
      <c r="AI35" s="34">
        <f t="shared" si="17"/>
        <v>2.653</v>
      </c>
      <c r="AJ35" s="34">
        <f t="shared" si="18"/>
        <v>13.478</v>
      </c>
      <c r="AK35" s="34">
        <f t="shared" si="19"/>
        <v>10.488149999999999</v>
      </c>
      <c r="AL35" s="34">
        <f t="shared" si="20"/>
        <v>2.0564997943499996</v>
      </c>
      <c r="AM35" s="34">
        <f t="shared" si="21"/>
        <v>0.14799999999999999</v>
      </c>
      <c r="AN35" s="34">
        <f t="shared" si="22"/>
        <v>5.7110000000000003</v>
      </c>
      <c r="AO35" s="34">
        <f t="shared" si="23"/>
        <v>9.8369999999999997</v>
      </c>
      <c r="AP35" s="34">
        <f t="shared" si="24"/>
        <v>2.649</v>
      </c>
      <c r="AQ35" s="34">
        <f t="shared" si="25"/>
        <v>0.59599999999999997</v>
      </c>
      <c r="AR35" s="34">
        <f t="shared" si="26"/>
        <v>0.29899999999999999</v>
      </c>
      <c r="AS35" s="34">
        <v>0.55650868696105305</v>
      </c>
      <c r="AT35" s="34">
        <f t="shared" si="14"/>
        <v>2.0897187982991967E-2</v>
      </c>
      <c r="AU35" s="34">
        <f t="shared" si="27"/>
        <v>1128.7910999999999</v>
      </c>
      <c r="AV35" s="34">
        <v>360</v>
      </c>
      <c r="AW35" s="34">
        <v>0.16148270698898021</v>
      </c>
      <c r="AY35" s="25">
        <v>39.048650000000002</v>
      </c>
      <c r="AZ35" s="25">
        <v>39.226300000000002</v>
      </c>
      <c r="BA35" s="25">
        <v>22.540400000000002</v>
      </c>
      <c r="BB35" s="25">
        <v>2.7E-2</v>
      </c>
      <c r="BC35" s="25">
        <v>0.23705000000000001</v>
      </c>
      <c r="BD35" s="25">
        <v>0.30995</v>
      </c>
      <c r="BE35" s="25">
        <v>0.21575</v>
      </c>
      <c r="BJ35" s="25">
        <v>101.60514999999999</v>
      </c>
      <c r="BK35" s="25">
        <v>0.75538379902492803</v>
      </c>
      <c r="BM35" s="12" t="s">
        <v>390</v>
      </c>
      <c r="BN35" s="12">
        <v>30</v>
      </c>
      <c r="BO35" s="12" t="s">
        <v>32</v>
      </c>
      <c r="BP35" s="12" t="s">
        <v>464</v>
      </c>
      <c r="BQ35" s="12" t="s">
        <v>699</v>
      </c>
      <c r="BR35" s="12" t="s">
        <v>461</v>
      </c>
      <c r="BS35" s="12">
        <v>2.9828703703703701E-2</v>
      </c>
      <c r="BT35" s="12">
        <v>6.8231000000000002</v>
      </c>
      <c r="BU35" s="12">
        <v>11</v>
      </c>
      <c r="BV35" s="12" t="s">
        <v>462</v>
      </c>
      <c r="BW35" s="12">
        <v>1</v>
      </c>
      <c r="BX35" s="12">
        <v>165000</v>
      </c>
      <c r="BY35" s="12">
        <v>23000</v>
      </c>
      <c r="BZ35" s="12">
        <v>10.199999999999999</v>
      </c>
      <c r="CA35" s="12">
        <v>1</v>
      </c>
      <c r="CB35" s="12">
        <v>8.6</v>
      </c>
      <c r="CC35" s="12">
        <v>1.6</v>
      </c>
      <c r="CD35" s="12">
        <v>1</v>
      </c>
      <c r="CE35" s="12">
        <v>1.1000000000000001</v>
      </c>
      <c r="CF35" s="12">
        <v>2.7</v>
      </c>
      <c r="CG35" s="12">
        <v>0.72</v>
      </c>
      <c r="CH35" s="12">
        <v>4710</v>
      </c>
      <c r="CI35" s="12">
        <v>330</v>
      </c>
      <c r="CJ35" s="12">
        <v>27.6</v>
      </c>
      <c r="CK35" s="12">
        <v>1.9</v>
      </c>
      <c r="CL35" s="12">
        <v>15700</v>
      </c>
      <c r="CM35" s="12">
        <v>1900</v>
      </c>
      <c r="CN35" s="12">
        <v>390</v>
      </c>
      <c r="CO35" s="12">
        <v>56</v>
      </c>
      <c r="CP35" s="12">
        <v>59</v>
      </c>
      <c r="CQ35" s="12">
        <v>11</v>
      </c>
      <c r="CR35" s="12">
        <v>1310</v>
      </c>
      <c r="CS35" s="12">
        <v>260</v>
      </c>
      <c r="CT35" s="12">
        <v>89000</v>
      </c>
      <c r="CU35" s="12">
        <v>21000</v>
      </c>
      <c r="CV35" s="12">
        <v>37.9</v>
      </c>
      <c r="CW35" s="12">
        <v>9.5</v>
      </c>
      <c r="CX35" s="12">
        <v>61</v>
      </c>
      <c r="CY35" s="12">
        <v>14</v>
      </c>
      <c r="CZ35" s="12">
        <v>128</v>
      </c>
      <c r="DA35" s="12">
        <v>27</v>
      </c>
      <c r="DB35" s="12">
        <v>172</v>
      </c>
      <c r="DC35" s="12">
        <v>30</v>
      </c>
      <c r="DD35" s="12">
        <v>27.1</v>
      </c>
      <c r="DE35" s="12">
        <v>4.4000000000000004</v>
      </c>
      <c r="DF35" s="12">
        <v>1.55</v>
      </c>
      <c r="DG35" s="12">
        <v>0.94</v>
      </c>
      <c r="DH35" s="12">
        <v>12</v>
      </c>
      <c r="DI35" s="12">
        <v>1.3</v>
      </c>
      <c r="DJ35" s="12">
        <v>383</v>
      </c>
      <c r="DK35" s="12">
        <v>36</v>
      </c>
      <c r="DL35" s="12">
        <v>30.1</v>
      </c>
      <c r="DM35" s="12">
        <v>3.5</v>
      </c>
      <c r="DN35" s="12">
        <v>151</v>
      </c>
      <c r="DO35" s="12">
        <v>22</v>
      </c>
      <c r="DP35" s="12">
        <v>18.7</v>
      </c>
      <c r="DQ35" s="12">
        <v>3.5</v>
      </c>
      <c r="DR35" s="12">
        <v>0.87</v>
      </c>
      <c r="DS35" s="12">
        <v>0.35</v>
      </c>
      <c r="DT35" s="12">
        <v>0.55000000000000004</v>
      </c>
      <c r="DU35" s="12">
        <v>0.49</v>
      </c>
      <c r="DV35" s="12">
        <v>0.127</v>
      </c>
      <c r="DW35" s="12">
        <v>5.2999999999999999E-2</v>
      </c>
      <c r="DX35" s="12">
        <v>1.36</v>
      </c>
      <c r="DY35" s="12">
        <v>0.45</v>
      </c>
      <c r="DZ35" s="12" t="s">
        <v>135</v>
      </c>
      <c r="EA35" s="12" t="s">
        <v>135</v>
      </c>
      <c r="EB35" s="12">
        <v>0.10299999999999999</v>
      </c>
      <c r="EC35" s="12">
        <v>5.6000000000000001E-2</v>
      </c>
      <c r="ED35" s="12">
        <v>146</v>
      </c>
      <c r="EE35" s="12">
        <v>34</v>
      </c>
      <c r="EF35" s="12">
        <v>13.7</v>
      </c>
      <c r="EG35" s="12">
        <v>3.2</v>
      </c>
      <c r="EH35" s="12">
        <v>35.1</v>
      </c>
      <c r="EI35" s="12">
        <v>5.9</v>
      </c>
      <c r="EJ35" s="12">
        <v>5.01</v>
      </c>
      <c r="EK35" s="12">
        <v>0.75</v>
      </c>
      <c r="EL35" s="12">
        <v>22.3</v>
      </c>
      <c r="EM35" s="12">
        <v>3.6</v>
      </c>
      <c r="EN35" s="12">
        <v>6.8</v>
      </c>
      <c r="EO35" s="12">
        <v>1</v>
      </c>
      <c r="EP35" s="12">
        <v>2.14</v>
      </c>
      <c r="EQ35" s="12">
        <v>0.34</v>
      </c>
      <c r="ER35" s="12">
        <v>7</v>
      </c>
      <c r="ES35" s="12">
        <v>1.9</v>
      </c>
      <c r="ET35" s="12">
        <v>1.18</v>
      </c>
      <c r="EU35" s="12">
        <v>0.34</v>
      </c>
      <c r="EV35" s="12">
        <v>6</v>
      </c>
      <c r="EW35" s="12">
        <v>1.9</v>
      </c>
      <c r="EX35" s="12">
        <v>1.25</v>
      </c>
      <c r="EY35" s="12">
        <v>0.3</v>
      </c>
      <c r="EZ35" s="12">
        <v>3.07</v>
      </c>
      <c r="FA35" s="12">
        <v>0.81</v>
      </c>
      <c r="FB35" s="12">
        <v>0.49</v>
      </c>
      <c r="FC35" s="12">
        <v>0.26</v>
      </c>
      <c r="FD35" s="12">
        <v>2.78</v>
      </c>
      <c r="FE35" s="12">
        <v>0.6</v>
      </c>
      <c r="FF35" s="12">
        <v>0.4</v>
      </c>
      <c r="FG35" s="12">
        <v>0.1</v>
      </c>
      <c r="FH35" s="12">
        <v>3.83</v>
      </c>
      <c r="FI35" s="12">
        <v>0.76</v>
      </c>
      <c r="FJ35" s="12">
        <v>1.48</v>
      </c>
      <c r="FK35" s="12">
        <v>0.91</v>
      </c>
      <c r="FL35" s="12">
        <v>0.25</v>
      </c>
      <c r="FM35" s="12">
        <v>0.19</v>
      </c>
      <c r="FN35" s="12" t="s">
        <v>135</v>
      </c>
      <c r="FO35" s="12" t="s">
        <v>135</v>
      </c>
      <c r="FP35" s="12">
        <v>1.27</v>
      </c>
      <c r="FQ35" s="12">
        <v>0.39</v>
      </c>
      <c r="FR35" s="12">
        <v>4.5999999999999999E-2</v>
      </c>
      <c r="FS35" s="12">
        <v>3.3000000000000002E-2</v>
      </c>
      <c r="FT35" s="12">
        <v>1.28</v>
      </c>
      <c r="FU35" s="12">
        <v>0.41</v>
      </c>
      <c r="FV35" s="12">
        <v>0.33900000000000002</v>
      </c>
      <c r="FW35" s="12">
        <v>9.4E-2</v>
      </c>
    </row>
    <row r="36" spans="1:179" x14ac:dyDescent="0.3">
      <c r="A36" s="31" t="s">
        <v>186</v>
      </c>
      <c r="B36" s="31" t="s">
        <v>18</v>
      </c>
      <c r="D36" s="62">
        <v>2.5647000000000002</v>
      </c>
      <c r="E36" s="62">
        <v>13.748200000000001</v>
      </c>
      <c r="F36" s="62">
        <v>0.24030000000000001</v>
      </c>
      <c r="G36" s="62">
        <v>10.388199999999999</v>
      </c>
      <c r="H36" s="62">
        <v>0.66349999999999998</v>
      </c>
      <c r="I36" s="62">
        <v>3.0388999999999999</v>
      </c>
      <c r="J36" s="62">
        <v>52.467799999999997</v>
      </c>
      <c r="K36" s="62">
        <v>4.7874999999999996</v>
      </c>
      <c r="L36" s="62">
        <v>10.4329</v>
      </c>
      <c r="M36" s="62">
        <v>0.17599999999999999</v>
      </c>
      <c r="N36" s="62">
        <v>1034.4673560000001</v>
      </c>
      <c r="O36" s="62">
        <v>109</v>
      </c>
      <c r="P36" s="62">
        <v>0.53027618360037998</v>
      </c>
      <c r="Q36" s="62">
        <v>169.04021806844401</v>
      </c>
      <c r="R36" s="62">
        <v>356.978857525509</v>
      </c>
      <c r="T36" s="37">
        <v>4.7300000000000004</v>
      </c>
      <c r="U36" s="37">
        <v>2.4609999999999999</v>
      </c>
      <c r="V36" s="37">
        <v>13.192</v>
      </c>
      <c r="W36" s="37">
        <v>0.23100000000000001</v>
      </c>
      <c r="X36" s="37">
        <v>9.968</v>
      </c>
      <c r="Y36" s="37">
        <v>0.63700000000000001</v>
      </c>
      <c r="Z36" s="37">
        <v>2.9159999999999999</v>
      </c>
      <c r="AA36" s="37">
        <v>52.097000000000001</v>
      </c>
      <c r="AB36" s="37">
        <v>6.0570000000000004</v>
      </c>
      <c r="AC36" s="37">
        <v>11.590999999999999</v>
      </c>
      <c r="AD36" s="37">
        <v>0.16900000000000001</v>
      </c>
      <c r="AE36" s="37">
        <f t="shared" si="13"/>
        <v>0.95483624558388247</v>
      </c>
      <c r="AG36" s="34" t="str">
        <f t="shared" si="15"/>
        <v>LLD_LL1_104</v>
      </c>
      <c r="AH36" s="34">
        <f t="shared" si="16"/>
        <v>52.097000000000001</v>
      </c>
      <c r="AI36" s="34">
        <f t="shared" si="17"/>
        <v>2.9159999999999999</v>
      </c>
      <c r="AJ36" s="34">
        <f t="shared" si="18"/>
        <v>13.192</v>
      </c>
      <c r="AK36" s="34">
        <f t="shared" si="19"/>
        <v>9.8523499999999995</v>
      </c>
      <c r="AL36" s="34">
        <f t="shared" si="20"/>
        <v>1.9318331401499997</v>
      </c>
      <c r="AM36" s="34">
        <f t="shared" si="21"/>
        <v>0.16900000000000001</v>
      </c>
      <c r="AN36" s="34">
        <f t="shared" si="22"/>
        <v>6.0570000000000004</v>
      </c>
      <c r="AO36" s="34">
        <f t="shared" si="23"/>
        <v>9.968</v>
      </c>
      <c r="AP36" s="34">
        <f t="shared" si="24"/>
        <v>2.4609999999999999</v>
      </c>
      <c r="AQ36" s="34">
        <f t="shared" si="25"/>
        <v>0.63700000000000001</v>
      </c>
      <c r="AR36" s="34">
        <f t="shared" si="26"/>
        <v>0.23100000000000001</v>
      </c>
      <c r="AS36" s="34">
        <v>0.50632692027153603</v>
      </c>
      <c r="AT36" s="34">
        <f t="shared" si="14"/>
        <v>1.6140572717315387E-2</v>
      </c>
      <c r="AU36" s="34">
        <f t="shared" si="27"/>
        <v>1135.7456999999999</v>
      </c>
      <c r="AV36" s="34">
        <v>280</v>
      </c>
      <c r="AW36" s="34">
        <v>0.17043601152292959</v>
      </c>
      <c r="AY36" s="25">
        <v>40.423749999999998</v>
      </c>
      <c r="AZ36" s="25">
        <v>39.607950000000002</v>
      </c>
      <c r="BA36" s="25">
        <v>20.64415</v>
      </c>
      <c r="BB36" s="25">
        <v>2.6499999999999999E-2</v>
      </c>
      <c r="BC36" s="25">
        <v>0.25385000000000002</v>
      </c>
      <c r="BD36" s="25">
        <v>0.27629999999999999</v>
      </c>
      <c r="BE36" s="25">
        <v>0.17380000000000001</v>
      </c>
      <c r="BJ36" s="25">
        <v>101.40635</v>
      </c>
      <c r="BK36" s="25">
        <v>0.77730366163751097</v>
      </c>
      <c r="BM36" s="12" t="s">
        <v>393</v>
      </c>
      <c r="BN36" s="12">
        <v>50</v>
      </c>
      <c r="BO36" s="12" t="s">
        <v>32</v>
      </c>
      <c r="BP36" s="12">
        <v>7</v>
      </c>
      <c r="BQ36" s="12" t="s">
        <v>700</v>
      </c>
      <c r="BR36" s="12" t="s">
        <v>467</v>
      </c>
      <c r="BS36" s="12">
        <v>1.24583333333333E-2</v>
      </c>
      <c r="BT36" s="12">
        <v>21.690999999999999</v>
      </c>
      <c r="BU36" s="12">
        <v>33</v>
      </c>
      <c r="BV36" s="12" t="s">
        <v>462</v>
      </c>
      <c r="BW36" s="12">
        <v>1</v>
      </c>
      <c r="BX36" s="12">
        <v>318000</v>
      </c>
      <c r="BY36" s="12">
        <v>14000</v>
      </c>
      <c r="BZ36" s="12">
        <v>10.4</v>
      </c>
      <c r="CA36" s="12">
        <v>1</v>
      </c>
      <c r="CB36" s="12">
        <v>5.7</v>
      </c>
      <c r="CC36" s="12">
        <v>0.4</v>
      </c>
      <c r="CD36" s="12">
        <v>1.46</v>
      </c>
      <c r="CE36" s="12">
        <v>0.56999999999999995</v>
      </c>
      <c r="CF36" s="12">
        <v>2.59</v>
      </c>
      <c r="CG36" s="12">
        <v>0.13</v>
      </c>
      <c r="CH36" s="12">
        <v>4650</v>
      </c>
      <c r="CI36" s="12">
        <v>120</v>
      </c>
      <c r="CJ36" s="12">
        <v>31.4</v>
      </c>
      <c r="CK36" s="12">
        <v>1.1000000000000001</v>
      </c>
      <c r="CL36" s="12">
        <v>19240</v>
      </c>
      <c r="CM36" s="12">
        <v>640</v>
      </c>
      <c r="CN36" s="12">
        <v>390</v>
      </c>
      <c r="CO36" s="12">
        <v>17</v>
      </c>
      <c r="CP36" s="12">
        <v>81.3</v>
      </c>
      <c r="CQ36" s="12">
        <v>5.6</v>
      </c>
      <c r="CR36" s="12">
        <v>1307</v>
      </c>
      <c r="CS36" s="12">
        <v>62</v>
      </c>
      <c r="CT36" s="12">
        <v>82600</v>
      </c>
      <c r="CU36" s="12">
        <v>3800</v>
      </c>
      <c r="CV36" s="12">
        <v>36.1</v>
      </c>
      <c r="CW36" s="12">
        <v>2</v>
      </c>
      <c r="CX36" s="12">
        <v>46.6</v>
      </c>
      <c r="CY36" s="12">
        <v>2.2999999999999998</v>
      </c>
      <c r="CZ36" s="12">
        <v>190.2</v>
      </c>
      <c r="DA36" s="12">
        <v>9.8000000000000007</v>
      </c>
      <c r="DB36" s="12">
        <v>138.30000000000001</v>
      </c>
      <c r="DC36" s="12">
        <v>6.9</v>
      </c>
      <c r="DD36" s="12">
        <v>23.8</v>
      </c>
      <c r="DE36" s="12">
        <v>1.3</v>
      </c>
      <c r="DF36" s="12">
        <v>1.9</v>
      </c>
      <c r="DG36" s="12">
        <v>0.31</v>
      </c>
      <c r="DH36" s="12">
        <v>9.9700000000000006</v>
      </c>
      <c r="DI36" s="12">
        <v>0.47</v>
      </c>
      <c r="DJ36" s="12">
        <v>375</v>
      </c>
      <c r="DK36" s="12">
        <v>10</v>
      </c>
      <c r="DL36" s="12">
        <v>29.2</v>
      </c>
      <c r="DM36" s="12">
        <v>1.1000000000000001</v>
      </c>
      <c r="DN36" s="12">
        <v>178</v>
      </c>
      <c r="DO36" s="12">
        <v>6.3</v>
      </c>
      <c r="DP36" s="12">
        <v>17.03</v>
      </c>
      <c r="DQ36" s="12">
        <v>0.86</v>
      </c>
      <c r="DR36" s="12">
        <v>0.99</v>
      </c>
      <c r="DS36" s="12">
        <v>0.17</v>
      </c>
      <c r="DT36" s="12">
        <v>0.31</v>
      </c>
      <c r="DU36" s="12">
        <v>0.17</v>
      </c>
      <c r="DV36" s="12">
        <v>0.122</v>
      </c>
      <c r="DW36" s="12">
        <v>3.3000000000000002E-2</v>
      </c>
      <c r="DX36" s="12">
        <v>1.84</v>
      </c>
      <c r="DY36" s="12">
        <v>0.23</v>
      </c>
      <c r="DZ36" s="12" t="s">
        <v>135</v>
      </c>
      <c r="EA36" s="12" t="s">
        <v>135</v>
      </c>
      <c r="EB36" s="12">
        <v>9.6000000000000002E-2</v>
      </c>
      <c r="EC36" s="12">
        <v>1.6E-2</v>
      </c>
      <c r="ED36" s="12">
        <v>135.5</v>
      </c>
      <c r="EE36" s="12">
        <v>6.1</v>
      </c>
      <c r="EF36" s="12">
        <v>14.78</v>
      </c>
      <c r="EG36" s="12">
        <v>0.67</v>
      </c>
      <c r="EH36" s="12">
        <v>38.4</v>
      </c>
      <c r="EI36" s="12">
        <v>1.5</v>
      </c>
      <c r="EJ36" s="12">
        <v>5.38</v>
      </c>
      <c r="EK36" s="12">
        <v>0.24</v>
      </c>
      <c r="EL36" s="12">
        <v>24.2</v>
      </c>
      <c r="EM36" s="12">
        <v>1</v>
      </c>
      <c r="EN36" s="12">
        <v>6.31</v>
      </c>
      <c r="EO36" s="12">
        <v>0.52</v>
      </c>
      <c r="EP36" s="12">
        <v>2.34</v>
      </c>
      <c r="EQ36" s="12">
        <v>0.17</v>
      </c>
      <c r="ER36" s="12">
        <v>6.74</v>
      </c>
      <c r="ES36" s="12">
        <v>0.5</v>
      </c>
      <c r="ET36" s="12">
        <v>0.95399999999999996</v>
      </c>
      <c r="EU36" s="12">
        <v>7.0999999999999994E-2</v>
      </c>
      <c r="EV36" s="12">
        <v>5.82</v>
      </c>
      <c r="EW36" s="12">
        <v>0.43</v>
      </c>
      <c r="EX36" s="12">
        <v>1.2629999999999999</v>
      </c>
      <c r="EY36" s="12">
        <v>7.4999999999999997E-2</v>
      </c>
      <c r="EZ36" s="12">
        <v>3.31</v>
      </c>
      <c r="FA36" s="12">
        <v>0.24</v>
      </c>
      <c r="FB36" s="12">
        <v>0.36599999999999999</v>
      </c>
      <c r="FC36" s="12">
        <v>4.2000000000000003E-2</v>
      </c>
      <c r="FD36" s="12">
        <v>2.29</v>
      </c>
      <c r="FE36" s="12">
        <v>0.25</v>
      </c>
      <c r="FF36" s="12">
        <v>0.33300000000000002</v>
      </c>
      <c r="FG36" s="12">
        <v>4.1000000000000002E-2</v>
      </c>
      <c r="FH36" s="12">
        <v>4.8600000000000003</v>
      </c>
      <c r="FI36" s="12">
        <v>0.34</v>
      </c>
      <c r="FJ36" s="12">
        <v>0.96699999999999997</v>
      </c>
      <c r="FK36" s="12">
        <v>6.5000000000000002E-2</v>
      </c>
      <c r="FL36" s="12">
        <v>0.192</v>
      </c>
      <c r="FM36" s="12">
        <v>4.4999999999999998E-2</v>
      </c>
      <c r="FN36" s="12">
        <v>0.03</v>
      </c>
      <c r="FO36" s="12">
        <v>1.2E-2</v>
      </c>
      <c r="FP36" s="12">
        <v>1.262</v>
      </c>
      <c r="FQ36" s="12">
        <v>0.09</v>
      </c>
      <c r="FR36" s="12">
        <v>1.24E-2</v>
      </c>
      <c r="FS36" s="12">
        <v>7.6E-3</v>
      </c>
      <c r="FT36" s="12">
        <v>1.1439999999999999</v>
      </c>
      <c r="FU36" s="12">
        <v>0.09</v>
      </c>
      <c r="FV36" s="12">
        <v>0.38800000000000001</v>
      </c>
      <c r="FW36" s="12">
        <v>5.5E-2</v>
      </c>
    </row>
    <row r="37" spans="1:179" x14ac:dyDescent="0.3">
      <c r="A37" s="31" t="s">
        <v>187</v>
      </c>
      <c r="B37" s="31" t="s">
        <v>14</v>
      </c>
      <c r="D37" s="62">
        <v>2.6804000000000001</v>
      </c>
      <c r="E37" s="62">
        <v>13.7294</v>
      </c>
      <c r="F37" s="62">
        <v>0.30549999999999999</v>
      </c>
      <c r="G37" s="62">
        <v>10.036</v>
      </c>
      <c r="H37" s="62">
        <v>0.52339999999999998</v>
      </c>
      <c r="I37" s="62">
        <v>2.9809000000000001</v>
      </c>
      <c r="J37" s="62">
        <v>51.347099999999998</v>
      </c>
      <c r="K37" s="62">
        <v>6.2351000000000001</v>
      </c>
      <c r="L37" s="62">
        <v>10.2081</v>
      </c>
      <c r="M37" s="62">
        <v>8.8900000000000007E-2</v>
      </c>
      <c r="N37" s="62">
        <v>1253.1718719999999</v>
      </c>
      <c r="O37" s="62">
        <v>159</v>
      </c>
      <c r="P37" s="62">
        <v>0.30229526262095802</v>
      </c>
      <c r="Q37" s="62">
        <v>318.50539478887799</v>
      </c>
      <c r="R37" s="62">
        <v>320.97524694783402</v>
      </c>
      <c r="T37" s="37">
        <v>4.9800000000000004</v>
      </c>
      <c r="U37" s="37">
        <v>2.581</v>
      </c>
      <c r="V37" s="37">
        <v>13.222</v>
      </c>
      <c r="W37" s="37">
        <v>0.29399999999999998</v>
      </c>
      <c r="X37" s="37">
        <v>9.6910000000000007</v>
      </c>
      <c r="Y37" s="37">
        <v>0.504</v>
      </c>
      <c r="Z37" s="37">
        <v>2.871</v>
      </c>
      <c r="AA37" s="37">
        <v>51.305</v>
      </c>
      <c r="AB37" s="37">
        <v>7.6050000000000004</v>
      </c>
      <c r="AC37" s="37">
        <v>11.356</v>
      </c>
      <c r="AD37" s="37">
        <v>0.114</v>
      </c>
      <c r="AE37" s="37">
        <f t="shared" si="13"/>
        <v>0.95256239283673072</v>
      </c>
      <c r="AG37" s="34" t="str">
        <f t="shared" si="15"/>
        <v>LLE_LL4_34a</v>
      </c>
      <c r="AH37" s="34">
        <f t="shared" si="16"/>
        <v>51.305</v>
      </c>
      <c r="AI37" s="34">
        <f t="shared" si="17"/>
        <v>2.871</v>
      </c>
      <c r="AJ37" s="34">
        <f t="shared" si="18"/>
        <v>13.222</v>
      </c>
      <c r="AK37" s="34">
        <f t="shared" si="19"/>
        <v>9.6525999999999996</v>
      </c>
      <c r="AL37" s="34">
        <f t="shared" si="20"/>
        <v>1.8926664773999999</v>
      </c>
      <c r="AM37" s="34">
        <f t="shared" si="21"/>
        <v>0.114</v>
      </c>
      <c r="AN37" s="34">
        <f t="shared" si="22"/>
        <v>7.6050000000000004</v>
      </c>
      <c r="AO37" s="34">
        <f t="shared" si="23"/>
        <v>9.6910000000000007</v>
      </c>
      <c r="AP37" s="34">
        <f t="shared" si="24"/>
        <v>2.581</v>
      </c>
      <c r="AQ37" s="34">
        <f t="shared" si="25"/>
        <v>0.504</v>
      </c>
      <c r="AR37" s="34">
        <f t="shared" si="26"/>
        <v>0.29399999999999998</v>
      </c>
      <c r="AS37" s="34">
        <v>0.5</v>
      </c>
      <c r="AT37" s="34">
        <f t="shared" si="14"/>
        <v>3.033962609915012E-2</v>
      </c>
      <c r="AU37" s="34">
        <f t="shared" si="27"/>
        <v>1166.8605</v>
      </c>
      <c r="AV37" s="34">
        <v>470</v>
      </c>
      <c r="AW37" s="34">
        <v>0.10805970319966129</v>
      </c>
      <c r="AY37" s="25">
        <v>42.137</v>
      </c>
      <c r="AZ37" s="25">
        <v>39.756549999999997</v>
      </c>
      <c r="BA37" s="25">
        <v>17.740100000000002</v>
      </c>
      <c r="BB37" s="25">
        <v>4.4150000000000002E-2</v>
      </c>
      <c r="BC37" s="25">
        <v>0.22025</v>
      </c>
      <c r="BD37" s="25">
        <v>0.25130000000000002</v>
      </c>
      <c r="BE37" s="25">
        <v>0.2369</v>
      </c>
      <c r="BJ37" s="25">
        <v>100.38625</v>
      </c>
      <c r="BK37" s="25">
        <v>0.80893966376269399</v>
      </c>
      <c r="BM37" s="12" t="s">
        <v>391</v>
      </c>
      <c r="BN37" s="12">
        <v>50</v>
      </c>
      <c r="BO37" s="12" t="s">
        <v>33</v>
      </c>
      <c r="BP37" s="12">
        <v>15</v>
      </c>
      <c r="BQ37" s="12" t="s">
        <v>701</v>
      </c>
      <c r="BR37" s="12" t="s">
        <v>461</v>
      </c>
      <c r="BS37" s="12">
        <v>0.54301435185185198</v>
      </c>
      <c r="BT37" s="12">
        <v>21.268999999999998</v>
      </c>
      <c r="BU37" s="12">
        <v>32</v>
      </c>
      <c r="BV37" s="12" t="s">
        <v>462</v>
      </c>
      <c r="BW37" s="12">
        <v>1</v>
      </c>
      <c r="BX37" s="12">
        <v>7920000</v>
      </c>
      <c r="BY37" s="12">
        <v>470000</v>
      </c>
      <c r="BZ37" s="12">
        <v>51.3</v>
      </c>
      <c r="CA37" s="12">
        <v>1</v>
      </c>
      <c r="CB37" s="12">
        <v>5.35</v>
      </c>
      <c r="CC37" s="12">
        <v>0.52</v>
      </c>
      <c r="CD37" s="12">
        <v>0.68</v>
      </c>
      <c r="CE37" s="12">
        <v>0.31</v>
      </c>
      <c r="CF37" s="12">
        <v>2.78</v>
      </c>
      <c r="CG37" s="12">
        <v>0.2</v>
      </c>
      <c r="CH37" s="12">
        <v>4390</v>
      </c>
      <c r="CI37" s="12">
        <v>160</v>
      </c>
      <c r="CJ37" s="12">
        <v>31.2</v>
      </c>
      <c r="CK37" s="12">
        <v>2</v>
      </c>
      <c r="CL37" s="12">
        <v>17500</v>
      </c>
      <c r="CM37" s="12">
        <v>1300</v>
      </c>
      <c r="CN37" s="12">
        <v>323</v>
      </c>
      <c r="CO37" s="12">
        <v>31</v>
      </c>
      <c r="CP37" s="12">
        <v>224</v>
      </c>
      <c r="CQ37" s="12">
        <v>21</v>
      </c>
      <c r="CR37" s="12">
        <v>1300</v>
      </c>
      <c r="CS37" s="12">
        <v>110</v>
      </c>
      <c r="CT37" s="12">
        <v>82700</v>
      </c>
      <c r="CU37" s="12">
        <v>5600</v>
      </c>
      <c r="CV37" s="12">
        <v>39.5</v>
      </c>
      <c r="CW37" s="12">
        <v>2.5</v>
      </c>
      <c r="CX37" s="12">
        <v>88.1</v>
      </c>
      <c r="CY37" s="12">
        <v>4.7</v>
      </c>
      <c r="CZ37" s="12">
        <v>59</v>
      </c>
      <c r="DA37" s="12">
        <v>3.7</v>
      </c>
      <c r="DB37" s="12">
        <v>115.1</v>
      </c>
      <c r="DC37" s="12">
        <v>6.5</v>
      </c>
      <c r="DD37" s="12">
        <v>21.6</v>
      </c>
      <c r="DE37" s="12">
        <v>1.4</v>
      </c>
      <c r="DF37" s="12">
        <v>1.56</v>
      </c>
      <c r="DG37" s="12">
        <v>0.26</v>
      </c>
      <c r="DH37" s="12">
        <v>9.34</v>
      </c>
      <c r="DI37" s="12">
        <v>0.75</v>
      </c>
      <c r="DJ37" s="12">
        <v>363</v>
      </c>
      <c r="DK37" s="12">
        <v>21</v>
      </c>
      <c r="DL37" s="12">
        <v>27.9</v>
      </c>
      <c r="DM37" s="12">
        <v>1.9</v>
      </c>
      <c r="DN37" s="12">
        <v>159</v>
      </c>
      <c r="DO37" s="12">
        <v>11</v>
      </c>
      <c r="DP37" s="12">
        <v>15</v>
      </c>
      <c r="DQ37" s="12">
        <v>1.2</v>
      </c>
      <c r="DR37" s="12">
        <v>1.07</v>
      </c>
      <c r="DS37" s="12">
        <v>0.19</v>
      </c>
      <c r="DT37" s="12">
        <v>0.21199999999999999</v>
      </c>
      <c r="DU37" s="12">
        <v>9.8000000000000004E-2</v>
      </c>
      <c r="DV37" s="12">
        <v>0.111</v>
      </c>
      <c r="DW37" s="12">
        <v>2.5999999999999999E-2</v>
      </c>
      <c r="DX37" s="12">
        <v>1.89</v>
      </c>
      <c r="DY37" s="12">
        <v>0.22</v>
      </c>
      <c r="DZ37" s="12">
        <v>5.0999999999999997E-2</v>
      </c>
      <c r="EA37" s="12">
        <v>2.9000000000000001E-2</v>
      </c>
      <c r="EB37" s="12">
        <v>0.10199999999999999</v>
      </c>
      <c r="EC37" s="12">
        <v>2.5999999999999999E-2</v>
      </c>
      <c r="ED37" s="12">
        <v>128.30000000000001</v>
      </c>
      <c r="EE37" s="12">
        <v>9.3000000000000007</v>
      </c>
      <c r="EF37" s="12">
        <v>14.1</v>
      </c>
      <c r="EG37" s="12">
        <v>0.94</v>
      </c>
      <c r="EH37" s="12">
        <v>31.9</v>
      </c>
      <c r="EI37" s="12">
        <v>1.7</v>
      </c>
      <c r="EJ37" s="12">
        <v>4.32</v>
      </c>
      <c r="EK37" s="12">
        <v>0.22</v>
      </c>
      <c r="EL37" s="12">
        <v>21.7</v>
      </c>
      <c r="EM37" s="12">
        <v>1.4</v>
      </c>
      <c r="EN37" s="12">
        <v>6.07</v>
      </c>
      <c r="EO37" s="12">
        <v>0.51</v>
      </c>
      <c r="EP37" s="12">
        <v>2.02</v>
      </c>
      <c r="EQ37" s="12">
        <v>0.18</v>
      </c>
      <c r="ER37" s="12">
        <v>5.79</v>
      </c>
      <c r="ES37" s="12">
        <v>0.59</v>
      </c>
      <c r="ET37" s="12">
        <v>1.03</v>
      </c>
      <c r="EU37" s="12">
        <v>0.12</v>
      </c>
      <c r="EV37" s="12">
        <v>5.95</v>
      </c>
      <c r="EW37" s="12">
        <v>0.52</v>
      </c>
      <c r="EX37" s="12">
        <v>1.079</v>
      </c>
      <c r="EY37" s="12">
        <v>9.2999999999999999E-2</v>
      </c>
      <c r="EZ37" s="12">
        <v>2.79</v>
      </c>
      <c r="FA37" s="12">
        <v>0.26</v>
      </c>
      <c r="FB37" s="12">
        <v>0.38100000000000001</v>
      </c>
      <c r="FC37" s="12">
        <v>4.1000000000000002E-2</v>
      </c>
      <c r="FD37" s="12">
        <v>2.4</v>
      </c>
      <c r="FE37" s="12">
        <v>0.34</v>
      </c>
      <c r="FF37" s="12">
        <v>0.30299999999999999</v>
      </c>
      <c r="FG37" s="12">
        <v>0.06</v>
      </c>
      <c r="FH37" s="12">
        <v>4.04</v>
      </c>
      <c r="FI37" s="12">
        <v>0.46</v>
      </c>
      <c r="FJ37" s="12">
        <v>0.98</v>
      </c>
      <c r="FK37" s="12">
        <v>0.12</v>
      </c>
      <c r="FL37" s="12">
        <v>0.17399999999999999</v>
      </c>
      <c r="FM37" s="12">
        <v>5.6000000000000001E-2</v>
      </c>
      <c r="FN37" s="12">
        <v>3.7999999999999999E-2</v>
      </c>
      <c r="FO37" s="12">
        <v>1.2999999999999999E-2</v>
      </c>
      <c r="FP37" s="12">
        <v>1.1499999999999999</v>
      </c>
      <c r="FQ37" s="12">
        <v>0.13</v>
      </c>
      <c r="FR37" s="12">
        <v>2.9000000000000001E-2</v>
      </c>
      <c r="FS37" s="12">
        <v>1.2999999999999999E-2</v>
      </c>
      <c r="FT37" s="12">
        <v>1.08</v>
      </c>
      <c r="FU37" s="12">
        <v>0.14000000000000001</v>
      </c>
      <c r="FV37" s="12">
        <v>0.39300000000000002</v>
      </c>
      <c r="FW37" s="12">
        <v>5.6000000000000001E-2</v>
      </c>
    </row>
    <row r="38" spans="1:179" x14ac:dyDescent="0.3">
      <c r="A38" s="31" t="s">
        <v>188</v>
      </c>
      <c r="B38" s="31" t="s">
        <v>14</v>
      </c>
      <c r="D38" s="62">
        <v>2.6341999999999999</v>
      </c>
      <c r="E38" s="62">
        <v>13.597099999999999</v>
      </c>
      <c r="F38" s="62">
        <v>0.36359999999999998</v>
      </c>
      <c r="G38" s="62">
        <v>10.024900000000001</v>
      </c>
      <c r="H38" s="62">
        <v>0.5353</v>
      </c>
      <c r="I38" s="62">
        <v>2.9864000000000002</v>
      </c>
      <c r="J38" s="62">
        <v>50.867100000000001</v>
      </c>
      <c r="K38" s="62">
        <v>5.9127000000000001</v>
      </c>
      <c r="L38" s="62">
        <v>10.365</v>
      </c>
      <c r="M38" s="62">
        <v>0.2253</v>
      </c>
      <c r="N38" s="62">
        <v>1226.647068</v>
      </c>
      <c r="O38" s="62">
        <v>125</v>
      </c>
      <c r="P38" s="62">
        <v>0.310046474894699</v>
      </c>
      <c r="Q38" s="62">
        <v>308.89193446785401</v>
      </c>
      <c r="R38" s="62">
        <v>328.68357993346098</v>
      </c>
      <c r="T38" s="37">
        <v>4.7</v>
      </c>
      <c r="U38" s="37">
        <v>2.5609999999999999</v>
      </c>
      <c r="V38" s="37">
        <v>13.221</v>
      </c>
      <c r="W38" s="37">
        <v>0.35399999999999998</v>
      </c>
      <c r="X38" s="37">
        <v>9.7710000000000008</v>
      </c>
      <c r="Y38" s="37">
        <v>0.52</v>
      </c>
      <c r="Z38" s="37">
        <v>2.9039999999999999</v>
      </c>
      <c r="AA38" s="37">
        <v>51.210999999999999</v>
      </c>
      <c r="AB38" s="37">
        <v>7.3029999999999999</v>
      </c>
      <c r="AC38" s="37">
        <v>11.44</v>
      </c>
      <c r="AD38" s="37">
        <v>0.247</v>
      </c>
      <c r="AE38" s="37">
        <f t="shared" si="13"/>
        <v>0.95510983763132762</v>
      </c>
      <c r="AG38" s="34" t="str">
        <f t="shared" si="15"/>
        <v>LLE_LL4_34b</v>
      </c>
      <c r="AH38" s="34">
        <f t="shared" si="16"/>
        <v>51.210999999999999</v>
      </c>
      <c r="AI38" s="34">
        <f t="shared" si="17"/>
        <v>2.9039999999999999</v>
      </c>
      <c r="AJ38" s="34">
        <f t="shared" si="18"/>
        <v>13.221</v>
      </c>
      <c r="AK38" s="34">
        <f t="shared" si="19"/>
        <v>9.7240000000000002</v>
      </c>
      <c r="AL38" s="34">
        <f t="shared" si="20"/>
        <v>1.9066664759999998</v>
      </c>
      <c r="AM38" s="34">
        <f t="shared" si="21"/>
        <v>0.247</v>
      </c>
      <c r="AN38" s="34">
        <f t="shared" si="22"/>
        <v>7.3029999999999999</v>
      </c>
      <c r="AO38" s="34">
        <f t="shared" si="23"/>
        <v>9.7710000000000008</v>
      </c>
      <c r="AP38" s="34">
        <f t="shared" si="24"/>
        <v>2.5609999999999999</v>
      </c>
      <c r="AQ38" s="34">
        <f t="shared" si="25"/>
        <v>0.52</v>
      </c>
      <c r="AR38" s="34">
        <f t="shared" si="26"/>
        <v>0.35399999999999998</v>
      </c>
      <c r="AS38" s="34">
        <v>0.5</v>
      </c>
      <c r="AT38" s="34">
        <f t="shared" si="14"/>
        <v>2.9502572537521872E-2</v>
      </c>
      <c r="AU38" s="34">
        <f t="shared" si="27"/>
        <v>1160.7903000000001</v>
      </c>
      <c r="AV38" s="34">
        <v>460</v>
      </c>
      <c r="AW38" s="34">
        <v>0.10965236300018701</v>
      </c>
      <c r="AY38" s="25">
        <v>41.502400000000002</v>
      </c>
      <c r="AZ38" s="25">
        <v>39.484900000000003</v>
      </c>
      <c r="BA38" s="25">
        <v>18.442699999999999</v>
      </c>
      <c r="BB38" s="25">
        <v>3.6400000000000002E-2</v>
      </c>
      <c r="BC38" s="25">
        <v>0.2288</v>
      </c>
      <c r="BD38" s="25">
        <v>0.2707</v>
      </c>
      <c r="BE38" s="25">
        <v>0.2036</v>
      </c>
      <c r="BJ38" s="25">
        <v>100.1694</v>
      </c>
      <c r="BK38" s="25">
        <v>0.80045157305003201</v>
      </c>
      <c r="BM38" s="12" t="s">
        <v>391</v>
      </c>
      <c r="BN38" s="12">
        <v>50</v>
      </c>
      <c r="BO38" s="12" t="s">
        <v>33</v>
      </c>
      <c r="BP38" s="12">
        <v>16</v>
      </c>
      <c r="BQ38" s="12" t="s">
        <v>702</v>
      </c>
      <c r="BR38" s="12" t="s">
        <v>461</v>
      </c>
      <c r="BS38" s="12">
        <v>0.54435416666666703</v>
      </c>
      <c r="BT38" s="12">
        <v>21.439</v>
      </c>
      <c r="BU38" s="12">
        <v>33</v>
      </c>
      <c r="BV38" s="12" t="s">
        <v>462</v>
      </c>
      <c r="BW38" s="12">
        <v>1</v>
      </c>
      <c r="BX38" s="12">
        <v>7880000</v>
      </c>
      <c r="BY38" s="12">
        <v>410000</v>
      </c>
      <c r="BZ38" s="12">
        <v>50.9</v>
      </c>
      <c r="CA38" s="12">
        <v>1</v>
      </c>
      <c r="CB38" s="12">
        <v>5.65</v>
      </c>
      <c r="CC38" s="12">
        <v>0.37</v>
      </c>
      <c r="CD38" s="12">
        <v>0.87</v>
      </c>
      <c r="CE38" s="12">
        <v>0.37</v>
      </c>
      <c r="CF38" s="12">
        <v>2.65</v>
      </c>
      <c r="CG38" s="12">
        <v>0.19</v>
      </c>
      <c r="CH38" s="12">
        <v>4380</v>
      </c>
      <c r="CI38" s="12">
        <v>180</v>
      </c>
      <c r="CJ38" s="12">
        <v>29.5</v>
      </c>
      <c r="CK38" s="12">
        <v>2.2999999999999998</v>
      </c>
      <c r="CL38" s="12">
        <v>17370</v>
      </c>
      <c r="CM38" s="12">
        <v>720</v>
      </c>
      <c r="CN38" s="12">
        <v>307</v>
      </c>
      <c r="CO38" s="12">
        <v>24</v>
      </c>
      <c r="CP38" s="12">
        <v>214</v>
      </c>
      <c r="CQ38" s="12">
        <v>17</v>
      </c>
      <c r="CR38" s="12">
        <v>1218</v>
      </c>
      <c r="CS38" s="12">
        <v>91</v>
      </c>
      <c r="CT38" s="12">
        <v>81600</v>
      </c>
      <c r="CU38" s="12">
        <v>4700</v>
      </c>
      <c r="CV38" s="12">
        <v>38.4</v>
      </c>
      <c r="CW38" s="12">
        <v>2.1</v>
      </c>
      <c r="CX38" s="12">
        <v>80.400000000000006</v>
      </c>
      <c r="CY38" s="12">
        <v>4</v>
      </c>
      <c r="CZ38" s="12">
        <v>70.5</v>
      </c>
      <c r="DA38" s="12">
        <v>3</v>
      </c>
      <c r="DB38" s="12">
        <v>111.1</v>
      </c>
      <c r="DC38" s="12">
        <v>6.5</v>
      </c>
      <c r="DD38" s="12">
        <v>22.3</v>
      </c>
      <c r="DE38" s="12">
        <v>1.4</v>
      </c>
      <c r="DF38" s="12">
        <v>1.71</v>
      </c>
      <c r="DG38" s="12">
        <v>0.35</v>
      </c>
      <c r="DH38" s="12">
        <v>9.6999999999999993</v>
      </c>
      <c r="DI38" s="12">
        <v>0.79</v>
      </c>
      <c r="DJ38" s="12">
        <v>345</v>
      </c>
      <c r="DK38" s="12">
        <v>29</v>
      </c>
      <c r="DL38" s="12">
        <v>27.2</v>
      </c>
      <c r="DM38" s="12">
        <v>2.2999999999999998</v>
      </c>
      <c r="DN38" s="12">
        <v>161</v>
      </c>
      <c r="DO38" s="12">
        <v>11</v>
      </c>
      <c r="DP38" s="12">
        <v>14.42</v>
      </c>
      <c r="DQ38" s="12">
        <v>0.97</v>
      </c>
      <c r="DR38" s="12">
        <v>0.96</v>
      </c>
      <c r="DS38" s="12">
        <v>0.16</v>
      </c>
      <c r="DT38" s="12">
        <v>8.5000000000000006E-2</v>
      </c>
      <c r="DU38" s="12">
        <v>6.7000000000000004E-2</v>
      </c>
      <c r="DV38" s="12">
        <v>8.8999999999999996E-2</v>
      </c>
      <c r="DW38" s="12">
        <v>1.9E-2</v>
      </c>
      <c r="DX38" s="12">
        <v>1.62</v>
      </c>
      <c r="DY38" s="12">
        <v>0.18</v>
      </c>
      <c r="DZ38" s="12">
        <v>5.6000000000000001E-2</v>
      </c>
      <c r="EA38" s="12">
        <v>2.3E-2</v>
      </c>
      <c r="EB38" s="12">
        <v>0.11600000000000001</v>
      </c>
      <c r="EC38" s="12">
        <v>2.5999999999999999E-2</v>
      </c>
      <c r="ED38" s="12">
        <v>121.1</v>
      </c>
      <c r="EE38" s="12">
        <v>8.1999999999999993</v>
      </c>
      <c r="EF38" s="12">
        <v>12.59</v>
      </c>
      <c r="EG38" s="12">
        <v>0.5</v>
      </c>
      <c r="EH38" s="12">
        <v>31.3</v>
      </c>
      <c r="EI38" s="12">
        <v>1.2</v>
      </c>
      <c r="EJ38" s="12">
        <v>4.54</v>
      </c>
      <c r="EK38" s="12">
        <v>0.27</v>
      </c>
      <c r="EL38" s="12">
        <v>22.7</v>
      </c>
      <c r="EM38" s="12">
        <v>1.6</v>
      </c>
      <c r="EN38" s="12">
        <v>5.58</v>
      </c>
      <c r="EO38" s="12">
        <v>0.67</v>
      </c>
      <c r="EP38" s="12">
        <v>1.95</v>
      </c>
      <c r="EQ38" s="12">
        <v>0.19</v>
      </c>
      <c r="ER38" s="12">
        <v>6.22</v>
      </c>
      <c r="ES38" s="12">
        <v>0.64</v>
      </c>
      <c r="ET38" s="12">
        <v>0.97799999999999998</v>
      </c>
      <c r="EU38" s="12">
        <v>7.6999999999999999E-2</v>
      </c>
      <c r="EV38" s="12">
        <v>5.62</v>
      </c>
      <c r="EW38" s="12">
        <v>0.33</v>
      </c>
      <c r="EX38" s="12">
        <v>1.022</v>
      </c>
      <c r="EY38" s="12">
        <v>7.1999999999999995E-2</v>
      </c>
      <c r="EZ38" s="12">
        <v>2.9</v>
      </c>
      <c r="FA38" s="12">
        <v>0.24</v>
      </c>
      <c r="FB38" s="12">
        <v>0.38300000000000001</v>
      </c>
      <c r="FC38" s="12">
        <v>4.2000000000000003E-2</v>
      </c>
      <c r="FD38" s="12">
        <v>2.25</v>
      </c>
      <c r="FE38" s="12">
        <v>0.25</v>
      </c>
      <c r="FF38" s="12">
        <v>0.30399999999999999</v>
      </c>
      <c r="FG38" s="12">
        <v>3.7999999999999999E-2</v>
      </c>
      <c r="FH38" s="12">
        <v>4.33</v>
      </c>
      <c r="FI38" s="12">
        <v>0.4</v>
      </c>
      <c r="FJ38" s="12">
        <v>0.86699999999999999</v>
      </c>
      <c r="FK38" s="12">
        <v>8.3000000000000004E-2</v>
      </c>
      <c r="FL38" s="12">
        <v>0.14799999999999999</v>
      </c>
      <c r="FM38" s="12">
        <v>4.3999999999999997E-2</v>
      </c>
      <c r="FN38" s="12">
        <v>2.4E-2</v>
      </c>
      <c r="FO38" s="12">
        <v>1.0999999999999999E-2</v>
      </c>
      <c r="FP38" s="12">
        <v>1.07</v>
      </c>
      <c r="FQ38" s="12">
        <v>0.13</v>
      </c>
      <c r="FR38" s="12">
        <v>1.7299999999999999E-2</v>
      </c>
      <c r="FS38" s="12">
        <v>9.1999999999999998E-3</v>
      </c>
      <c r="FT38" s="12">
        <v>0.91700000000000004</v>
      </c>
      <c r="FU38" s="12">
        <v>6.9000000000000006E-2</v>
      </c>
      <c r="FV38" s="12">
        <v>0.36899999999999999</v>
      </c>
      <c r="FW38" s="12">
        <v>6.5000000000000002E-2</v>
      </c>
    </row>
    <row r="39" spans="1:179" s="37" customFormat="1" x14ac:dyDescent="0.3">
      <c r="A39" s="31" t="s">
        <v>189</v>
      </c>
      <c r="B39" s="31" t="s">
        <v>15</v>
      </c>
      <c r="C39" s="19"/>
      <c r="D39" s="62">
        <v>2.7616999999999998</v>
      </c>
      <c r="E39" s="62">
        <v>14.5044</v>
      </c>
      <c r="F39" s="62">
        <v>0.3281</v>
      </c>
      <c r="G39" s="62">
        <v>10.548400000000001</v>
      </c>
      <c r="H39" s="62">
        <v>0.54990000000000006</v>
      </c>
      <c r="I39" s="62">
        <v>3.0539999999999998</v>
      </c>
      <c r="J39" s="62">
        <v>52.249200000000002</v>
      </c>
      <c r="K39" s="62">
        <v>5.1246999999999998</v>
      </c>
      <c r="L39" s="62">
        <v>8.6289999999999996</v>
      </c>
      <c r="M39" s="62">
        <v>0.1719</v>
      </c>
      <c r="N39" s="62">
        <v>1094.523516</v>
      </c>
      <c r="O39" s="62">
        <v>168</v>
      </c>
      <c r="P39" s="62">
        <v>0.58983126552722598</v>
      </c>
      <c r="Q39" s="62">
        <v>298.83339111413801</v>
      </c>
      <c r="R39" s="62">
        <v>339.02037794691699</v>
      </c>
      <c r="S39" s="19"/>
      <c r="T39" s="37">
        <v>10.64</v>
      </c>
      <c r="U39" s="37">
        <v>2.5230000000000001</v>
      </c>
      <c r="V39" s="37">
        <v>13.244999999999999</v>
      </c>
      <c r="W39" s="37">
        <v>0.3</v>
      </c>
      <c r="X39" s="37">
        <v>9.6359999999999992</v>
      </c>
      <c r="Y39" s="37">
        <v>0.502</v>
      </c>
      <c r="Z39" s="37">
        <v>3.5329999999999999</v>
      </c>
      <c r="AA39" s="37">
        <v>51.212000000000003</v>
      </c>
      <c r="AB39" s="37">
        <v>6.0960000000000001</v>
      </c>
      <c r="AC39" s="37">
        <v>11.337</v>
      </c>
      <c r="AD39" s="37">
        <v>0.214</v>
      </c>
      <c r="AE39" s="37">
        <f t="shared" si="13"/>
        <v>0.90383224873463486</v>
      </c>
      <c r="AF39" s="19"/>
      <c r="AG39" s="34" t="str">
        <f t="shared" si="15"/>
        <v>LLE_LL5_54</v>
      </c>
      <c r="AH39" s="34">
        <f t="shared" si="16"/>
        <v>51.212000000000003</v>
      </c>
      <c r="AI39" s="34">
        <f t="shared" si="17"/>
        <v>3.5329999999999999</v>
      </c>
      <c r="AJ39" s="34">
        <f t="shared" si="18"/>
        <v>13.244999999999999</v>
      </c>
      <c r="AK39" s="34">
        <f t="shared" si="19"/>
        <v>9.63645</v>
      </c>
      <c r="AL39" s="34">
        <f t="shared" si="20"/>
        <v>1.8894998110499999</v>
      </c>
      <c r="AM39" s="34">
        <f t="shared" si="21"/>
        <v>0.214</v>
      </c>
      <c r="AN39" s="34">
        <f t="shared" si="22"/>
        <v>6.0960000000000001</v>
      </c>
      <c r="AO39" s="34">
        <f t="shared" si="23"/>
        <v>9.6359999999999992</v>
      </c>
      <c r="AP39" s="34">
        <f t="shared" si="24"/>
        <v>2.5230000000000001</v>
      </c>
      <c r="AQ39" s="34">
        <f t="shared" si="25"/>
        <v>0.502</v>
      </c>
      <c r="AR39" s="34">
        <f t="shared" si="26"/>
        <v>0.3</v>
      </c>
      <c r="AS39" s="34">
        <v>0.53310851909546819</v>
      </c>
      <c r="AT39" s="34">
        <f t="shared" si="14"/>
        <v>2.7009525588768797E-2</v>
      </c>
      <c r="AU39" s="34">
        <f t="shared" si="27"/>
        <v>1136.5296000000001</v>
      </c>
      <c r="AV39" s="34">
        <v>440</v>
      </c>
      <c r="AW39" s="34">
        <v>0.12913442260472341</v>
      </c>
      <c r="AX39" s="19"/>
      <c r="AY39" s="25">
        <v>42.92765</v>
      </c>
      <c r="AZ39" s="25">
        <v>39.724200000000003</v>
      </c>
      <c r="BA39" s="25">
        <v>16.477</v>
      </c>
      <c r="BB39" s="25">
        <v>3.0300000000000001E-2</v>
      </c>
      <c r="BC39" s="25">
        <v>0.21825</v>
      </c>
      <c r="BD39" s="25">
        <v>0.24629999999999999</v>
      </c>
      <c r="BE39" s="25">
        <v>0.26150000000000001</v>
      </c>
      <c r="BF39" s="25"/>
      <c r="BG39" s="25"/>
      <c r="BH39" s="25"/>
      <c r="BI39" s="25"/>
      <c r="BJ39" s="25">
        <v>99.885149999999996</v>
      </c>
      <c r="BK39" s="25">
        <v>0.82282230768981801</v>
      </c>
      <c r="BL39" s="19"/>
      <c r="BM39" s="12" t="s">
        <v>389</v>
      </c>
      <c r="BN39" s="12">
        <v>40</v>
      </c>
      <c r="BO39" s="12" t="s">
        <v>32</v>
      </c>
      <c r="BP39" s="12">
        <v>15</v>
      </c>
      <c r="BQ39" s="12" t="s">
        <v>703</v>
      </c>
      <c r="BR39" s="12" t="s">
        <v>461</v>
      </c>
      <c r="BS39" s="12">
        <v>0.61490520833333295</v>
      </c>
      <c r="BT39" s="12">
        <v>20.187999999999999</v>
      </c>
      <c r="BU39" s="12">
        <v>31</v>
      </c>
      <c r="BV39" s="12" t="s">
        <v>462</v>
      </c>
      <c r="BW39" s="12">
        <v>1</v>
      </c>
      <c r="BX39" s="12">
        <v>201000</v>
      </c>
      <c r="BY39" s="12">
        <v>12000</v>
      </c>
      <c r="BZ39" s="12">
        <v>10.5</v>
      </c>
      <c r="CA39" s="12">
        <v>1</v>
      </c>
      <c r="CB39" s="12">
        <v>5.88</v>
      </c>
      <c r="CC39" s="12">
        <v>0.44</v>
      </c>
      <c r="CD39" s="12">
        <v>0.78</v>
      </c>
      <c r="CE39" s="12">
        <v>0.52</v>
      </c>
      <c r="CF39" s="12">
        <v>2.77</v>
      </c>
      <c r="CG39" s="12">
        <v>0.13</v>
      </c>
      <c r="CH39" s="12">
        <v>4640</v>
      </c>
      <c r="CI39" s="12">
        <v>170</v>
      </c>
      <c r="CJ39" s="12">
        <v>30.7</v>
      </c>
      <c r="CK39" s="12">
        <v>1.2</v>
      </c>
      <c r="CL39" s="12">
        <v>17570</v>
      </c>
      <c r="CM39" s="12">
        <v>590</v>
      </c>
      <c r="CN39" s="12">
        <v>351</v>
      </c>
      <c r="CO39" s="12">
        <v>14</v>
      </c>
      <c r="CP39" s="12">
        <v>159.6</v>
      </c>
      <c r="CQ39" s="12">
        <v>8.1</v>
      </c>
      <c r="CR39" s="12">
        <v>1110</v>
      </c>
      <c r="CS39" s="12">
        <v>44</v>
      </c>
      <c r="CT39" s="12">
        <v>68300</v>
      </c>
      <c r="CU39" s="12">
        <v>2500</v>
      </c>
      <c r="CV39" s="12">
        <v>34</v>
      </c>
      <c r="CW39" s="12">
        <v>1.6</v>
      </c>
      <c r="CX39" s="12">
        <v>71.5</v>
      </c>
      <c r="CY39" s="12">
        <v>5.8</v>
      </c>
      <c r="CZ39" s="12">
        <v>51.4</v>
      </c>
      <c r="DA39" s="12">
        <v>3.6</v>
      </c>
      <c r="DB39" s="12">
        <v>116.7</v>
      </c>
      <c r="DC39" s="12">
        <v>6.8</v>
      </c>
      <c r="DD39" s="12">
        <v>25.4</v>
      </c>
      <c r="DE39" s="12">
        <v>1.7</v>
      </c>
      <c r="DF39" s="12">
        <v>1.47</v>
      </c>
      <c r="DG39" s="12">
        <v>0.25</v>
      </c>
      <c r="DH39" s="12">
        <v>9.67</v>
      </c>
      <c r="DI39" s="12">
        <v>0.62</v>
      </c>
      <c r="DJ39" s="12">
        <v>371</v>
      </c>
      <c r="DK39" s="12">
        <v>11</v>
      </c>
      <c r="DL39" s="12">
        <v>29</v>
      </c>
      <c r="DM39" s="12">
        <v>1.2</v>
      </c>
      <c r="DN39" s="12">
        <v>174.6</v>
      </c>
      <c r="DO39" s="12">
        <v>6.8</v>
      </c>
      <c r="DP39" s="12">
        <v>16.5</v>
      </c>
      <c r="DQ39" s="12">
        <v>0.82</v>
      </c>
      <c r="DR39" s="12">
        <v>1</v>
      </c>
      <c r="DS39" s="12">
        <v>0.23</v>
      </c>
      <c r="DT39" s="12" t="s">
        <v>135</v>
      </c>
      <c r="DU39" s="12" t="s">
        <v>135</v>
      </c>
      <c r="DV39" s="12">
        <v>0.128</v>
      </c>
      <c r="DW39" s="12">
        <v>4.1000000000000002E-2</v>
      </c>
      <c r="DX39" s="12">
        <v>1.9</v>
      </c>
      <c r="DY39" s="12">
        <v>0.25</v>
      </c>
      <c r="DZ39" s="12">
        <v>4.5999999999999999E-2</v>
      </c>
      <c r="EA39" s="12">
        <v>3.3000000000000002E-2</v>
      </c>
      <c r="EB39" s="12">
        <v>0.13900000000000001</v>
      </c>
      <c r="EC39" s="12">
        <v>3.1E-2</v>
      </c>
      <c r="ED39" s="12">
        <v>121.9</v>
      </c>
      <c r="EE39" s="12">
        <v>4.8</v>
      </c>
      <c r="EF39" s="12">
        <v>13.82</v>
      </c>
      <c r="EG39" s="12">
        <v>0.73</v>
      </c>
      <c r="EH39" s="12">
        <v>36.5</v>
      </c>
      <c r="EI39" s="12">
        <v>1.8</v>
      </c>
      <c r="EJ39" s="12">
        <v>5.0599999999999996</v>
      </c>
      <c r="EK39" s="12">
        <v>0.28999999999999998</v>
      </c>
      <c r="EL39" s="12">
        <v>23.2</v>
      </c>
      <c r="EM39" s="12">
        <v>1.1000000000000001</v>
      </c>
      <c r="EN39" s="12">
        <v>6.73</v>
      </c>
      <c r="EO39" s="12">
        <v>0.59</v>
      </c>
      <c r="EP39" s="12">
        <v>2.42</v>
      </c>
      <c r="EQ39" s="12">
        <v>0.22</v>
      </c>
      <c r="ER39" s="12">
        <v>7.34</v>
      </c>
      <c r="ES39" s="12">
        <v>0.64</v>
      </c>
      <c r="ET39" s="12">
        <v>1.1299999999999999</v>
      </c>
      <c r="EU39" s="12">
        <v>0.1</v>
      </c>
      <c r="EV39" s="12">
        <v>5.72</v>
      </c>
      <c r="EW39" s="12">
        <v>0.44</v>
      </c>
      <c r="EX39" s="12">
        <v>1.36</v>
      </c>
      <c r="EY39" s="12">
        <v>0.13</v>
      </c>
      <c r="EZ39" s="12">
        <v>2.9</v>
      </c>
      <c r="FA39" s="12">
        <v>0.33</v>
      </c>
      <c r="FB39" s="12">
        <v>0.39</v>
      </c>
      <c r="FC39" s="12">
        <v>5.3999999999999999E-2</v>
      </c>
      <c r="FD39" s="12">
        <v>2.61</v>
      </c>
      <c r="FE39" s="12">
        <v>0.28000000000000003</v>
      </c>
      <c r="FF39" s="12">
        <v>0.34899999999999998</v>
      </c>
      <c r="FG39" s="12">
        <v>4.7E-2</v>
      </c>
      <c r="FH39" s="12">
        <v>4.76</v>
      </c>
      <c r="FI39" s="12">
        <v>0.51</v>
      </c>
      <c r="FJ39" s="12">
        <v>0.94</v>
      </c>
      <c r="FK39" s="12">
        <v>0.12</v>
      </c>
      <c r="FL39" s="12">
        <v>0.17899999999999999</v>
      </c>
      <c r="FM39" s="12">
        <v>5.8000000000000003E-2</v>
      </c>
      <c r="FN39" s="12">
        <v>1.7999999999999999E-2</v>
      </c>
      <c r="FO39" s="12">
        <v>1.4E-2</v>
      </c>
      <c r="FP39" s="12">
        <v>1.1459999999999999</v>
      </c>
      <c r="FQ39" s="12">
        <v>7.8E-2</v>
      </c>
      <c r="FR39" s="12">
        <v>3.5999999999999997E-2</v>
      </c>
      <c r="FS39" s="12">
        <v>2.5999999999999999E-2</v>
      </c>
      <c r="FT39" s="12">
        <v>1.1200000000000001</v>
      </c>
      <c r="FU39" s="12">
        <v>0.15</v>
      </c>
      <c r="FV39" s="12">
        <v>0.38200000000000001</v>
      </c>
      <c r="FW39" s="12">
        <v>5.8999999999999997E-2</v>
      </c>
    </row>
    <row r="40" spans="1:179" x14ac:dyDescent="0.3">
      <c r="A40" s="31" t="s">
        <v>890</v>
      </c>
      <c r="B40" s="31" t="s">
        <v>19</v>
      </c>
      <c r="D40" s="62">
        <v>2.4018000000000002</v>
      </c>
      <c r="E40" s="62">
        <v>14.0595</v>
      </c>
      <c r="F40" s="62">
        <v>0.26889999999999997</v>
      </c>
      <c r="G40" s="62">
        <v>12.188499999999999</v>
      </c>
      <c r="H40" s="62">
        <v>0.44130000000000003</v>
      </c>
      <c r="I40" s="62">
        <v>2.6431</v>
      </c>
      <c r="J40" s="62">
        <v>51.650399999999998</v>
      </c>
      <c r="K40" s="62">
        <v>4.1555999999999997</v>
      </c>
      <c r="L40" s="62">
        <v>10.4092</v>
      </c>
      <c r="M40" s="62">
        <v>0.1812</v>
      </c>
      <c r="N40" s="62">
        <v>227.71294</v>
      </c>
      <c r="O40" s="62">
        <v>92</v>
      </c>
      <c r="P40" s="62">
        <v>0.230438709594569</v>
      </c>
      <c r="Q40" s="62">
        <v>10.8662455424362</v>
      </c>
      <c r="R40" s="62">
        <v>296.63308711446098</v>
      </c>
      <c r="T40" s="37">
        <v>10.33</v>
      </c>
      <c r="U40" s="37">
        <v>2.2010000000000001</v>
      </c>
      <c r="V40" s="37">
        <v>12.885</v>
      </c>
      <c r="W40" s="37">
        <v>0.246</v>
      </c>
      <c r="X40" s="37">
        <v>11.233000000000001</v>
      </c>
      <c r="Y40" s="37">
        <v>0.40400000000000003</v>
      </c>
      <c r="Z40" s="37">
        <v>2.4220000000000002</v>
      </c>
      <c r="AA40" s="37">
        <v>51.012999999999998</v>
      </c>
      <c r="AB40" s="37">
        <v>7.6660000000000004</v>
      </c>
      <c r="AC40" s="37">
        <v>11.333</v>
      </c>
      <c r="AD40" s="37">
        <v>0.214</v>
      </c>
      <c r="AE40" s="37">
        <f t="shared" si="13"/>
        <v>0.90637179370977983</v>
      </c>
      <c r="AG40" s="34" t="str">
        <f t="shared" si="15"/>
        <v>LLF_LL8_249a</v>
      </c>
      <c r="AH40" s="34">
        <f t="shared" si="16"/>
        <v>51.012999999999998</v>
      </c>
      <c r="AI40" s="34">
        <f t="shared" si="17"/>
        <v>2.4220000000000002</v>
      </c>
      <c r="AJ40" s="34">
        <f t="shared" si="18"/>
        <v>12.885</v>
      </c>
      <c r="AK40" s="34">
        <f t="shared" si="19"/>
        <v>9.6330500000000008</v>
      </c>
      <c r="AL40" s="34">
        <f t="shared" si="20"/>
        <v>1.8888331444499999</v>
      </c>
      <c r="AM40" s="34">
        <f t="shared" si="21"/>
        <v>0.214</v>
      </c>
      <c r="AN40" s="34">
        <f t="shared" si="22"/>
        <v>7.6660000000000004</v>
      </c>
      <c r="AO40" s="34">
        <f t="shared" si="23"/>
        <v>11.233000000000001</v>
      </c>
      <c r="AP40" s="34">
        <f t="shared" si="24"/>
        <v>2.2010000000000001</v>
      </c>
      <c r="AQ40" s="34">
        <f t="shared" si="25"/>
        <v>0.40400000000000003</v>
      </c>
      <c r="AR40" s="34">
        <f t="shared" si="26"/>
        <v>0.246</v>
      </c>
      <c r="AS40" s="34">
        <v>0.5</v>
      </c>
      <c r="AT40" s="34">
        <f t="shared" si="14"/>
        <v>9.8488584631887979E-4</v>
      </c>
      <c r="AU40" s="34">
        <f t="shared" si="27"/>
        <v>1168.0866000000001</v>
      </c>
      <c r="AV40" s="34">
        <v>50</v>
      </c>
      <c r="AW40" s="34">
        <v>0.87623757640803968</v>
      </c>
      <c r="AY40" s="25">
        <v>42.460433333333299</v>
      </c>
      <c r="AZ40" s="25">
        <v>39.601866666666702</v>
      </c>
      <c r="BA40" s="25">
        <v>17.768333333333299</v>
      </c>
      <c r="BB40" s="25">
        <v>2.78333333333333E-2</v>
      </c>
      <c r="BC40" s="25">
        <v>0.28670000000000001</v>
      </c>
      <c r="BD40" s="25">
        <v>0.25650000000000001</v>
      </c>
      <c r="BE40" s="25">
        <v>0.223833333333333</v>
      </c>
      <c r="BJ40" s="25">
        <v>100.625533333333</v>
      </c>
      <c r="BK40" s="25">
        <v>0.80987393887403203</v>
      </c>
      <c r="BM40" s="12" t="s">
        <v>392</v>
      </c>
      <c r="BN40" s="12">
        <v>20</v>
      </c>
      <c r="BO40" s="12" t="s">
        <v>32</v>
      </c>
      <c r="BP40" s="12" t="s">
        <v>470</v>
      </c>
      <c r="BQ40" s="12" t="s">
        <v>704</v>
      </c>
      <c r="BR40" s="12" t="s">
        <v>471</v>
      </c>
      <c r="BS40" s="12">
        <v>0.53967881944444496</v>
      </c>
      <c r="BT40" s="12">
        <v>20.936</v>
      </c>
      <c r="BU40" s="12">
        <v>73</v>
      </c>
      <c r="BV40" s="12" t="s">
        <v>462</v>
      </c>
      <c r="BW40" s="12">
        <v>1</v>
      </c>
      <c r="BX40" s="12">
        <v>75900</v>
      </c>
      <c r="BY40" s="12">
        <v>4800</v>
      </c>
      <c r="BZ40" s="12">
        <v>12.2</v>
      </c>
      <c r="CA40" s="12">
        <v>1</v>
      </c>
      <c r="CX40" s="12">
        <v>29</v>
      </c>
      <c r="CY40" s="12">
        <v>2.5</v>
      </c>
      <c r="CZ40" s="12">
        <v>147.6</v>
      </c>
      <c r="DA40" s="12">
        <v>8.8000000000000007</v>
      </c>
      <c r="DH40" s="12">
        <v>7.83</v>
      </c>
      <c r="DI40" s="12">
        <v>0.63</v>
      </c>
      <c r="DJ40" s="12">
        <v>339</v>
      </c>
      <c r="DK40" s="12">
        <v>18</v>
      </c>
      <c r="DL40" s="12">
        <v>23.4</v>
      </c>
      <c r="DM40" s="12">
        <v>1.4</v>
      </c>
      <c r="DN40" s="12">
        <v>125.1</v>
      </c>
      <c r="DO40" s="12">
        <v>6.9</v>
      </c>
      <c r="DP40" s="12">
        <v>12.23</v>
      </c>
      <c r="DQ40" s="12">
        <v>0.72</v>
      </c>
      <c r="ED40" s="12">
        <v>100.3</v>
      </c>
      <c r="EE40" s="12">
        <v>5.7</v>
      </c>
      <c r="EF40" s="12">
        <v>11.28</v>
      </c>
      <c r="EG40" s="12">
        <v>0.55000000000000004</v>
      </c>
      <c r="EH40" s="12">
        <v>27</v>
      </c>
      <c r="EI40" s="12">
        <v>1.1000000000000001</v>
      </c>
      <c r="EJ40" s="12">
        <v>4.1500000000000004</v>
      </c>
      <c r="EK40" s="12">
        <v>0.28000000000000003</v>
      </c>
      <c r="EL40" s="12">
        <v>18.899999999999999</v>
      </c>
      <c r="EM40" s="12">
        <v>1.3</v>
      </c>
      <c r="EN40" s="12">
        <v>4.3099999999999996</v>
      </c>
      <c r="EO40" s="12">
        <v>0.45</v>
      </c>
      <c r="EP40" s="12">
        <v>1.88</v>
      </c>
      <c r="EQ40" s="12">
        <v>0.15</v>
      </c>
      <c r="ER40" s="12">
        <v>5.29</v>
      </c>
      <c r="ES40" s="12">
        <v>0.56000000000000005</v>
      </c>
      <c r="ET40" s="12">
        <v>0.81799999999999995</v>
      </c>
      <c r="EU40" s="12">
        <v>8.1000000000000003E-2</v>
      </c>
      <c r="EV40" s="12">
        <v>5.07</v>
      </c>
      <c r="EW40" s="12">
        <v>0.49</v>
      </c>
      <c r="EX40" s="12">
        <v>0.92700000000000005</v>
      </c>
      <c r="EY40" s="12">
        <v>8.6999999999999994E-2</v>
      </c>
      <c r="EZ40" s="12">
        <v>2.29</v>
      </c>
      <c r="FA40" s="12">
        <v>0.22</v>
      </c>
      <c r="FB40" s="12">
        <v>0.30199999999999999</v>
      </c>
      <c r="FC40" s="12">
        <v>5.2999999999999999E-2</v>
      </c>
      <c r="FD40" s="12">
        <v>2.02</v>
      </c>
      <c r="FE40" s="12">
        <v>0.3</v>
      </c>
      <c r="FF40" s="12">
        <v>0.25600000000000001</v>
      </c>
      <c r="FG40" s="12">
        <v>4.8000000000000001E-2</v>
      </c>
    </row>
    <row r="41" spans="1:179" x14ac:dyDescent="0.3">
      <c r="A41" s="31" t="s">
        <v>190</v>
      </c>
      <c r="B41" s="31" t="s">
        <v>19</v>
      </c>
      <c r="D41" s="62">
        <v>2.2786</v>
      </c>
      <c r="E41" s="62">
        <v>13.4834</v>
      </c>
      <c r="F41" s="62">
        <v>0.25580000000000003</v>
      </c>
      <c r="G41" s="62">
        <v>11.5632</v>
      </c>
      <c r="H41" s="62">
        <v>0.42370000000000002</v>
      </c>
      <c r="I41" s="62">
        <v>2.4872999999999998</v>
      </c>
      <c r="J41" s="62">
        <v>51.148499999999999</v>
      </c>
      <c r="K41" s="62">
        <v>5.452</v>
      </c>
      <c r="L41" s="62">
        <v>10.9068</v>
      </c>
      <c r="M41" s="62">
        <v>0.1633</v>
      </c>
      <c r="N41" s="62">
        <v>372.84866</v>
      </c>
      <c r="O41" s="62">
        <v>99</v>
      </c>
      <c r="P41" s="62">
        <v>0.21865403486068399</v>
      </c>
      <c r="Q41" s="62">
        <v>192.37086862181499</v>
      </c>
      <c r="R41" s="62">
        <v>283.015332808994</v>
      </c>
      <c r="T41" s="37">
        <v>6.26</v>
      </c>
      <c r="U41" s="37">
        <v>2.1760000000000002</v>
      </c>
      <c r="V41" s="37">
        <v>12.879</v>
      </c>
      <c r="W41" s="37">
        <v>0.24399999999999999</v>
      </c>
      <c r="X41" s="37">
        <v>11.084</v>
      </c>
      <c r="Y41" s="37">
        <v>0.40500000000000003</v>
      </c>
      <c r="Z41" s="37">
        <v>2.3759999999999999</v>
      </c>
      <c r="AA41" s="37">
        <v>51.167000000000002</v>
      </c>
      <c r="AB41" s="37">
        <v>7.7279999999999998</v>
      </c>
      <c r="AC41" s="37">
        <v>11.374000000000001</v>
      </c>
      <c r="AD41" s="37">
        <v>0.188</v>
      </c>
      <c r="AE41" s="37">
        <f t="shared" si="13"/>
        <v>0.94108789760963674</v>
      </c>
      <c r="AG41" s="34" t="str">
        <f t="shared" si="15"/>
        <v>LLf_LL8_249b</v>
      </c>
      <c r="AH41" s="34">
        <f t="shared" si="16"/>
        <v>51.167000000000002</v>
      </c>
      <c r="AI41" s="34">
        <f t="shared" si="17"/>
        <v>2.3759999999999999</v>
      </c>
      <c r="AJ41" s="34">
        <f t="shared" si="18"/>
        <v>12.879</v>
      </c>
      <c r="AK41" s="34">
        <f t="shared" si="19"/>
        <v>9.6678999999999995</v>
      </c>
      <c r="AL41" s="34">
        <f t="shared" si="20"/>
        <v>1.8956664770999998</v>
      </c>
      <c r="AM41" s="34">
        <f t="shared" si="21"/>
        <v>0.188</v>
      </c>
      <c r="AN41" s="34">
        <f t="shared" si="22"/>
        <v>7.7279999999999998</v>
      </c>
      <c r="AO41" s="34">
        <f t="shared" si="23"/>
        <v>11.084</v>
      </c>
      <c r="AP41" s="34">
        <f t="shared" si="24"/>
        <v>2.1760000000000002</v>
      </c>
      <c r="AQ41" s="34">
        <f t="shared" si="25"/>
        <v>0.40500000000000003</v>
      </c>
      <c r="AR41" s="34">
        <f t="shared" si="26"/>
        <v>0.24399999999999999</v>
      </c>
      <c r="AS41" s="34">
        <v>0.5</v>
      </c>
      <c r="AT41" s="34">
        <f t="shared" si="14"/>
        <v>1.8103789631264352E-2</v>
      </c>
      <c r="AU41" s="34">
        <f t="shared" si="27"/>
        <v>1169.3328000000001</v>
      </c>
      <c r="AV41" s="34">
        <v>310</v>
      </c>
      <c r="AW41" s="34">
        <v>0.15539272168075849</v>
      </c>
      <c r="AY41" s="25">
        <v>42.460433333333299</v>
      </c>
      <c r="AZ41" s="25">
        <v>39.601866666666702</v>
      </c>
      <c r="BA41" s="25">
        <v>17.768333333333299</v>
      </c>
      <c r="BB41" s="25">
        <v>2.78333333333333E-2</v>
      </c>
      <c r="BC41" s="25">
        <v>0.28670000000000001</v>
      </c>
      <c r="BD41" s="25">
        <v>0.25650000000000001</v>
      </c>
      <c r="BE41" s="25">
        <v>0.223833333333333</v>
      </c>
      <c r="BJ41" s="25">
        <v>100.625533333333</v>
      </c>
      <c r="BK41" s="25">
        <v>0.80987393887403203</v>
      </c>
      <c r="BM41" s="12" t="s">
        <v>390</v>
      </c>
      <c r="BN41" s="12">
        <v>30</v>
      </c>
      <c r="BO41" s="12" t="s">
        <v>32</v>
      </c>
      <c r="BP41" s="12" t="s">
        <v>464</v>
      </c>
      <c r="BQ41" s="12" t="s">
        <v>705</v>
      </c>
      <c r="BR41" s="12" t="s">
        <v>461</v>
      </c>
      <c r="BS41" s="12">
        <v>7.6550925925925901E-3</v>
      </c>
      <c r="BT41" s="12">
        <v>20.901</v>
      </c>
      <c r="BU41" s="12">
        <v>32</v>
      </c>
      <c r="BV41" s="12" t="s">
        <v>462</v>
      </c>
      <c r="BW41" s="12">
        <v>1</v>
      </c>
      <c r="BX41" s="12">
        <v>136000</v>
      </c>
      <c r="BY41" s="12">
        <v>8900</v>
      </c>
      <c r="BZ41" s="12">
        <v>11.6</v>
      </c>
      <c r="CA41" s="12">
        <v>1</v>
      </c>
      <c r="CB41" s="12">
        <v>5.51</v>
      </c>
      <c r="CC41" s="12">
        <v>0.64</v>
      </c>
      <c r="CD41" s="12">
        <v>0.82</v>
      </c>
      <c r="CE41" s="12">
        <v>0.68</v>
      </c>
      <c r="CF41" s="12">
        <v>2.4700000000000002</v>
      </c>
      <c r="CG41" s="12">
        <v>0.17</v>
      </c>
      <c r="CH41" s="12">
        <v>3670</v>
      </c>
      <c r="CI41" s="12">
        <v>140</v>
      </c>
      <c r="CJ41" s="12">
        <v>33.700000000000003</v>
      </c>
      <c r="CK41" s="12">
        <v>1.8</v>
      </c>
      <c r="CL41" s="12">
        <v>15370</v>
      </c>
      <c r="CM41" s="12">
        <v>780</v>
      </c>
      <c r="CN41" s="12">
        <v>345</v>
      </c>
      <c r="CO41" s="12">
        <v>19</v>
      </c>
      <c r="CP41" s="12">
        <v>299</v>
      </c>
      <c r="CQ41" s="12">
        <v>22</v>
      </c>
      <c r="CR41" s="12">
        <v>1361</v>
      </c>
      <c r="CS41" s="12">
        <v>92</v>
      </c>
      <c r="CT41" s="12">
        <v>88500</v>
      </c>
      <c r="CU41" s="12">
        <v>6300</v>
      </c>
      <c r="CV41" s="12">
        <v>45.1</v>
      </c>
      <c r="CW41" s="12">
        <v>2.9</v>
      </c>
      <c r="CX41" s="12">
        <v>74.599999999999994</v>
      </c>
      <c r="CY41" s="12">
        <v>6.7</v>
      </c>
      <c r="CZ41" s="12">
        <v>162.6</v>
      </c>
      <c r="DA41" s="12">
        <v>9.5</v>
      </c>
      <c r="DB41" s="12">
        <v>127.6</v>
      </c>
      <c r="DC41" s="12">
        <v>9.4</v>
      </c>
      <c r="DD41" s="12">
        <v>22.2</v>
      </c>
      <c r="DE41" s="12">
        <v>1.7</v>
      </c>
      <c r="DF41" s="12">
        <v>1.63</v>
      </c>
      <c r="DG41" s="12">
        <v>0.68</v>
      </c>
      <c r="DH41" s="12">
        <v>8.73</v>
      </c>
      <c r="DI41" s="12">
        <v>0.54</v>
      </c>
      <c r="DJ41" s="12">
        <v>350</v>
      </c>
      <c r="DK41" s="12">
        <v>15</v>
      </c>
      <c r="DL41" s="12">
        <v>23.8</v>
      </c>
      <c r="DM41" s="12">
        <v>1.4</v>
      </c>
      <c r="DN41" s="12">
        <v>132.4</v>
      </c>
      <c r="DO41" s="12">
        <v>8.1</v>
      </c>
      <c r="DP41" s="12">
        <v>12.88</v>
      </c>
      <c r="DQ41" s="12">
        <v>0.74</v>
      </c>
      <c r="DR41" s="12">
        <v>0.88</v>
      </c>
      <c r="DS41" s="12">
        <v>0.26</v>
      </c>
      <c r="DT41" s="12" t="s">
        <v>135</v>
      </c>
      <c r="DU41" s="12" t="s">
        <v>135</v>
      </c>
      <c r="DV41" s="12">
        <v>8.1000000000000003E-2</v>
      </c>
      <c r="DW41" s="12">
        <v>0.04</v>
      </c>
      <c r="DX41" s="12">
        <v>1.81</v>
      </c>
      <c r="DY41" s="12">
        <v>0.34</v>
      </c>
      <c r="DZ41" s="12" t="s">
        <v>135</v>
      </c>
      <c r="EA41" s="12" t="s">
        <v>135</v>
      </c>
      <c r="EB41" s="12">
        <v>9.5000000000000001E-2</v>
      </c>
      <c r="EC41" s="12">
        <v>2.5999999999999999E-2</v>
      </c>
      <c r="ED41" s="12">
        <v>106.3</v>
      </c>
      <c r="EE41" s="12">
        <v>8.1</v>
      </c>
      <c r="EF41" s="12">
        <v>12.04</v>
      </c>
      <c r="EG41" s="12">
        <v>0.8</v>
      </c>
      <c r="EH41" s="12">
        <v>28.9</v>
      </c>
      <c r="EI41" s="12">
        <v>1.5</v>
      </c>
      <c r="EJ41" s="12">
        <v>3.98</v>
      </c>
      <c r="EK41" s="12">
        <v>0.26</v>
      </c>
      <c r="EL41" s="12">
        <v>19.100000000000001</v>
      </c>
      <c r="EM41" s="12">
        <v>1.3</v>
      </c>
      <c r="EN41" s="12">
        <v>5.2</v>
      </c>
      <c r="EO41" s="12">
        <v>0.67</v>
      </c>
      <c r="EP41" s="12">
        <v>1.88</v>
      </c>
      <c r="EQ41" s="12">
        <v>0.25</v>
      </c>
      <c r="ER41" s="12">
        <v>5.17</v>
      </c>
      <c r="ES41" s="12">
        <v>0.82</v>
      </c>
      <c r="ET41" s="12">
        <v>0.89</v>
      </c>
      <c r="EU41" s="12">
        <v>0.15</v>
      </c>
      <c r="EV41" s="12">
        <v>4.45</v>
      </c>
      <c r="EW41" s="12">
        <v>0.55000000000000004</v>
      </c>
      <c r="EX41" s="12">
        <v>1.01</v>
      </c>
      <c r="EY41" s="12">
        <v>0.11</v>
      </c>
      <c r="EZ41" s="12">
        <v>2.6</v>
      </c>
      <c r="FA41" s="12">
        <v>0.3</v>
      </c>
      <c r="FB41" s="12">
        <v>0.28399999999999997</v>
      </c>
      <c r="FC41" s="12">
        <v>7.2999999999999995E-2</v>
      </c>
      <c r="FD41" s="12">
        <v>2.08</v>
      </c>
      <c r="FE41" s="12">
        <v>0.33</v>
      </c>
      <c r="FF41" s="12">
        <v>0.23400000000000001</v>
      </c>
      <c r="FG41" s="12">
        <v>5.8000000000000003E-2</v>
      </c>
      <c r="FH41" s="12">
        <v>3.44</v>
      </c>
      <c r="FI41" s="12">
        <v>0.5</v>
      </c>
      <c r="FJ41" s="12">
        <v>0.84</v>
      </c>
      <c r="FK41" s="12">
        <v>0.15</v>
      </c>
      <c r="FL41" s="12">
        <v>0.16400000000000001</v>
      </c>
      <c r="FM41" s="12">
        <v>6.9000000000000006E-2</v>
      </c>
      <c r="FN41" s="12">
        <v>2.9000000000000001E-2</v>
      </c>
      <c r="FO41" s="12">
        <v>0.02</v>
      </c>
      <c r="FP41" s="12">
        <v>0.97</v>
      </c>
      <c r="FQ41" s="12">
        <v>0.16</v>
      </c>
      <c r="FR41" s="12" t="s">
        <v>135</v>
      </c>
      <c r="FS41" s="12" t="s">
        <v>135</v>
      </c>
      <c r="FT41" s="12">
        <v>0.94</v>
      </c>
      <c r="FU41" s="12">
        <v>0.14000000000000001</v>
      </c>
      <c r="FV41" s="12">
        <v>0.23300000000000001</v>
      </c>
      <c r="FW41" s="12">
        <v>6.4000000000000001E-2</v>
      </c>
    </row>
    <row r="42" spans="1:179" x14ac:dyDescent="0.3">
      <c r="A42" s="31" t="s">
        <v>191</v>
      </c>
      <c r="B42" s="31" t="s">
        <v>19</v>
      </c>
      <c r="D42" s="62">
        <v>2.3849999999999998</v>
      </c>
      <c r="E42" s="62">
        <v>13.5326</v>
      </c>
      <c r="F42" s="62">
        <v>0.2278</v>
      </c>
      <c r="G42" s="62">
        <v>10.9161</v>
      </c>
      <c r="H42" s="62">
        <v>0.52259999999999995</v>
      </c>
      <c r="I42" s="62">
        <v>2.6337000000000002</v>
      </c>
      <c r="J42" s="62">
        <v>51.478299999999997</v>
      </c>
      <c r="K42" s="62">
        <v>5.8178999999999998</v>
      </c>
      <c r="L42" s="62">
        <v>11.0143</v>
      </c>
      <c r="M42" s="62">
        <v>0.13100000000000001</v>
      </c>
      <c r="N42" s="62">
        <v>606.56721600000003</v>
      </c>
      <c r="O42" s="62">
        <v>91</v>
      </c>
      <c r="P42" s="62">
        <v>9.2799696731565698E-2</v>
      </c>
      <c r="Q42" s="62">
        <v>331.17091441315398</v>
      </c>
      <c r="R42" s="62">
        <v>290.78903637908201</v>
      </c>
      <c r="T42" s="37">
        <v>5.04</v>
      </c>
      <c r="U42" s="37">
        <v>2.2959999999999998</v>
      </c>
      <c r="V42" s="37">
        <v>13.028</v>
      </c>
      <c r="W42" s="37">
        <v>0.219</v>
      </c>
      <c r="X42" s="37">
        <v>10.541</v>
      </c>
      <c r="Y42" s="37">
        <v>0.503</v>
      </c>
      <c r="Z42" s="37">
        <v>2.536</v>
      </c>
      <c r="AA42" s="37">
        <v>51.445999999999998</v>
      </c>
      <c r="AB42" s="37">
        <v>7.6820000000000004</v>
      </c>
      <c r="AC42" s="37">
        <v>11.337</v>
      </c>
      <c r="AD42" s="37">
        <v>0.152</v>
      </c>
      <c r="AE42" s="37">
        <f t="shared" si="13"/>
        <v>0.95201827875095202</v>
      </c>
      <c r="AG42" s="34" t="str">
        <f t="shared" si="15"/>
        <v>LLf_LL8_249c</v>
      </c>
      <c r="AH42" s="34">
        <f t="shared" si="16"/>
        <v>51.445999999999998</v>
      </c>
      <c r="AI42" s="34">
        <f t="shared" si="17"/>
        <v>2.536</v>
      </c>
      <c r="AJ42" s="34">
        <f t="shared" si="18"/>
        <v>13.028</v>
      </c>
      <c r="AK42" s="34">
        <f t="shared" si="19"/>
        <v>9.63645</v>
      </c>
      <c r="AL42" s="34">
        <f t="shared" si="20"/>
        <v>1.8894998110499999</v>
      </c>
      <c r="AM42" s="34">
        <f t="shared" si="21"/>
        <v>0.152</v>
      </c>
      <c r="AN42" s="34">
        <f t="shared" si="22"/>
        <v>7.6820000000000004</v>
      </c>
      <c r="AO42" s="34">
        <f t="shared" si="23"/>
        <v>10.541</v>
      </c>
      <c r="AP42" s="34">
        <f t="shared" si="24"/>
        <v>2.2959999999999998</v>
      </c>
      <c r="AQ42" s="34">
        <f t="shared" si="25"/>
        <v>0.503</v>
      </c>
      <c r="AR42" s="34">
        <f t="shared" si="26"/>
        <v>0.219</v>
      </c>
      <c r="AS42" s="34">
        <v>0.5</v>
      </c>
      <c r="AT42" s="34">
        <f t="shared" si="14"/>
        <v>3.1528076391198971E-2</v>
      </c>
      <c r="AU42" s="34">
        <f t="shared" si="27"/>
        <v>1168.4082000000001</v>
      </c>
      <c r="AV42" s="34">
        <v>500</v>
      </c>
      <c r="AW42" s="34">
        <v>0.10140436611973951</v>
      </c>
      <c r="AY42" s="25">
        <v>42.460433333333299</v>
      </c>
      <c r="AZ42" s="25">
        <v>39.601866666666702</v>
      </c>
      <c r="BA42" s="25">
        <v>17.768333333333299</v>
      </c>
      <c r="BB42" s="25">
        <v>2.78333333333333E-2</v>
      </c>
      <c r="BC42" s="25">
        <v>0.28670000000000001</v>
      </c>
      <c r="BD42" s="25">
        <v>0.25650000000000001</v>
      </c>
      <c r="BE42" s="25">
        <v>0.223833333333333</v>
      </c>
      <c r="BJ42" s="25">
        <v>100.625533333333</v>
      </c>
      <c r="BK42" s="25">
        <v>0.80987393887403203</v>
      </c>
      <c r="BM42" s="12" t="s">
        <v>389</v>
      </c>
      <c r="BN42" s="12">
        <v>40</v>
      </c>
      <c r="BO42" s="12" t="s">
        <v>32</v>
      </c>
      <c r="BP42" s="12">
        <v>16</v>
      </c>
      <c r="BQ42" s="12" t="s">
        <v>706</v>
      </c>
      <c r="BR42" s="12" t="s">
        <v>461</v>
      </c>
      <c r="BS42" s="12">
        <v>0.616241898148148</v>
      </c>
      <c r="BT42" s="12">
        <v>17.745999999999999</v>
      </c>
      <c r="BU42" s="12">
        <v>28</v>
      </c>
      <c r="BV42" s="12" t="s">
        <v>462</v>
      </c>
      <c r="BW42" s="12">
        <v>1</v>
      </c>
      <c r="BX42" s="12">
        <v>240000</v>
      </c>
      <c r="BY42" s="12">
        <v>13000</v>
      </c>
      <c r="BZ42" s="12">
        <v>10.9</v>
      </c>
      <c r="CA42" s="12">
        <v>1</v>
      </c>
      <c r="CB42" s="12">
        <v>5.34</v>
      </c>
      <c r="CC42" s="12">
        <v>0.48</v>
      </c>
      <c r="CD42" s="12">
        <v>0.69</v>
      </c>
      <c r="CE42" s="12">
        <v>0.46</v>
      </c>
      <c r="CF42" s="12">
        <v>2.25</v>
      </c>
      <c r="CG42" s="12">
        <v>0.11</v>
      </c>
      <c r="CH42" s="12">
        <v>3590</v>
      </c>
      <c r="CI42" s="12">
        <v>160</v>
      </c>
      <c r="CJ42" s="12">
        <v>30.6</v>
      </c>
      <c r="CK42" s="12">
        <v>1.1000000000000001</v>
      </c>
      <c r="CL42" s="12">
        <v>14150</v>
      </c>
      <c r="CM42" s="12">
        <v>600</v>
      </c>
      <c r="CN42" s="12">
        <v>322</v>
      </c>
      <c r="CO42" s="12">
        <v>14</v>
      </c>
      <c r="CP42" s="12">
        <v>286</v>
      </c>
      <c r="CQ42" s="12">
        <v>16</v>
      </c>
      <c r="CR42" s="12">
        <v>1298</v>
      </c>
      <c r="CS42" s="12">
        <v>56</v>
      </c>
      <c r="CT42" s="12">
        <v>79500</v>
      </c>
      <c r="CU42" s="12">
        <v>3500</v>
      </c>
      <c r="CV42" s="12">
        <v>37.6</v>
      </c>
      <c r="CW42" s="12">
        <v>2.1</v>
      </c>
      <c r="CX42" s="12">
        <v>58.7</v>
      </c>
      <c r="CY42" s="12">
        <v>5.3</v>
      </c>
      <c r="CZ42" s="12">
        <v>145.80000000000001</v>
      </c>
      <c r="DA42" s="12">
        <v>9</v>
      </c>
      <c r="DB42" s="12">
        <v>125.6</v>
      </c>
      <c r="DC42" s="12">
        <v>7</v>
      </c>
      <c r="DD42" s="12">
        <v>20.8</v>
      </c>
      <c r="DE42" s="12">
        <v>1.1000000000000001</v>
      </c>
      <c r="DF42" s="12">
        <v>1.54</v>
      </c>
      <c r="DG42" s="12">
        <v>0.4</v>
      </c>
      <c r="DH42" s="12">
        <v>8.3000000000000007</v>
      </c>
      <c r="DI42" s="12">
        <v>0.47</v>
      </c>
      <c r="DJ42" s="12">
        <v>327</v>
      </c>
      <c r="DK42" s="12">
        <v>17</v>
      </c>
      <c r="DL42" s="12">
        <v>23.4</v>
      </c>
      <c r="DM42" s="12">
        <v>1.1000000000000001</v>
      </c>
      <c r="DN42" s="12">
        <v>134.6</v>
      </c>
      <c r="DO42" s="12">
        <v>6.6</v>
      </c>
      <c r="DP42" s="12">
        <v>12.89</v>
      </c>
      <c r="DQ42" s="12">
        <v>0.68</v>
      </c>
      <c r="DR42" s="12">
        <v>0.67</v>
      </c>
      <c r="DS42" s="12">
        <v>0.16</v>
      </c>
      <c r="DT42" s="12" t="s">
        <v>135</v>
      </c>
      <c r="DU42" s="12" t="s">
        <v>135</v>
      </c>
      <c r="DV42" s="12">
        <v>0.122</v>
      </c>
      <c r="DW42" s="12">
        <v>3.7999999999999999E-2</v>
      </c>
      <c r="DX42" s="12">
        <v>1.73</v>
      </c>
      <c r="DY42" s="12">
        <v>0.19</v>
      </c>
      <c r="DZ42" s="12" t="s">
        <v>135</v>
      </c>
      <c r="EA42" s="12" t="s">
        <v>135</v>
      </c>
      <c r="EB42" s="12">
        <v>0.1</v>
      </c>
      <c r="EC42" s="12">
        <v>2.8000000000000001E-2</v>
      </c>
      <c r="ED42" s="12">
        <v>105.2</v>
      </c>
      <c r="EE42" s="12">
        <v>5.6</v>
      </c>
      <c r="EF42" s="12">
        <v>11.56</v>
      </c>
      <c r="EG42" s="12">
        <v>0.61</v>
      </c>
      <c r="EH42" s="12">
        <v>29.5</v>
      </c>
      <c r="EI42" s="12">
        <v>1.2</v>
      </c>
      <c r="EJ42" s="12">
        <v>4.0599999999999996</v>
      </c>
      <c r="EK42" s="12">
        <v>0.25</v>
      </c>
      <c r="EL42" s="12">
        <v>20.2</v>
      </c>
      <c r="EM42" s="12">
        <v>1.3</v>
      </c>
      <c r="EN42" s="12">
        <v>5.31</v>
      </c>
      <c r="EO42" s="12">
        <v>0.56000000000000005</v>
      </c>
      <c r="EP42" s="12">
        <v>1.88</v>
      </c>
      <c r="EQ42" s="12">
        <v>0.21</v>
      </c>
      <c r="ER42" s="12">
        <v>5.22</v>
      </c>
      <c r="ES42" s="12">
        <v>0.48</v>
      </c>
      <c r="ET42" s="12">
        <v>0.90300000000000002</v>
      </c>
      <c r="EU42" s="12">
        <v>9.6000000000000002E-2</v>
      </c>
      <c r="EV42" s="12">
        <v>4.8</v>
      </c>
      <c r="EW42" s="12">
        <v>0.47</v>
      </c>
      <c r="EX42" s="12">
        <v>0.94</v>
      </c>
      <c r="EY42" s="12">
        <v>0.11</v>
      </c>
      <c r="EZ42" s="12">
        <v>2.35</v>
      </c>
      <c r="FA42" s="12">
        <v>0.23</v>
      </c>
      <c r="FB42" s="12">
        <v>0.29799999999999999</v>
      </c>
      <c r="FC42" s="12">
        <v>5.0999999999999997E-2</v>
      </c>
      <c r="FD42" s="12">
        <v>2.14</v>
      </c>
      <c r="FE42" s="12">
        <v>0.28999999999999998</v>
      </c>
      <c r="FF42" s="12">
        <v>0.30099999999999999</v>
      </c>
      <c r="FG42" s="12">
        <v>6.3E-2</v>
      </c>
      <c r="FH42" s="12">
        <v>3.82</v>
      </c>
      <c r="FI42" s="12">
        <v>0.52</v>
      </c>
      <c r="FJ42" s="12">
        <v>0.7</v>
      </c>
      <c r="FK42" s="12">
        <v>0.1</v>
      </c>
      <c r="FL42" s="12">
        <v>0.13700000000000001</v>
      </c>
      <c r="FM42" s="12">
        <v>6.7000000000000004E-2</v>
      </c>
      <c r="FN42" s="12">
        <v>2.8000000000000001E-2</v>
      </c>
      <c r="FO42" s="12">
        <v>1.7999999999999999E-2</v>
      </c>
      <c r="FP42" s="12">
        <v>1.04</v>
      </c>
      <c r="FQ42" s="12">
        <v>0.11</v>
      </c>
      <c r="FR42" s="12">
        <v>0.09</v>
      </c>
      <c r="FS42" s="12">
        <v>0.11</v>
      </c>
      <c r="FT42" s="12">
        <v>0.879</v>
      </c>
      <c r="FU42" s="12">
        <v>9.8000000000000004E-2</v>
      </c>
      <c r="FV42" s="12">
        <v>0.33900000000000002</v>
      </c>
      <c r="FW42" s="12">
        <v>5.1999999999999998E-2</v>
      </c>
    </row>
    <row r="43" spans="1:179" x14ac:dyDescent="0.3">
      <c r="A43" s="31" t="s">
        <v>192</v>
      </c>
      <c r="B43" s="31" t="s">
        <v>19</v>
      </c>
      <c r="D43" s="62">
        <v>2.3420000000000001</v>
      </c>
      <c r="E43" s="62">
        <v>13.6165</v>
      </c>
      <c r="F43" s="62">
        <v>0.2596</v>
      </c>
      <c r="G43" s="62">
        <v>11.2324</v>
      </c>
      <c r="H43" s="62">
        <v>0.4521</v>
      </c>
      <c r="I43" s="62">
        <v>2.6246</v>
      </c>
      <c r="J43" s="62">
        <v>51.238300000000002</v>
      </c>
      <c r="K43" s="62">
        <v>5.5933000000000002</v>
      </c>
      <c r="L43" s="62">
        <v>11.0611</v>
      </c>
      <c r="M43" s="62">
        <v>0.1353</v>
      </c>
      <c r="N43" s="62">
        <v>617.57751199999996</v>
      </c>
      <c r="O43" s="62">
        <v>92</v>
      </c>
      <c r="P43" s="62">
        <v>9.0596301986178102E-2</v>
      </c>
      <c r="Q43" s="62">
        <v>247.86378903805399</v>
      </c>
      <c r="R43" s="62">
        <v>299.31854974518302</v>
      </c>
      <c r="T43" s="37">
        <v>5.53</v>
      </c>
      <c r="U43" s="37">
        <v>2.2480000000000002</v>
      </c>
      <c r="V43" s="37">
        <v>13.068</v>
      </c>
      <c r="W43" s="37">
        <v>0.249</v>
      </c>
      <c r="X43" s="37">
        <v>10.816000000000001</v>
      </c>
      <c r="Y43" s="37">
        <v>0.434</v>
      </c>
      <c r="Z43" s="37">
        <v>2.5190000000000001</v>
      </c>
      <c r="AA43" s="37">
        <v>51.231999999999999</v>
      </c>
      <c r="AB43" s="37">
        <v>7.6829999999999998</v>
      </c>
      <c r="AC43" s="37">
        <v>11.337999999999999</v>
      </c>
      <c r="AD43" s="37">
        <v>0.158</v>
      </c>
      <c r="AE43" s="37">
        <f t="shared" si="13"/>
        <v>0.94759783947692611</v>
      </c>
      <c r="AG43" s="34" t="str">
        <f t="shared" si="15"/>
        <v>LLf_LL8_249d</v>
      </c>
      <c r="AH43" s="34">
        <f t="shared" si="16"/>
        <v>51.231999999999999</v>
      </c>
      <c r="AI43" s="34">
        <f t="shared" si="17"/>
        <v>2.5190000000000001</v>
      </c>
      <c r="AJ43" s="34">
        <f t="shared" si="18"/>
        <v>13.068</v>
      </c>
      <c r="AK43" s="34">
        <f t="shared" si="19"/>
        <v>9.6372999999999998</v>
      </c>
      <c r="AL43" s="34">
        <f t="shared" si="20"/>
        <v>1.8896664776999998</v>
      </c>
      <c r="AM43" s="34">
        <f t="shared" si="21"/>
        <v>0.158</v>
      </c>
      <c r="AN43" s="34">
        <f t="shared" si="22"/>
        <v>7.6829999999999998</v>
      </c>
      <c r="AO43" s="34">
        <f t="shared" si="23"/>
        <v>10.816000000000001</v>
      </c>
      <c r="AP43" s="34">
        <f t="shared" si="24"/>
        <v>2.2480000000000002</v>
      </c>
      <c r="AQ43" s="34">
        <f t="shared" si="25"/>
        <v>0.434</v>
      </c>
      <c r="AR43" s="34">
        <f t="shared" si="26"/>
        <v>0.249</v>
      </c>
      <c r="AS43" s="34">
        <v>0.5</v>
      </c>
      <c r="AT43" s="34">
        <f t="shared" si="14"/>
        <v>2.3487519097702456E-2</v>
      </c>
      <c r="AU43" s="34">
        <f t="shared" si="27"/>
        <v>1168.4283</v>
      </c>
      <c r="AV43" s="34">
        <v>380</v>
      </c>
      <c r="AW43" s="34">
        <v>0.12999169129885799</v>
      </c>
      <c r="AY43" s="25">
        <v>42.460433333333299</v>
      </c>
      <c r="AZ43" s="25">
        <v>39.601866666666702</v>
      </c>
      <c r="BA43" s="25">
        <v>17.768333333333299</v>
      </c>
      <c r="BB43" s="25">
        <v>2.78333333333333E-2</v>
      </c>
      <c r="BC43" s="25">
        <v>0.28670000000000001</v>
      </c>
      <c r="BD43" s="25">
        <v>0.25650000000000001</v>
      </c>
      <c r="BE43" s="25">
        <v>0.223833333333333</v>
      </c>
      <c r="BJ43" s="25">
        <v>100.625533333333</v>
      </c>
      <c r="BK43" s="25">
        <v>0.80987393887403203</v>
      </c>
      <c r="BM43" s="12" t="s">
        <v>388</v>
      </c>
      <c r="BN43" s="12">
        <v>25</v>
      </c>
      <c r="BO43" s="12" t="s">
        <v>32</v>
      </c>
      <c r="BP43" s="12" t="s">
        <v>459</v>
      </c>
      <c r="BQ43" s="12" t="s">
        <v>707</v>
      </c>
      <c r="BR43" s="12" t="s">
        <v>461</v>
      </c>
      <c r="BS43" s="12">
        <v>0.68677858796296298</v>
      </c>
      <c r="BT43" s="12">
        <v>14.997</v>
      </c>
      <c r="BU43" s="12">
        <v>29</v>
      </c>
      <c r="BV43" s="12" t="s">
        <v>462</v>
      </c>
      <c r="BW43" s="12">
        <v>1</v>
      </c>
      <c r="BX43" s="12">
        <v>84400</v>
      </c>
      <c r="BY43" s="12">
        <v>7900</v>
      </c>
      <c r="BZ43" s="12">
        <v>11.2</v>
      </c>
      <c r="CA43" s="12">
        <v>1</v>
      </c>
      <c r="CF43" s="12">
        <v>2.4300000000000002</v>
      </c>
      <c r="CG43" s="12">
        <v>0.3</v>
      </c>
      <c r="CH43" s="12">
        <v>3710</v>
      </c>
      <c r="CI43" s="12">
        <v>210</v>
      </c>
      <c r="CJ43" s="12">
        <v>31.5</v>
      </c>
      <c r="CK43" s="12">
        <v>2.4</v>
      </c>
      <c r="CL43" s="12">
        <v>16100</v>
      </c>
      <c r="CM43" s="12">
        <v>1600</v>
      </c>
      <c r="CN43" s="12">
        <v>366</v>
      </c>
      <c r="CO43" s="12">
        <v>48</v>
      </c>
      <c r="CP43" s="12">
        <v>288</v>
      </c>
      <c r="CQ43" s="12">
        <v>42</v>
      </c>
      <c r="CR43" s="12">
        <v>1530</v>
      </c>
      <c r="CS43" s="12">
        <v>220</v>
      </c>
      <c r="CT43" s="12">
        <v>90000</v>
      </c>
      <c r="CU43" s="12">
        <v>12000</v>
      </c>
      <c r="CX43" s="12">
        <v>46.2</v>
      </c>
      <c r="CY43" s="12">
        <v>5.8</v>
      </c>
      <c r="CZ43" s="12">
        <v>131.81818181818201</v>
      </c>
      <c r="DA43" s="12">
        <v>15.454545454545499</v>
      </c>
      <c r="DD43" s="12">
        <v>22.5</v>
      </c>
      <c r="DE43" s="12">
        <v>2</v>
      </c>
      <c r="DF43" s="12">
        <v>1.51</v>
      </c>
      <c r="DG43" s="12">
        <v>0.72</v>
      </c>
      <c r="DH43" s="12">
        <v>7.88</v>
      </c>
      <c r="DI43" s="12">
        <v>0.88</v>
      </c>
      <c r="DJ43" s="12">
        <v>314</v>
      </c>
      <c r="DK43" s="12">
        <v>26</v>
      </c>
      <c r="DL43" s="12">
        <v>24.4</v>
      </c>
      <c r="DM43" s="12">
        <v>2.1</v>
      </c>
      <c r="DN43" s="12">
        <v>140</v>
      </c>
      <c r="DO43" s="12">
        <v>14</v>
      </c>
      <c r="DP43" s="12">
        <v>14.6</v>
      </c>
      <c r="DQ43" s="12">
        <v>1.9</v>
      </c>
      <c r="DR43" s="12">
        <v>0.79</v>
      </c>
      <c r="DS43" s="12">
        <v>0.36</v>
      </c>
      <c r="DX43" s="12">
        <v>1.91</v>
      </c>
      <c r="DY43" s="12">
        <v>0.5</v>
      </c>
      <c r="ED43" s="12">
        <v>117</v>
      </c>
      <c r="EE43" s="12">
        <v>16</v>
      </c>
      <c r="EF43" s="12">
        <v>12.7</v>
      </c>
      <c r="EG43" s="12">
        <v>1.3</v>
      </c>
      <c r="EH43" s="12">
        <v>31.8</v>
      </c>
      <c r="EI43" s="12">
        <v>3.3</v>
      </c>
      <c r="EJ43" s="12">
        <v>4.2</v>
      </c>
      <c r="EK43" s="12">
        <v>0.28999999999999998</v>
      </c>
      <c r="EL43" s="12">
        <v>21.2</v>
      </c>
      <c r="EM43" s="12">
        <v>2.2999999999999998</v>
      </c>
      <c r="EN43" s="12">
        <v>5.84</v>
      </c>
      <c r="EO43" s="12">
        <v>0.9</v>
      </c>
      <c r="EP43" s="12">
        <v>1.96</v>
      </c>
      <c r="EQ43" s="12">
        <v>0.3</v>
      </c>
      <c r="ER43" s="12">
        <v>5.5</v>
      </c>
      <c r="ES43" s="12">
        <v>1.1000000000000001</v>
      </c>
      <c r="ET43" s="12">
        <v>0.87</v>
      </c>
      <c r="EU43" s="12">
        <v>0.13</v>
      </c>
      <c r="EV43" s="12">
        <v>5.08</v>
      </c>
      <c r="EW43" s="12">
        <v>0.67</v>
      </c>
      <c r="EX43" s="12">
        <v>0.92</v>
      </c>
      <c r="EY43" s="12">
        <v>0.17</v>
      </c>
      <c r="EZ43" s="12">
        <v>2.62</v>
      </c>
      <c r="FA43" s="12">
        <v>0.55000000000000004</v>
      </c>
      <c r="FB43" s="12">
        <v>0.31900000000000001</v>
      </c>
      <c r="FC43" s="12">
        <v>0.08</v>
      </c>
      <c r="FD43" s="12">
        <v>1.74</v>
      </c>
      <c r="FE43" s="12">
        <v>0.36</v>
      </c>
      <c r="FF43" s="12">
        <v>0.254</v>
      </c>
      <c r="FG43" s="12">
        <v>8.5000000000000006E-2</v>
      </c>
      <c r="FH43" s="12">
        <v>4.26</v>
      </c>
      <c r="FI43" s="12">
        <v>0.69</v>
      </c>
      <c r="FJ43" s="12">
        <v>0.92</v>
      </c>
      <c r="FK43" s="12">
        <v>0.18</v>
      </c>
      <c r="FL43" s="12">
        <v>0.15</v>
      </c>
      <c r="FM43" s="12">
        <v>0.06</v>
      </c>
      <c r="FN43" s="12" t="s">
        <v>135</v>
      </c>
      <c r="FO43" s="12" t="s">
        <v>135</v>
      </c>
      <c r="FP43" s="12">
        <v>1.1299999999999999</v>
      </c>
      <c r="FQ43" s="12">
        <v>0.27</v>
      </c>
      <c r="FT43" s="12">
        <v>0.93</v>
      </c>
      <c r="FU43" s="12">
        <v>0.18</v>
      </c>
      <c r="FV43" s="12">
        <v>0.25800000000000001</v>
      </c>
      <c r="FW43" s="12">
        <v>6.3E-2</v>
      </c>
    </row>
    <row r="44" spans="1:179" x14ac:dyDescent="0.3">
      <c r="A44" s="31" t="s">
        <v>193</v>
      </c>
      <c r="B44" s="31" t="s">
        <v>20</v>
      </c>
      <c r="D44" s="62">
        <v>2.5870000000000002</v>
      </c>
      <c r="E44" s="62">
        <v>14.3276</v>
      </c>
      <c r="F44" s="62">
        <v>0.21840000000000001</v>
      </c>
      <c r="G44" s="62">
        <v>12.0549</v>
      </c>
      <c r="H44" s="62">
        <v>0.40429999999999999</v>
      </c>
      <c r="I44" s="62">
        <v>2.4908999999999999</v>
      </c>
      <c r="J44" s="62">
        <v>52.577500000000001</v>
      </c>
      <c r="K44" s="62">
        <v>6.3262</v>
      </c>
      <c r="L44" s="62">
        <v>6.8334999999999999</v>
      </c>
      <c r="M44" s="62">
        <v>0.1719</v>
      </c>
      <c r="N44" s="62">
        <v>735.68795999999998</v>
      </c>
      <c r="O44" s="62">
        <v>113</v>
      </c>
      <c r="P44" s="62">
        <v>0.22238149828161299</v>
      </c>
      <c r="Q44" s="62">
        <v>37.422471801625498</v>
      </c>
      <c r="R44" s="62">
        <v>402.23084871732601</v>
      </c>
      <c r="T44" s="37">
        <v>26.48</v>
      </c>
      <c r="U44" s="37">
        <v>2.0430000000000001</v>
      </c>
      <c r="V44" s="37">
        <v>11.311999999999999</v>
      </c>
      <c r="W44" s="37">
        <v>0.17199999999999999</v>
      </c>
      <c r="X44" s="37">
        <v>9.66</v>
      </c>
      <c r="Y44" s="37">
        <v>0.31900000000000001</v>
      </c>
      <c r="Z44" s="37">
        <v>1.9670000000000001</v>
      </c>
      <c r="AA44" s="37">
        <v>49.884999999999998</v>
      </c>
      <c r="AB44" s="37">
        <v>12.754</v>
      </c>
      <c r="AC44" s="37">
        <v>11.332000000000001</v>
      </c>
      <c r="AD44" s="37">
        <v>0.20899999999999999</v>
      </c>
      <c r="AE44" s="37">
        <f t="shared" si="13"/>
        <v>0.79063883617963315</v>
      </c>
      <c r="AG44" s="34" t="str">
        <f t="shared" si="15"/>
        <v>LLf_LL7_110a</v>
      </c>
      <c r="AH44" s="34">
        <f t="shared" si="16"/>
        <v>49.884999999999998</v>
      </c>
      <c r="AI44" s="34">
        <f t="shared" si="17"/>
        <v>1.9670000000000001</v>
      </c>
      <c r="AJ44" s="34">
        <f t="shared" si="18"/>
        <v>11.311999999999999</v>
      </c>
      <c r="AK44" s="34">
        <f t="shared" si="19"/>
        <v>9.632200000000001</v>
      </c>
      <c r="AL44" s="34">
        <f t="shared" si="20"/>
        <v>1.8886664778</v>
      </c>
      <c r="AM44" s="34">
        <f t="shared" si="21"/>
        <v>0.20899999999999999</v>
      </c>
      <c r="AN44" s="34">
        <f t="shared" si="22"/>
        <v>12.754</v>
      </c>
      <c r="AO44" s="34">
        <f t="shared" si="23"/>
        <v>9.66</v>
      </c>
      <c r="AP44" s="34">
        <f t="shared" si="24"/>
        <v>2.0430000000000001</v>
      </c>
      <c r="AQ44" s="34">
        <f t="shared" si="25"/>
        <v>0.31900000000000001</v>
      </c>
      <c r="AR44" s="34">
        <f t="shared" si="26"/>
        <v>0.17199999999999999</v>
      </c>
      <c r="AS44" s="34">
        <v>0.5</v>
      </c>
      <c r="AT44" s="34">
        <f t="shared" si="14"/>
        <v>2.9587659552202327E-3</v>
      </c>
      <c r="AU44" s="34">
        <f t="shared" si="27"/>
        <v>1270.3553999999999</v>
      </c>
      <c r="AV44" s="34">
        <v>80</v>
      </c>
      <c r="AW44" s="34">
        <v>0.60088154150640571</v>
      </c>
      <c r="AY44" s="25">
        <v>47.222200000000001</v>
      </c>
      <c r="AZ44" s="25">
        <v>41.0015</v>
      </c>
      <c r="BA44" s="25">
        <v>11.47705</v>
      </c>
      <c r="BB44" s="25">
        <v>4.3700000000000003E-2</v>
      </c>
      <c r="BC44" s="25">
        <v>0.23860000000000001</v>
      </c>
      <c r="BD44" s="25">
        <v>0.16200000000000001</v>
      </c>
      <c r="BE44" s="25">
        <v>0.42415000000000003</v>
      </c>
      <c r="BJ44" s="25">
        <v>100.56914999999999</v>
      </c>
      <c r="BK44" s="25">
        <v>0.88001277961829705</v>
      </c>
      <c r="BM44" s="12" t="s">
        <v>389</v>
      </c>
      <c r="BN44" s="12">
        <v>40</v>
      </c>
      <c r="BO44" s="12" t="s">
        <v>32</v>
      </c>
      <c r="BP44" s="12">
        <v>17</v>
      </c>
      <c r="BQ44" s="12" t="s">
        <v>708</v>
      </c>
      <c r="BR44" s="12" t="s">
        <v>461</v>
      </c>
      <c r="BS44" s="12">
        <v>0.61753043981481504</v>
      </c>
      <c r="BT44" s="12">
        <v>20.082999999999998</v>
      </c>
      <c r="BU44" s="12">
        <v>31</v>
      </c>
      <c r="BV44" s="12" t="s">
        <v>462</v>
      </c>
      <c r="BW44" s="12">
        <v>1</v>
      </c>
      <c r="BX44" s="12">
        <v>241000</v>
      </c>
      <c r="BY44" s="12">
        <v>12000</v>
      </c>
      <c r="BZ44" s="12">
        <v>12.1</v>
      </c>
      <c r="CA44" s="12">
        <v>1</v>
      </c>
      <c r="CB44" s="12">
        <v>4.1100000000000003</v>
      </c>
      <c r="CC44" s="12">
        <v>0.36</v>
      </c>
      <c r="CD44" s="12">
        <v>0.86</v>
      </c>
      <c r="CE44" s="12">
        <v>0.44</v>
      </c>
      <c r="CF44" s="12">
        <v>2.71</v>
      </c>
      <c r="CG44" s="12">
        <v>0.19</v>
      </c>
      <c r="CH44" s="12">
        <v>3300</v>
      </c>
      <c r="CI44" s="12">
        <v>100</v>
      </c>
      <c r="CJ44" s="12">
        <v>26.37</v>
      </c>
      <c r="CK44" s="12">
        <v>0.97</v>
      </c>
      <c r="CL44" s="12">
        <v>14740</v>
      </c>
      <c r="CM44" s="12">
        <v>680</v>
      </c>
      <c r="CN44" s="12">
        <v>298</v>
      </c>
      <c r="CO44" s="12">
        <v>15</v>
      </c>
      <c r="CP44" s="12">
        <v>369</v>
      </c>
      <c r="CQ44" s="12">
        <v>25</v>
      </c>
      <c r="CR44" s="12">
        <v>884</v>
      </c>
      <c r="CS44" s="12">
        <v>48</v>
      </c>
      <c r="CT44" s="12">
        <v>52500</v>
      </c>
      <c r="CU44" s="12">
        <v>3000</v>
      </c>
      <c r="CV44" s="12">
        <v>34.6</v>
      </c>
      <c r="CW44" s="12">
        <v>2.1</v>
      </c>
      <c r="CX44" s="12">
        <v>118</v>
      </c>
      <c r="CY44" s="12">
        <v>5.6</v>
      </c>
      <c r="CZ44" s="12">
        <v>52.8</v>
      </c>
      <c r="DA44" s="12">
        <v>3.2</v>
      </c>
      <c r="DB44" s="12">
        <v>87.1</v>
      </c>
      <c r="DC44" s="12">
        <v>5.4</v>
      </c>
      <c r="DD44" s="12">
        <v>21.32</v>
      </c>
      <c r="DE44" s="12">
        <v>0.96</v>
      </c>
      <c r="DF44" s="12">
        <v>1.9</v>
      </c>
      <c r="DG44" s="12">
        <v>0.39</v>
      </c>
      <c r="DH44" s="12">
        <v>7.28</v>
      </c>
      <c r="DI44" s="12">
        <v>0.31</v>
      </c>
      <c r="DJ44" s="12">
        <v>332</v>
      </c>
      <c r="DK44" s="12">
        <v>12</v>
      </c>
      <c r="DL44" s="12">
        <v>25.5</v>
      </c>
      <c r="DM44" s="12">
        <v>1.3</v>
      </c>
      <c r="DN44" s="12">
        <v>131.19999999999999</v>
      </c>
      <c r="DO44" s="12">
        <v>7.8</v>
      </c>
      <c r="DP44" s="12">
        <v>11.68</v>
      </c>
      <c r="DQ44" s="12">
        <v>0.77</v>
      </c>
      <c r="DR44" s="12">
        <v>0.6</v>
      </c>
      <c r="DS44" s="12">
        <v>0.16</v>
      </c>
      <c r="DT44" s="12" t="s">
        <v>135</v>
      </c>
      <c r="DU44" s="12" t="s">
        <v>135</v>
      </c>
      <c r="DV44" s="12">
        <v>7.0000000000000007E-2</v>
      </c>
      <c r="DW44" s="12">
        <v>2.9000000000000001E-2</v>
      </c>
      <c r="DX44" s="12">
        <v>1.59</v>
      </c>
      <c r="DY44" s="12">
        <v>0.26</v>
      </c>
      <c r="DZ44" s="12" t="s">
        <v>135</v>
      </c>
      <c r="EA44" s="12" t="s">
        <v>135</v>
      </c>
      <c r="EB44" s="12">
        <v>7.9000000000000001E-2</v>
      </c>
      <c r="EC44" s="12">
        <v>2.3E-2</v>
      </c>
      <c r="ED44" s="12">
        <v>94.9</v>
      </c>
      <c r="EE44" s="12">
        <v>5.2</v>
      </c>
      <c r="EF44" s="12">
        <v>10.72</v>
      </c>
      <c r="EG44" s="12">
        <v>0.51</v>
      </c>
      <c r="EH44" s="12">
        <v>27.7</v>
      </c>
      <c r="EI44" s="12">
        <v>1.1000000000000001</v>
      </c>
      <c r="EJ44" s="12">
        <v>3.81</v>
      </c>
      <c r="EK44" s="12">
        <v>0.23</v>
      </c>
      <c r="EL44" s="12">
        <v>18.260000000000002</v>
      </c>
      <c r="EM44" s="12">
        <v>0.97</v>
      </c>
      <c r="EN44" s="12">
        <v>5.76</v>
      </c>
      <c r="EO44" s="12">
        <v>0.49</v>
      </c>
      <c r="EP44" s="12">
        <v>1.81</v>
      </c>
      <c r="EQ44" s="12">
        <v>0.12</v>
      </c>
      <c r="ER44" s="12">
        <v>5.4</v>
      </c>
      <c r="ES44" s="12">
        <v>0.56999999999999995</v>
      </c>
      <c r="ET44" s="12">
        <v>0.92100000000000004</v>
      </c>
      <c r="EU44" s="12">
        <v>8.5999999999999993E-2</v>
      </c>
      <c r="EV44" s="12">
        <v>5.32</v>
      </c>
      <c r="EW44" s="12">
        <v>0.49</v>
      </c>
      <c r="EX44" s="12">
        <v>1.05</v>
      </c>
      <c r="EY44" s="12">
        <v>0.1</v>
      </c>
      <c r="EZ44" s="12">
        <v>2.66</v>
      </c>
      <c r="FA44" s="12">
        <v>0.28999999999999998</v>
      </c>
      <c r="FB44" s="12">
        <v>0.32100000000000001</v>
      </c>
      <c r="FC44" s="12">
        <v>5.2999999999999999E-2</v>
      </c>
      <c r="FD44" s="12">
        <v>2.41</v>
      </c>
      <c r="FE44" s="12">
        <v>0.32</v>
      </c>
      <c r="FF44" s="12">
        <v>0.29499999999999998</v>
      </c>
      <c r="FG44" s="12">
        <v>5.3999999999999999E-2</v>
      </c>
      <c r="FH44" s="12">
        <v>4.0199999999999996</v>
      </c>
      <c r="FI44" s="12">
        <v>0.46</v>
      </c>
      <c r="FJ44" s="12">
        <v>0.72</v>
      </c>
      <c r="FK44" s="12">
        <v>0.11</v>
      </c>
      <c r="FL44" s="12">
        <v>8.5000000000000006E-2</v>
      </c>
      <c r="FM44" s="12">
        <v>3.5999999999999997E-2</v>
      </c>
      <c r="FN44" s="12" t="s">
        <v>135</v>
      </c>
      <c r="FO44" s="12" t="s">
        <v>135</v>
      </c>
      <c r="FP44" s="12">
        <v>0.82</v>
      </c>
      <c r="FQ44" s="12">
        <v>0.12</v>
      </c>
      <c r="FR44" s="12" t="s">
        <v>135</v>
      </c>
      <c r="FS44" s="12" t="s">
        <v>135</v>
      </c>
      <c r="FT44" s="12">
        <v>0.84199999999999997</v>
      </c>
      <c r="FU44" s="12">
        <v>0.08</v>
      </c>
      <c r="FV44" s="12">
        <v>0.33</v>
      </c>
      <c r="FW44" s="12">
        <v>6.2E-2</v>
      </c>
    </row>
    <row r="45" spans="1:179" x14ac:dyDescent="0.3">
      <c r="A45" s="31" t="s">
        <v>194</v>
      </c>
      <c r="B45" s="31" t="s">
        <v>20</v>
      </c>
      <c r="D45" s="62">
        <v>2.556</v>
      </c>
      <c r="E45" s="62">
        <v>14.3407</v>
      </c>
      <c r="F45" s="62">
        <v>0.2041</v>
      </c>
      <c r="G45" s="62">
        <v>12.075100000000001</v>
      </c>
      <c r="H45" s="62">
        <v>0.43919999999999998</v>
      </c>
      <c r="I45" s="62">
        <v>2.4851000000000001</v>
      </c>
      <c r="J45" s="62">
        <v>52.433399999999999</v>
      </c>
      <c r="K45" s="62">
        <v>6.5815999999999999</v>
      </c>
      <c r="L45" s="62">
        <v>7.2476000000000003</v>
      </c>
      <c r="M45" s="62">
        <v>0.16370000000000001</v>
      </c>
      <c r="N45" s="62">
        <v>825.7722</v>
      </c>
      <c r="O45" s="62">
        <v>107</v>
      </c>
      <c r="P45" s="62">
        <v>0.232173158056351</v>
      </c>
      <c r="Q45" s="62">
        <v>51.3690072197587</v>
      </c>
      <c r="R45" s="62">
        <v>401.94934281313698</v>
      </c>
      <c r="T45" s="37">
        <v>24.99</v>
      </c>
      <c r="U45" s="37">
        <v>2.0339999999999998</v>
      </c>
      <c r="V45" s="37">
        <v>11.411</v>
      </c>
      <c r="W45" s="37">
        <v>0.16200000000000001</v>
      </c>
      <c r="X45" s="37">
        <v>9.7449999999999992</v>
      </c>
      <c r="Y45" s="37">
        <v>0.34899999999999998</v>
      </c>
      <c r="Z45" s="37">
        <v>1.9770000000000001</v>
      </c>
      <c r="AA45" s="37">
        <v>49.722000000000001</v>
      </c>
      <c r="AB45" s="37">
        <v>12.709</v>
      </c>
      <c r="AC45" s="37">
        <v>11.335000000000001</v>
      </c>
      <c r="AD45" s="37">
        <v>0.2</v>
      </c>
      <c r="AE45" s="37">
        <f t="shared" si="13"/>
        <v>0.80006400512040965</v>
      </c>
      <c r="AG45" s="34" t="str">
        <f t="shared" si="15"/>
        <v>LLf_LL7_110b</v>
      </c>
      <c r="AH45" s="34">
        <f t="shared" si="16"/>
        <v>49.722000000000001</v>
      </c>
      <c r="AI45" s="34">
        <f t="shared" si="17"/>
        <v>1.9770000000000001</v>
      </c>
      <c r="AJ45" s="34">
        <f t="shared" si="18"/>
        <v>11.411</v>
      </c>
      <c r="AK45" s="34">
        <f t="shared" si="19"/>
        <v>9.6347500000000004</v>
      </c>
      <c r="AL45" s="34">
        <f t="shared" si="20"/>
        <v>1.8891664777499999</v>
      </c>
      <c r="AM45" s="34">
        <f t="shared" si="21"/>
        <v>0.2</v>
      </c>
      <c r="AN45" s="34">
        <f t="shared" si="22"/>
        <v>12.709</v>
      </c>
      <c r="AO45" s="34">
        <f t="shared" si="23"/>
        <v>9.7449999999999992</v>
      </c>
      <c r="AP45" s="34">
        <f t="shared" si="24"/>
        <v>2.0339999999999998</v>
      </c>
      <c r="AQ45" s="34">
        <f t="shared" si="25"/>
        <v>0.34899999999999998</v>
      </c>
      <c r="AR45" s="34">
        <f t="shared" si="26"/>
        <v>0.16200000000000001</v>
      </c>
      <c r="AS45" s="34">
        <v>0.5</v>
      </c>
      <c r="AT45" s="34">
        <f t="shared" si="14"/>
        <v>4.1098493655299384E-3</v>
      </c>
      <c r="AU45" s="34">
        <f t="shared" si="27"/>
        <v>1269.4509</v>
      </c>
      <c r="AV45" s="34">
        <v>90</v>
      </c>
      <c r="AW45" s="34">
        <v>0.53779143267880769</v>
      </c>
      <c r="AY45" s="25">
        <v>47.222200000000001</v>
      </c>
      <c r="AZ45" s="25">
        <v>41.0015</v>
      </c>
      <c r="BA45" s="25">
        <v>11.47705</v>
      </c>
      <c r="BB45" s="25">
        <v>4.3700000000000003E-2</v>
      </c>
      <c r="BC45" s="25">
        <v>0.23860000000000001</v>
      </c>
      <c r="BD45" s="25">
        <v>0.16200000000000001</v>
      </c>
      <c r="BE45" s="25">
        <v>0.42415000000000003</v>
      </c>
      <c r="BJ45" s="25">
        <v>100.56914999999999</v>
      </c>
      <c r="BK45" s="25">
        <v>0.88001277961829705</v>
      </c>
      <c r="BM45" s="12" t="s">
        <v>391</v>
      </c>
      <c r="BN45" s="12">
        <v>50</v>
      </c>
      <c r="BO45" s="12" t="s">
        <v>33</v>
      </c>
      <c r="BP45" s="12">
        <v>27</v>
      </c>
      <c r="BQ45" s="12" t="s">
        <v>709</v>
      </c>
      <c r="BR45" s="12" t="s">
        <v>461</v>
      </c>
      <c r="BS45" s="12">
        <v>0.55882048611111101</v>
      </c>
      <c r="BT45" s="12">
        <v>14.037000000000001</v>
      </c>
      <c r="BU45" s="12">
        <v>22</v>
      </c>
      <c r="BV45" s="12" t="s">
        <v>462</v>
      </c>
      <c r="BW45" s="12">
        <v>1</v>
      </c>
      <c r="BX45" s="12">
        <v>7400000</v>
      </c>
      <c r="BY45" s="12">
        <v>320000</v>
      </c>
      <c r="BZ45" s="12">
        <v>52.4</v>
      </c>
      <c r="CA45" s="12">
        <v>1</v>
      </c>
      <c r="CB45" s="12">
        <v>3.93</v>
      </c>
      <c r="CC45" s="12">
        <v>0.28999999999999998</v>
      </c>
      <c r="CD45" s="12">
        <v>1.06</v>
      </c>
      <c r="CE45" s="12">
        <v>0.55000000000000004</v>
      </c>
      <c r="CF45" s="12">
        <v>2.6</v>
      </c>
      <c r="CG45" s="12">
        <v>0.12</v>
      </c>
      <c r="CH45" s="12">
        <v>3350</v>
      </c>
      <c r="CI45" s="12">
        <v>120</v>
      </c>
      <c r="CJ45" s="12">
        <v>28.7</v>
      </c>
      <c r="CK45" s="12">
        <v>1.9</v>
      </c>
      <c r="CL45" s="12">
        <v>14550</v>
      </c>
      <c r="CM45" s="12">
        <v>570</v>
      </c>
      <c r="CN45" s="12">
        <v>293</v>
      </c>
      <c r="CO45" s="12">
        <v>17</v>
      </c>
      <c r="CP45" s="12">
        <v>351</v>
      </c>
      <c r="CQ45" s="12">
        <v>20</v>
      </c>
      <c r="CR45" s="12">
        <v>879</v>
      </c>
      <c r="CS45" s="12">
        <v>36</v>
      </c>
      <c r="CT45" s="12">
        <v>55600</v>
      </c>
      <c r="CU45" s="12">
        <v>2000</v>
      </c>
      <c r="CV45" s="12">
        <v>33.299999999999997</v>
      </c>
      <c r="CW45" s="12">
        <v>1.2</v>
      </c>
      <c r="CX45" s="12">
        <v>119.3</v>
      </c>
      <c r="CY45" s="12">
        <v>5.9</v>
      </c>
      <c r="CZ45" s="12">
        <v>50.3</v>
      </c>
      <c r="DA45" s="12">
        <v>2.2999999999999998</v>
      </c>
      <c r="DB45" s="12">
        <v>79.2</v>
      </c>
      <c r="DC45" s="12">
        <v>4.5</v>
      </c>
      <c r="DD45" s="12">
        <v>21</v>
      </c>
      <c r="DE45" s="12">
        <v>1.3</v>
      </c>
      <c r="DF45" s="12">
        <v>1.84</v>
      </c>
      <c r="DG45" s="12">
        <v>0.36</v>
      </c>
      <c r="DH45" s="12">
        <v>7.33</v>
      </c>
      <c r="DI45" s="12">
        <v>0.45</v>
      </c>
      <c r="DJ45" s="12">
        <v>321</v>
      </c>
      <c r="DK45" s="12">
        <v>18</v>
      </c>
      <c r="DL45" s="12">
        <v>24.8</v>
      </c>
      <c r="DM45" s="12">
        <v>1.4</v>
      </c>
      <c r="DN45" s="12">
        <v>129.9</v>
      </c>
      <c r="DO45" s="12">
        <v>6.9</v>
      </c>
      <c r="DP45" s="12">
        <v>11.32</v>
      </c>
      <c r="DQ45" s="12">
        <v>0.54</v>
      </c>
      <c r="DR45" s="12">
        <v>0.52</v>
      </c>
      <c r="DS45" s="12">
        <v>0.19</v>
      </c>
      <c r="DT45" s="12">
        <v>0.14000000000000001</v>
      </c>
      <c r="DU45" s="12">
        <v>0.11</v>
      </c>
      <c r="DV45" s="12">
        <v>0.10299999999999999</v>
      </c>
      <c r="DW45" s="12">
        <v>2.9000000000000001E-2</v>
      </c>
      <c r="DX45" s="12">
        <v>1.3</v>
      </c>
      <c r="DY45" s="12">
        <v>0.19</v>
      </c>
      <c r="DZ45" s="12">
        <v>5.8999999999999997E-2</v>
      </c>
      <c r="EA45" s="12">
        <v>3.4000000000000002E-2</v>
      </c>
      <c r="EB45" s="12">
        <v>6.8000000000000005E-2</v>
      </c>
      <c r="EC45" s="12">
        <v>2.5000000000000001E-2</v>
      </c>
      <c r="ED45" s="12">
        <v>96</v>
      </c>
      <c r="EE45" s="12">
        <v>3.7</v>
      </c>
      <c r="EF45" s="12">
        <v>9.9700000000000006</v>
      </c>
      <c r="EG45" s="12">
        <v>0.37</v>
      </c>
      <c r="EH45" s="12">
        <v>25.05</v>
      </c>
      <c r="EI45" s="12">
        <v>0.96</v>
      </c>
      <c r="EJ45" s="12">
        <v>3.74</v>
      </c>
      <c r="EK45" s="12">
        <v>0.23</v>
      </c>
      <c r="EL45" s="12">
        <v>17.8</v>
      </c>
      <c r="EM45" s="12">
        <v>1</v>
      </c>
      <c r="EN45" s="12">
        <v>4.8</v>
      </c>
      <c r="EO45" s="12">
        <v>0.55000000000000004</v>
      </c>
      <c r="EP45" s="12">
        <v>1.82</v>
      </c>
      <c r="EQ45" s="12">
        <v>0.19</v>
      </c>
      <c r="ER45" s="12">
        <v>5.86</v>
      </c>
      <c r="ES45" s="12">
        <v>0.63</v>
      </c>
      <c r="ET45" s="12">
        <v>0.95199999999999996</v>
      </c>
      <c r="EU45" s="12">
        <v>8.7999999999999995E-2</v>
      </c>
      <c r="EV45" s="12">
        <v>4.8099999999999996</v>
      </c>
      <c r="EW45" s="12">
        <v>0.32</v>
      </c>
      <c r="EX45" s="12">
        <v>0.94599999999999995</v>
      </c>
      <c r="EY45" s="12">
        <v>9.5000000000000001E-2</v>
      </c>
      <c r="EZ45" s="12">
        <v>2.59</v>
      </c>
      <c r="FA45" s="12">
        <v>0.25</v>
      </c>
      <c r="FB45" s="12">
        <v>0.314</v>
      </c>
      <c r="FC45" s="12">
        <v>5.5E-2</v>
      </c>
      <c r="FD45" s="12">
        <v>1.86</v>
      </c>
      <c r="FE45" s="12">
        <v>0.31</v>
      </c>
      <c r="FF45" s="12">
        <v>0.28499999999999998</v>
      </c>
      <c r="FG45" s="12">
        <v>0.04</v>
      </c>
      <c r="FH45" s="12">
        <v>3.39</v>
      </c>
      <c r="FI45" s="12">
        <v>0.31</v>
      </c>
      <c r="FJ45" s="12">
        <v>0.71</v>
      </c>
      <c r="FK45" s="12">
        <v>0.1</v>
      </c>
      <c r="FL45" s="12">
        <v>0.218</v>
      </c>
      <c r="FM45" s="12">
        <v>9.1999999999999998E-2</v>
      </c>
      <c r="FN45" s="12">
        <v>1.15E-2</v>
      </c>
      <c r="FO45" s="12">
        <v>7.7000000000000002E-3</v>
      </c>
      <c r="FP45" s="12">
        <v>0.98</v>
      </c>
      <c r="FQ45" s="12">
        <v>0.1</v>
      </c>
      <c r="FR45" s="12">
        <v>1.7999999999999999E-2</v>
      </c>
      <c r="FS45" s="12">
        <v>1.2E-2</v>
      </c>
      <c r="FT45" s="12">
        <v>0.68</v>
      </c>
      <c r="FU45" s="12">
        <v>8.3000000000000004E-2</v>
      </c>
      <c r="FV45" s="12">
        <v>0.22700000000000001</v>
      </c>
      <c r="FW45" s="12">
        <v>4.4999999999999998E-2</v>
      </c>
    </row>
    <row r="46" spans="1:179" x14ac:dyDescent="0.3">
      <c r="A46" s="31" t="s">
        <v>195</v>
      </c>
      <c r="B46" s="31" t="s">
        <v>20</v>
      </c>
      <c r="D46" s="62">
        <v>2.7126000000000001</v>
      </c>
      <c r="E46" s="62">
        <v>14.6036</v>
      </c>
      <c r="F46" s="62">
        <v>0.42709999999999998</v>
      </c>
      <c r="G46" s="62">
        <v>11.9857</v>
      </c>
      <c r="H46" s="62">
        <v>0.5373</v>
      </c>
      <c r="I46" s="62">
        <v>2.6478999999999999</v>
      </c>
      <c r="J46" s="62">
        <v>51.554200000000002</v>
      </c>
      <c r="K46" s="62">
        <v>6.61</v>
      </c>
      <c r="L46" s="62">
        <v>6.6712999999999996</v>
      </c>
      <c r="M46" s="62">
        <v>0.1187</v>
      </c>
      <c r="N46" s="62">
        <v>848.29326000000003</v>
      </c>
      <c r="O46" s="62">
        <v>169</v>
      </c>
      <c r="P46" s="62">
        <v>0.22265448209254199</v>
      </c>
      <c r="Q46" s="62">
        <v>37.352495075790003</v>
      </c>
      <c r="R46" s="62">
        <v>396.76072422834397</v>
      </c>
      <c r="T46" s="37">
        <v>27.1</v>
      </c>
      <c r="U46" s="37">
        <v>2.1320000000000001</v>
      </c>
      <c r="V46" s="37">
        <v>11.475</v>
      </c>
      <c r="W46" s="37">
        <v>0.33600000000000002</v>
      </c>
      <c r="X46" s="37">
        <v>9.5609999999999999</v>
      </c>
      <c r="Y46" s="37">
        <v>0.42199999999999999</v>
      </c>
      <c r="Z46" s="37">
        <v>2.081</v>
      </c>
      <c r="AA46" s="37">
        <v>49.052999999999997</v>
      </c>
      <c r="AB46" s="37">
        <v>13.090999999999999</v>
      </c>
      <c r="AC46" s="37">
        <v>11.339</v>
      </c>
      <c r="AD46" s="37">
        <v>0.16400000000000001</v>
      </c>
      <c r="AE46" s="37">
        <f t="shared" si="13"/>
        <v>0.78678206136900086</v>
      </c>
      <c r="AG46" s="34" t="str">
        <f t="shared" si="15"/>
        <v>LLf_LL7_105a</v>
      </c>
      <c r="AH46" s="34">
        <f t="shared" si="16"/>
        <v>49.052999999999997</v>
      </c>
      <c r="AI46" s="34">
        <f t="shared" si="17"/>
        <v>2.081</v>
      </c>
      <c r="AJ46" s="34">
        <f t="shared" si="18"/>
        <v>11.475</v>
      </c>
      <c r="AK46" s="34">
        <f t="shared" si="19"/>
        <v>9.6381499999999996</v>
      </c>
      <c r="AL46" s="34">
        <f t="shared" si="20"/>
        <v>1.8898331443499998</v>
      </c>
      <c r="AM46" s="34">
        <f t="shared" si="21"/>
        <v>0.16400000000000001</v>
      </c>
      <c r="AN46" s="34">
        <f t="shared" si="22"/>
        <v>13.090999999999999</v>
      </c>
      <c r="AO46" s="34">
        <f t="shared" si="23"/>
        <v>9.5609999999999999</v>
      </c>
      <c r="AP46" s="34">
        <f t="shared" si="24"/>
        <v>2.1320000000000001</v>
      </c>
      <c r="AQ46" s="34">
        <f t="shared" si="25"/>
        <v>0.42199999999999999</v>
      </c>
      <c r="AR46" s="34">
        <f t="shared" si="26"/>
        <v>0.33600000000000002</v>
      </c>
      <c r="AS46" s="34">
        <v>0.5</v>
      </c>
      <c r="AT46" s="34">
        <f t="shared" si="14"/>
        <v>2.9388273073005515E-3</v>
      </c>
      <c r="AU46" s="34">
        <f t="shared" si="27"/>
        <v>1277.1291000000001</v>
      </c>
      <c r="AV46" s="34">
        <v>80</v>
      </c>
      <c r="AW46" s="34">
        <v>0.61513154770559952</v>
      </c>
      <c r="AY46" s="25">
        <v>47.361600000000003</v>
      </c>
      <c r="AZ46" s="25">
        <v>40.841000000000001</v>
      </c>
      <c r="BA46" s="25">
        <v>11.031166666666699</v>
      </c>
      <c r="BB46" s="25">
        <v>4.9366666666666698E-2</v>
      </c>
      <c r="BC46" s="25">
        <v>0.22969999999999999</v>
      </c>
      <c r="BD46" s="25">
        <v>0.1603</v>
      </c>
      <c r="BE46" s="25">
        <v>0.38993333333333302</v>
      </c>
      <c r="BJ46" s="25">
        <v>100.063033333333</v>
      </c>
      <c r="BK46" s="25">
        <v>0.88443579219998902</v>
      </c>
      <c r="BM46" s="12" t="s">
        <v>391</v>
      </c>
      <c r="BN46" s="12">
        <v>50</v>
      </c>
      <c r="BO46" s="12" t="s">
        <v>33</v>
      </c>
      <c r="BP46" s="12">
        <v>28</v>
      </c>
      <c r="BQ46" s="12" t="s">
        <v>710</v>
      </c>
      <c r="BR46" s="12" t="s">
        <v>461</v>
      </c>
      <c r="BS46" s="12">
        <v>0.56014571759259302</v>
      </c>
      <c r="BT46" s="12">
        <v>20.798999999999999</v>
      </c>
      <c r="BU46" s="12">
        <v>32</v>
      </c>
      <c r="BV46" s="12" t="s">
        <v>462</v>
      </c>
      <c r="BW46" s="12">
        <v>1</v>
      </c>
      <c r="BX46" s="12">
        <v>6990000</v>
      </c>
      <c r="BY46" s="12">
        <v>270000</v>
      </c>
      <c r="BZ46" s="12">
        <v>51.6</v>
      </c>
      <c r="CA46" s="12">
        <v>1</v>
      </c>
      <c r="CB46" s="12">
        <v>3.82</v>
      </c>
      <c r="CC46" s="12">
        <v>0.28000000000000003</v>
      </c>
      <c r="CD46" s="12">
        <v>1.32</v>
      </c>
      <c r="CE46" s="12">
        <v>0.52</v>
      </c>
      <c r="CF46" s="12">
        <v>2.6930000000000001</v>
      </c>
      <c r="CG46" s="12">
        <v>9.5000000000000001E-2</v>
      </c>
      <c r="CH46" s="12">
        <v>3901</v>
      </c>
      <c r="CI46" s="12">
        <v>91</v>
      </c>
      <c r="CJ46" s="12">
        <v>26.9</v>
      </c>
      <c r="CK46" s="12">
        <v>1.3</v>
      </c>
      <c r="CL46" s="12">
        <v>15740</v>
      </c>
      <c r="CM46" s="12">
        <v>540</v>
      </c>
      <c r="CN46" s="12">
        <v>291</v>
      </c>
      <c r="CO46" s="12">
        <v>13</v>
      </c>
      <c r="CP46" s="12">
        <v>329</v>
      </c>
      <c r="CQ46" s="12">
        <v>15</v>
      </c>
      <c r="CR46" s="12">
        <v>852</v>
      </c>
      <c r="CS46" s="12">
        <v>30</v>
      </c>
      <c r="CT46" s="12">
        <v>53700</v>
      </c>
      <c r="CU46" s="12">
        <v>1900</v>
      </c>
      <c r="CV46" s="12">
        <v>33.299999999999997</v>
      </c>
      <c r="CW46" s="12">
        <v>1.5</v>
      </c>
      <c r="CX46" s="12">
        <v>136.5</v>
      </c>
      <c r="CY46" s="12">
        <v>5.8</v>
      </c>
      <c r="CZ46" s="12">
        <v>52.7</v>
      </c>
      <c r="DA46" s="12">
        <v>2.5</v>
      </c>
      <c r="DB46" s="12">
        <v>79.900000000000006</v>
      </c>
      <c r="DC46" s="12">
        <v>4.3</v>
      </c>
      <c r="DD46" s="12">
        <v>20.88</v>
      </c>
      <c r="DE46" s="12">
        <v>0.73</v>
      </c>
      <c r="DF46" s="12">
        <v>2.02</v>
      </c>
      <c r="DG46" s="12">
        <v>0.32</v>
      </c>
      <c r="DH46" s="12">
        <v>8.32</v>
      </c>
      <c r="DI46" s="12">
        <v>0.43</v>
      </c>
      <c r="DJ46" s="12">
        <v>350</v>
      </c>
      <c r="DK46" s="12">
        <v>14</v>
      </c>
      <c r="DL46" s="12">
        <v>25.4</v>
      </c>
      <c r="DM46" s="12">
        <v>1.3</v>
      </c>
      <c r="DN46" s="12">
        <v>144.30000000000001</v>
      </c>
      <c r="DO46" s="12">
        <v>5.5</v>
      </c>
      <c r="DP46" s="12">
        <v>12.91</v>
      </c>
      <c r="DQ46" s="12">
        <v>0.48</v>
      </c>
      <c r="DR46" s="12">
        <v>0.74</v>
      </c>
      <c r="DS46" s="12">
        <v>0.17</v>
      </c>
      <c r="DT46" s="12">
        <v>0.16</v>
      </c>
      <c r="DU46" s="12">
        <v>0.14000000000000001</v>
      </c>
      <c r="DV46" s="12">
        <v>0.16300000000000001</v>
      </c>
      <c r="DW46" s="12">
        <v>4.5999999999999999E-2</v>
      </c>
      <c r="DX46" s="12">
        <v>1.73</v>
      </c>
      <c r="DY46" s="12">
        <v>0.18</v>
      </c>
      <c r="DZ46" s="12">
        <v>0.2</v>
      </c>
      <c r="EA46" s="12">
        <v>7.1999999999999995E-2</v>
      </c>
      <c r="EB46" s="12">
        <v>9.8000000000000004E-2</v>
      </c>
      <c r="EC46" s="12">
        <v>2.4E-2</v>
      </c>
      <c r="ED46" s="12">
        <v>109.2</v>
      </c>
      <c r="EE46" s="12">
        <v>3.4</v>
      </c>
      <c r="EF46" s="12">
        <v>11.34</v>
      </c>
      <c r="EG46" s="12">
        <v>0.42</v>
      </c>
      <c r="EH46" s="12">
        <v>28.15</v>
      </c>
      <c r="EI46" s="12">
        <v>0.94</v>
      </c>
      <c r="EJ46" s="12">
        <v>4.1500000000000004</v>
      </c>
      <c r="EK46" s="12">
        <v>0.2</v>
      </c>
      <c r="EL46" s="12">
        <v>19.7</v>
      </c>
      <c r="EM46" s="12">
        <v>1.2</v>
      </c>
      <c r="EN46" s="12">
        <v>5.27</v>
      </c>
      <c r="EO46" s="12">
        <v>0.43</v>
      </c>
      <c r="EP46" s="12">
        <v>1.81</v>
      </c>
      <c r="EQ46" s="12">
        <v>0.15</v>
      </c>
      <c r="ER46" s="12">
        <v>5.49</v>
      </c>
      <c r="ES46" s="12">
        <v>0.44</v>
      </c>
      <c r="ET46" s="12">
        <v>0.874</v>
      </c>
      <c r="EU46" s="12">
        <v>7.2999999999999995E-2</v>
      </c>
      <c r="EV46" s="12">
        <v>5.22</v>
      </c>
      <c r="EW46" s="12">
        <v>0.3</v>
      </c>
      <c r="EX46" s="12">
        <v>1.004</v>
      </c>
      <c r="EY46" s="12">
        <v>9.4E-2</v>
      </c>
      <c r="EZ46" s="12">
        <v>2.5</v>
      </c>
      <c r="FA46" s="12">
        <v>0.16</v>
      </c>
      <c r="FB46" s="12">
        <v>0.34799999999999998</v>
      </c>
      <c r="FC46" s="12">
        <v>0.05</v>
      </c>
      <c r="FD46" s="12">
        <v>2.25</v>
      </c>
      <c r="FE46" s="12">
        <v>0.26</v>
      </c>
      <c r="FF46" s="12">
        <v>0.27</v>
      </c>
      <c r="FG46" s="12">
        <v>0.04</v>
      </c>
      <c r="FH46" s="12">
        <v>4.03</v>
      </c>
      <c r="FI46" s="12">
        <v>0.48</v>
      </c>
      <c r="FJ46" s="12">
        <v>0.79800000000000004</v>
      </c>
      <c r="FK46" s="12">
        <v>6.6000000000000003E-2</v>
      </c>
      <c r="FL46" s="12">
        <v>0.189</v>
      </c>
      <c r="FM46" s="12">
        <v>4.9000000000000002E-2</v>
      </c>
      <c r="FN46" s="12">
        <v>3.2000000000000001E-2</v>
      </c>
      <c r="FO46" s="12">
        <v>0.02</v>
      </c>
      <c r="FP46" s="12">
        <v>1.01</v>
      </c>
      <c r="FQ46" s="12">
        <v>0.12</v>
      </c>
      <c r="FR46" s="12">
        <v>0.02</v>
      </c>
      <c r="FS46" s="12">
        <v>1.2999999999999999E-2</v>
      </c>
      <c r="FT46" s="12">
        <v>0.79500000000000004</v>
      </c>
      <c r="FU46" s="12">
        <v>8.7999999999999995E-2</v>
      </c>
      <c r="FV46" s="12">
        <v>0.313</v>
      </c>
      <c r="FW46" s="12">
        <v>4.4999999999999998E-2</v>
      </c>
    </row>
    <row r="47" spans="1:179" x14ac:dyDescent="0.3">
      <c r="A47" s="31" t="s">
        <v>891</v>
      </c>
      <c r="B47" s="31" t="s">
        <v>20</v>
      </c>
      <c r="D47" s="62">
        <v>2.6457999999999999</v>
      </c>
      <c r="E47" s="62">
        <v>14.317299999999999</v>
      </c>
      <c r="F47" s="62">
        <v>0.2732</v>
      </c>
      <c r="G47" s="62">
        <v>12.021000000000001</v>
      </c>
      <c r="H47" s="62">
        <v>0.4536</v>
      </c>
      <c r="I47" s="62">
        <v>2.5667</v>
      </c>
      <c r="J47" s="62">
        <v>52.515099999999997</v>
      </c>
      <c r="K47" s="62">
        <v>6.3380999999999998</v>
      </c>
      <c r="L47" s="62">
        <v>6.5946999999999996</v>
      </c>
      <c r="M47" s="62">
        <v>0.16489999999999999</v>
      </c>
      <c r="N47" s="62">
        <v>639.59810400000003</v>
      </c>
      <c r="O47" s="62">
        <v>126</v>
      </c>
      <c r="P47" s="62">
        <v>0.22481178201910801</v>
      </c>
      <c r="Q47" s="62">
        <v>31.233229686857101</v>
      </c>
      <c r="R47" s="62">
        <v>435.87044035618698</v>
      </c>
      <c r="T47" s="37">
        <v>28.64</v>
      </c>
      <c r="U47" s="37">
        <v>2.0529999999999999</v>
      </c>
      <c r="V47" s="37">
        <v>11.111000000000001</v>
      </c>
      <c r="W47" s="37">
        <v>0.21199999999999999</v>
      </c>
      <c r="X47" s="37">
        <v>9.4779999999999998</v>
      </c>
      <c r="Y47" s="37">
        <v>0.35199999999999998</v>
      </c>
      <c r="Z47" s="37">
        <v>1.992</v>
      </c>
      <c r="AA47" s="37">
        <v>49.673000000000002</v>
      </c>
      <c r="AB47" s="37">
        <v>13.246</v>
      </c>
      <c r="AC47" s="37">
        <v>11.336</v>
      </c>
      <c r="AD47" s="37">
        <v>0.20200000000000001</v>
      </c>
      <c r="AE47" s="37">
        <f t="shared" si="13"/>
        <v>0.77736318407960203</v>
      </c>
      <c r="AG47" s="34" t="str">
        <f t="shared" si="15"/>
        <v>LLF_LL7_105b</v>
      </c>
      <c r="AH47" s="34">
        <f t="shared" si="16"/>
        <v>49.673000000000002</v>
      </c>
      <c r="AI47" s="34">
        <f t="shared" si="17"/>
        <v>1.992</v>
      </c>
      <c r="AJ47" s="34">
        <f t="shared" si="18"/>
        <v>11.111000000000001</v>
      </c>
      <c r="AK47" s="34">
        <f t="shared" si="19"/>
        <v>9.6356000000000002</v>
      </c>
      <c r="AL47" s="34">
        <f t="shared" si="20"/>
        <v>1.8893331443999999</v>
      </c>
      <c r="AM47" s="34">
        <f t="shared" si="21"/>
        <v>0.20200000000000001</v>
      </c>
      <c r="AN47" s="34">
        <f t="shared" si="22"/>
        <v>13.246</v>
      </c>
      <c r="AO47" s="34">
        <f t="shared" si="23"/>
        <v>9.4779999999999998</v>
      </c>
      <c r="AP47" s="34">
        <f t="shared" si="24"/>
        <v>2.0529999999999999</v>
      </c>
      <c r="AQ47" s="34">
        <f t="shared" si="25"/>
        <v>0.35199999999999998</v>
      </c>
      <c r="AR47" s="34">
        <f t="shared" si="26"/>
        <v>0.21199999999999999</v>
      </c>
      <c r="AS47" s="34">
        <v>0.5</v>
      </c>
      <c r="AT47" s="34">
        <f t="shared" si="14"/>
        <v>2.4279562878464786E-3</v>
      </c>
      <c r="AU47" s="34">
        <f t="shared" si="27"/>
        <v>1280.2446</v>
      </c>
      <c r="AV47" s="34">
        <v>70</v>
      </c>
      <c r="AW47" s="34">
        <v>0.6908185878719183</v>
      </c>
      <c r="AY47" s="25">
        <v>47.361600000000003</v>
      </c>
      <c r="AZ47" s="25">
        <v>40.841000000000001</v>
      </c>
      <c r="BA47" s="25">
        <v>11.031166666666699</v>
      </c>
      <c r="BB47" s="25">
        <v>4.9366666666666698E-2</v>
      </c>
      <c r="BC47" s="25">
        <v>0.22969999999999999</v>
      </c>
      <c r="BD47" s="25">
        <v>0.1603</v>
      </c>
      <c r="BE47" s="25">
        <v>0.38993333333333302</v>
      </c>
      <c r="BJ47" s="25">
        <v>100.063033333333</v>
      </c>
      <c r="BK47" s="25">
        <v>0.88443579219998902</v>
      </c>
      <c r="BM47" s="12" t="s">
        <v>392</v>
      </c>
      <c r="BN47" s="12">
        <v>20</v>
      </c>
      <c r="BO47" s="12" t="s">
        <v>32</v>
      </c>
      <c r="BP47" s="12" t="s">
        <v>470</v>
      </c>
      <c r="BQ47" s="12" t="s">
        <v>711</v>
      </c>
      <c r="BR47" s="12" t="s">
        <v>471</v>
      </c>
      <c r="BS47" s="12">
        <v>0.54115381944444396</v>
      </c>
      <c r="BT47" s="12">
        <v>25.552</v>
      </c>
      <c r="BU47" s="12">
        <v>89</v>
      </c>
      <c r="BV47" s="12" t="s">
        <v>462</v>
      </c>
      <c r="BW47" s="12">
        <v>1</v>
      </c>
      <c r="BX47" s="12">
        <v>66400</v>
      </c>
      <c r="BY47" s="12">
        <v>4400</v>
      </c>
      <c r="BZ47" s="12">
        <v>12</v>
      </c>
      <c r="CA47" s="12">
        <v>1</v>
      </c>
      <c r="CX47" s="12">
        <v>120</v>
      </c>
      <c r="CY47" s="12">
        <v>6.7</v>
      </c>
      <c r="CZ47" s="12">
        <v>48.6</v>
      </c>
      <c r="DA47" s="12">
        <v>3</v>
      </c>
      <c r="DH47" s="12">
        <v>8.66</v>
      </c>
      <c r="DI47" s="12">
        <v>0.78</v>
      </c>
      <c r="DJ47" s="12">
        <v>353</v>
      </c>
      <c r="DK47" s="12">
        <v>21</v>
      </c>
      <c r="DL47" s="12">
        <v>26</v>
      </c>
      <c r="DM47" s="12">
        <v>1.7</v>
      </c>
      <c r="DN47" s="12">
        <v>140.9</v>
      </c>
      <c r="DO47" s="12">
        <v>9.4</v>
      </c>
      <c r="DP47" s="12">
        <v>13.81</v>
      </c>
      <c r="DQ47" s="12">
        <v>0.96</v>
      </c>
      <c r="ED47" s="12">
        <v>107.3</v>
      </c>
      <c r="EE47" s="12">
        <v>6.6</v>
      </c>
      <c r="EF47" s="12">
        <v>11.72</v>
      </c>
      <c r="EG47" s="12">
        <v>0.68</v>
      </c>
      <c r="EH47" s="12">
        <v>28.3</v>
      </c>
      <c r="EI47" s="12">
        <v>1.1000000000000001</v>
      </c>
      <c r="EJ47" s="12">
        <v>3.98</v>
      </c>
      <c r="EK47" s="12">
        <v>0.23</v>
      </c>
      <c r="EL47" s="12">
        <v>19.100000000000001</v>
      </c>
      <c r="EM47" s="12">
        <v>1.4</v>
      </c>
      <c r="EN47" s="12">
        <v>5.29</v>
      </c>
      <c r="EO47" s="12">
        <v>0.59</v>
      </c>
      <c r="EP47" s="12">
        <v>1.97</v>
      </c>
      <c r="EQ47" s="12">
        <v>0.19</v>
      </c>
      <c r="ER47" s="12">
        <v>5.65</v>
      </c>
      <c r="ES47" s="12">
        <v>0.62</v>
      </c>
      <c r="ET47" s="12">
        <v>0.88300000000000001</v>
      </c>
      <c r="EU47" s="12">
        <v>9.2999999999999999E-2</v>
      </c>
      <c r="EV47" s="12">
        <v>5.21</v>
      </c>
      <c r="EW47" s="12">
        <v>0.44</v>
      </c>
      <c r="EX47" s="12">
        <v>0.97599999999999998</v>
      </c>
      <c r="EY47" s="12">
        <v>9.5000000000000001E-2</v>
      </c>
      <c r="EZ47" s="12">
        <v>2.5499999999999998</v>
      </c>
      <c r="FA47" s="12">
        <v>0.25</v>
      </c>
      <c r="FB47" s="12">
        <v>0.30499999999999999</v>
      </c>
      <c r="FC47" s="12">
        <v>4.2999999999999997E-2</v>
      </c>
      <c r="FD47" s="12">
        <v>1.97</v>
      </c>
      <c r="FE47" s="12">
        <v>0.26</v>
      </c>
      <c r="FF47" s="12">
        <v>0.23100000000000001</v>
      </c>
      <c r="FG47" s="12">
        <v>4.3999999999999997E-2</v>
      </c>
    </row>
    <row r="48" spans="1:179" x14ac:dyDescent="0.3">
      <c r="A48" s="31" t="s">
        <v>196</v>
      </c>
      <c r="B48" s="31" t="s">
        <v>20</v>
      </c>
      <c r="D48" s="62">
        <v>2.4933999999999998</v>
      </c>
      <c r="E48" s="62">
        <v>14.017799999999999</v>
      </c>
      <c r="F48" s="62">
        <v>0.2384</v>
      </c>
      <c r="G48" s="62">
        <v>11.843299999999999</v>
      </c>
      <c r="H48" s="62">
        <v>0.48930000000000001</v>
      </c>
      <c r="I48" s="62">
        <v>2.6030000000000002</v>
      </c>
      <c r="J48" s="62">
        <v>51.427599999999998</v>
      </c>
      <c r="K48" s="62">
        <v>6.6779000000000002</v>
      </c>
      <c r="L48" s="62">
        <v>8.0428999999999995</v>
      </c>
      <c r="M48" s="62">
        <v>0.1057</v>
      </c>
      <c r="N48" s="62">
        <v>987.92383199999995</v>
      </c>
      <c r="O48" s="62">
        <v>132</v>
      </c>
      <c r="P48" s="62">
        <v>0.210207928956469</v>
      </c>
      <c r="Q48" s="62">
        <v>147.00406263172499</v>
      </c>
      <c r="R48" s="62">
        <v>348.01784951263602</v>
      </c>
      <c r="T48" s="37">
        <v>21.18</v>
      </c>
      <c r="U48" s="37">
        <v>2.0659999999999998</v>
      </c>
      <c r="V48" s="37">
        <v>11.618</v>
      </c>
      <c r="W48" s="37">
        <v>0.19800000000000001</v>
      </c>
      <c r="X48" s="37">
        <v>9.9359999999999999</v>
      </c>
      <c r="Y48" s="37">
        <v>0.40600000000000003</v>
      </c>
      <c r="Z48" s="37">
        <v>2.157</v>
      </c>
      <c r="AA48" s="37">
        <v>49.613999999999997</v>
      </c>
      <c r="AB48" s="37">
        <v>12.170999999999999</v>
      </c>
      <c r="AC48" s="37">
        <v>11.337999999999999</v>
      </c>
      <c r="AD48" s="37">
        <v>0.151</v>
      </c>
      <c r="AE48" s="37">
        <f t="shared" si="13"/>
        <v>0.825218682950982</v>
      </c>
      <c r="AG48" s="34" t="str">
        <f t="shared" si="15"/>
        <v>LLf_LL7_107</v>
      </c>
      <c r="AH48" s="34">
        <f t="shared" si="16"/>
        <v>49.613999999999997</v>
      </c>
      <c r="AI48" s="34">
        <f t="shared" si="17"/>
        <v>2.157</v>
      </c>
      <c r="AJ48" s="34">
        <f t="shared" si="18"/>
        <v>11.618</v>
      </c>
      <c r="AK48" s="34">
        <f t="shared" si="19"/>
        <v>9.6372999999999998</v>
      </c>
      <c r="AL48" s="34">
        <f t="shared" si="20"/>
        <v>1.8896664776999998</v>
      </c>
      <c r="AM48" s="34">
        <f t="shared" si="21"/>
        <v>0.151</v>
      </c>
      <c r="AN48" s="34">
        <f t="shared" si="22"/>
        <v>12.170999999999999</v>
      </c>
      <c r="AO48" s="34">
        <f t="shared" si="23"/>
        <v>9.9359999999999999</v>
      </c>
      <c r="AP48" s="34">
        <f t="shared" si="24"/>
        <v>2.0659999999999998</v>
      </c>
      <c r="AQ48" s="34">
        <f t="shared" si="25"/>
        <v>0.40600000000000003</v>
      </c>
      <c r="AR48" s="34">
        <f t="shared" si="26"/>
        <v>0.19800000000000001</v>
      </c>
      <c r="AS48" s="34">
        <v>0.5</v>
      </c>
      <c r="AT48" s="34">
        <f t="shared" si="14"/>
        <v>1.2131049895339576E-2</v>
      </c>
      <c r="AU48" s="34">
        <f t="shared" si="27"/>
        <v>1258.6370999999999</v>
      </c>
      <c r="AV48" s="34">
        <v>190</v>
      </c>
      <c r="AW48" s="34">
        <v>0.2648161984040473</v>
      </c>
      <c r="AY48" s="25">
        <v>46.716749999999998</v>
      </c>
      <c r="AZ48" s="25">
        <v>40.331049999999998</v>
      </c>
      <c r="BA48" s="25">
        <v>11.809699999999999</v>
      </c>
      <c r="BB48" s="25">
        <v>5.5100000000000003E-2</v>
      </c>
      <c r="BC48" s="25">
        <v>0.23415</v>
      </c>
      <c r="BD48" s="25">
        <v>0.15920000000000001</v>
      </c>
      <c r="BE48" s="25">
        <v>0.39040000000000002</v>
      </c>
      <c r="BJ48" s="25">
        <v>99.696349999999995</v>
      </c>
      <c r="BK48" s="25">
        <v>0.87579710850802905</v>
      </c>
      <c r="BM48" s="12" t="s">
        <v>391</v>
      </c>
      <c r="BN48" s="12">
        <v>50</v>
      </c>
      <c r="BO48" s="12" t="s">
        <v>33</v>
      </c>
      <c r="BP48" s="12">
        <v>29</v>
      </c>
      <c r="BQ48" s="12" t="s">
        <v>712</v>
      </c>
      <c r="BR48" s="12" t="s">
        <v>461</v>
      </c>
      <c r="BS48" s="12">
        <v>0.56143842592592597</v>
      </c>
      <c r="BT48" s="12">
        <v>21.033000000000001</v>
      </c>
      <c r="BU48" s="12">
        <v>32</v>
      </c>
      <c r="BV48" s="12" t="s">
        <v>462</v>
      </c>
      <c r="BW48" s="12">
        <v>1</v>
      </c>
      <c r="BX48" s="12">
        <v>7340000</v>
      </c>
      <c r="BY48" s="12">
        <v>270000</v>
      </c>
      <c r="BZ48" s="12">
        <v>51.4</v>
      </c>
      <c r="CA48" s="12">
        <v>1</v>
      </c>
      <c r="CB48" s="12">
        <v>4.66</v>
      </c>
      <c r="CC48" s="12">
        <v>0.33</v>
      </c>
      <c r="CD48" s="12">
        <v>1.0900000000000001</v>
      </c>
      <c r="CE48" s="12">
        <v>0.46</v>
      </c>
      <c r="CF48" s="12">
        <v>2.5499999999999998</v>
      </c>
      <c r="CG48" s="12">
        <v>0.12</v>
      </c>
      <c r="CH48" s="12">
        <v>3660</v>
      </c>
      <c r="CI48" s="12">
        <v>110</v>
      </c>
      <c r="CJ48" s="12">
        <v>30</v>
      </c>
      <c r="CK48" s="12">
        <v>1.2</v>
      </c>
      <c r="CL48" s="12">
        <v>15200</v>
      </c>
      <c r="CM48" s="12">
        <v>490</v>
      </c>
      <c r="CN48" s="12">
        <v>296</v>
      </c>
      <c r="CO48" s="12">
        <v>12</v>
      </c>
      <c r="CP48" s="12">
        <v>310</v>
      </c>
      <c r="CQ48" s="12">
        <v>12</v>
      </c>
      <c r="CR48" s="12">
        <v>960</v>
      </c>
      <c r="CS48" s="12">
        <v>32</v>
      </c>
      <c r="CT48" s="12">
        <v>60500</v>
      </c>
      <c r="CU48" s="12">
        <v>1900</v>
      </c>
      <c r="CV48" s="12">
        <v>34.700000000000003</v>
      </c>
      <c r="CW48" s="12">
        <v>1.7</v>
      </c>
      <c r="CX48" s="12">
        <v>128.80000000000001</v>
      </c>
      <c r="CY48" s="12">
        <v>6.4</v>
      </c>
      <c r="CZ48" s="12">
        <v>49.3</v>
      </c>
      <c r="DA48" s="12">
        <v>2.5</v>
      </c>
      <c r="DB48" s="12">
        <v>82.3</v>
      </c>
      <c r="DC48" s="12">
        <v>4.5</v>
      </c>
      <c r="DD48" s="12">
        <v>20.350000000000001</v>
      </c>
      <c r="DE48" s="12">
        <v>0.95</v>
      </c>
      <c r="DF48" s="12">
        <v>1.49</v>
      </c>
      <c r="DG48" s="12">
        <v>0.3</v>
      </c>
      <c r="DH48" s="12">
        <v>7.54</v>
      </c>
      <c r="DI48" s="12">
        <v>0.33</v>
      </c>
      <c r="DJ48" s="12">
        <v>335</v>
      </c>
      <c r="DK48" s="12">
        <v>13</v>
      </c>
      <c r="DL48" s="12">
        <v>23.4</v>
      </c>
      <c r="DM48" s="12">
        <v>1</v>
      </c>
      <c r="DN48" s="12">
        <v>137.4</v>
      </c>
      <c r="DO48" s="12">
        <v>6.2</v>
      </c>
      <c r="DP48" s="12">
        <v>11.81</v>
      </c>
      <c r="DQ48" s="12">
        <v>0.41</v>
      </c>
      <c r="DR48" s="12">
        <v>0.7</v>
      </c>
      <c r="DS48" s="12">
        <v>0.12</v>
      </c>
      <c r="DT48" s="12">
        <v>0.21</v>
      </c>
      <c r="DU48" s="12">
        <v>0.11</v>
      </c>
      <c r="DV48" s="12">
        <v>9.2999999999999999E-2</v>
      </c>
      <c r="DW48" s="12">
        <v>2.5000000000000001E-2</v>
      </c>
      <c r="DX48" s="12">
        <v>1.58</v>
      </c>
      <c r="DY48" s="12">
        <v>0.19</v>
      </c>
      <c r="DZ48" s="12">
        <v>3.5999999999999997E-2</v>
      </c>
      <c r="EA48" s="12">
        <v>1.9E-2</v>
      </c>
      <c r="EB48" s="12">
        <v>7.9000000000000001E-2</v>
      </c>
      <c r="EC48" s="12">
        <v>1.6E-2</v>
      </c>
      <c r="ED48" s="12">
        <v>102.5</v>
      </c>
      <c r="EE48" s="12">
        <v>5.5</v>
      </c>
      <c r="EF48" s="12">
        <v>11.12</v>
      </c>
      <c r="EG48" s="12">
        <v>0.43</v>
      </c>
      <c r="EH48" s="12">
        <v>26.98</v>
      </c>
      <c r="EI48" s="12">
        <v>0.86</v>
      </c>
      <c r="EJ48" s="12">
        <v>3.86</v>
      </c>
      <c r="EK48" s="12">
        <v>0.17</v>
      </c>
      <c r="EL48" s="12">
        <v>18.02</v>
      </c>
      <c r="EM48" s="12">
        <v>0.97</v>
      </c>
      <c r="EN48" s="12">
        <v>4.78</v>
      </c>
      <c r="EO48" s="12">
        <v>0.5</v>
      </c>
      <c r="EP48" s="12">
        <v>1.71</v>
      </c>
      <c r="EQ48" s="12">
        <v>0.16</v>
      </c>
      <c r="ER48" s="12">
        <v>5.59</v>
      </c>
      <c r="ES48" s="12">
        <v>0.44</v>
      </c>
      <c r="ET48" s="12">
        <v>0.78300000000000003</v>
      </c>
      <c r="EU48" s="12">
        <v>8.3000000000000004E-2</v>
      </c>
      <c r="EV48" s="12">
        <v>5.0199999999999996</v>
      </c>
      <c r="EW48" s="12">
        <v>0.31</v>
      </c>
      <c r="EX48" s="12">
        <v>0.91</v>
      </c>
      <c r="EY48" s="12">
        <v>5.8999999999999997E-2</v>
      </c>
      <c r="EZ48" s="12">
        <v>2.42</v>
      </c>
      <c r="FA48" s="12">
        <v>0.21</v>
      </c>
      <c r="FB48" s="12">
        <v>0.29499999999999998</v>
      </c>
      <c r="FC48" s="12">
        <v>3.5999999999999997E-2</v>
      </c>
      <c r="FD48" s="12">
        <v>1.78</v>
      </c>
      <c r="FE48" s="12">
        <v>0.22</v>
      </c>
      <c r="FF48" s="12">
        <v>0.25</v>
      </c>
      <c r="FG48" s="12">
        <v>3.7999999999999999E-2</v>
      </c>
      <c r="FH48" s="12">
        <v>3.59</v>
      </c>
      <c r="FI48" s="12">
        <v>0.41</v>
      </c>
      <c r="FJ48" s="12">
        <v>0.69099999999999995</v>
      </c>
      <c r="FK48" s="12">
        <v>7.4999999999999997E-2</v>
      </c>
      <c r="FL48" s="12">
        <v>0.17799999999999999</v>
      </c>
      <c r="FM48" s="12">
        <v>5.5E-2</v>
      </c>
      <c r="FN48" s="12">
        <v>2.5999999999999999E-2</v>
      </c>
      <c r="FO48" s="12">
        <v>1.0999999999999999E-2</v>
      </c>
      <c r="FP48" s="12">
        <v>0.95599999999999996</v>
      </c>
      <c r="FQ48" s="12">
        <v>9.7000000000000003E-2</v>
      </c>
      <c r="FR48" s="12">
        <v>1.23E-2</v>
      </c>
      <c r="FS48" s="12">
        <v>7.4000000000000003E-3</v>
      </c>
      <c r="FT48" s="12">
        <v>0.78500000000000003</v>
      </c>
      <c r="FU48" s="12">
        <v>6.4000000000000001E-2</v>
      </c>
      <c r="FV48" s="12">
        <v>0.26400000000000001</v>
      </c>
      <c r="FW48" s="12">
        <v>4.3999999999999997E-2</v>
      </c>
    </row>
    <row r="49" spans="1:179" s="4" customFormat="1" x14ac:dyDescent="0.3">
      <c r="A49" s="31" t="s">
        <v>201</v>
      </c>
      <c r="B49" s="31" t="s">
        <v>20</v>
      </c>
      <c r="C49" s="19"/>
      <c r="D49" s="62">
        <v>2.4228000000000001</v>
      </c>
      <c r="E49" s="62">
        <v>13.106</v>
      </c>
      <c r="F49" s="62">
        <v>0.28489999999999999</v>
      </c>
      <c r="G49" s="62">
        <v>9.9305000000000003</v>
      </c>
      <c r="H49" s="62">
        <v>0.50680000000000003</v>
      </c>
      <c r="I49" s="62">
        <v>2.8929</v>
      </c>
      <c r="J49" s="62">
        <v>50.838000000000001</v>
      </c>
      <c r="K49" s="62">
        <v>6.0484</v>
      </c>
      <c r="L49" s="62">
        <v>11.6309</v>
      </c>
      <c r="M49" s="62">
        <v>0.1449</v>
      </c>
      <c r="N49" s="62">
        <v>884.82742399999995</v>
      </c>
      <c r="O49" s="62">
        <v>95</v>
      </c>
      <c r="P49" s="62">
        <v>0.21845746556302001</v>
      </c>
      <c r="Q49" s="62">
        <v>124.667563783506</v>
      </c>
      <c r="R49" s="62">
        <v>292.43059314801098</v>
      </c>
      <c r="S49" s="19"/>
      <c r="T49" s="39">
        <v>-0.72</v>
      </c>
      <c r="U49" s="39">
        <v>2.496</v>
      </c>
      <c r="V49" s="39">
        <v>13.048</v>
      </c>
      <c r="W49" s="39">
        <v>0.29399999999999998</v>
      </c>
      <c r="X49" s="39">
        <v>10.231999999999999</v>
      </c>
      <c r="Y49" s="39">
        <v>0.52200000000000002</v>
      </c>
      <c r="Z49" s="39">
        <v>3.4129999999999998</v>
      </c>
      <c r="AA49" s="39">
        <v>51.219000000000001</v>
      </c>
      <c r="AB49" s="39">
        <v>5.91</v>
      </c>
      <c r="AC49" s="39">
        <v>11.329000000000001</v>
      </c>
      <c r="AD49" s="39">
        <v>0.223</v>
      </c>
      <c r="AE49" s="37">
        <f t="shared" si="13"/>
        <v>1.0072522159548751</v>
      </c>
      <c r="AF49" s="19"/>
      <c r="AG49" s="34" t="str">
        <f t="shared" si="15"/>
        <v>LLf_LL7_272</v>
      </c>
      <c r="AH49" s="34">
        <f t="shared" si="16"/>
        <v>51.219000000000001</v>
      </c>
      <c r="AI49" s="34">
        <f t="shared" si="17"/>
        <v>3.4129999999999998</v>
      </c>
      <c r="AJ49" s="34">
        <f t="shared" si="18"/>
        <v>13.048</v>
      </c>
      <c r="AK49" s="34">
        <f t="shared" si="19"/>
        <v>9.6296499999999998</v>
      </c>
      <c r="AL49" s="34">
        <f t="shared" si="20"/>
        <v>1.88816647785</v>
      </c>
      <c r="AM49" s="34">
        <f t="shared" si="21"/>
        <v>0.223</v>
      </c>
      <c r="AN49" s="34">
        <f t="shared" si="22"/>
        <v>5.91</v>
      </c>
      <c r="AO49" s="34">
        <f t="shared" si="23"/>
        <v>10.231999999999999</v>
      </c>
      <c r="AP49" s="34">
        <f t="shared" si="24"/>
        <v>2.496</v>
      </c>
      <c r="AQ49" s="34">
        <f t="shared" si="25"/>
        <v>0.52200000000000002</v>
      </c>
      <c r="AR49" s="34">
        <f t="shared" si="26"/>
        <v>0.29399999999999998</v>
      </c>
      <c r="AS49" s="34">
        <v>0.5</v>
      </c>
      <c r="AT49" s="34">
        <f t="shared" si="14"/>
        <v>1.2557167987863216E-2</v>
      </c>
      <c r="AU49" s="34">
        <f t="shared" si="27"/>
        <v>1132.7909999999999</v>
      </c>
      <c r="AV49" s="34">
        <v>220</v>
      </c>
      <c r="AW49" s="34">
        <v>0.21256822479500359</v>
      </c>
      <c r="AX49" s="19"/>
      <c r="AY49" s="25">
        <v>40.871899999999997</v>
      </c>
      <c r="AZ49" s="25">
        <v>39.588349999999998</v>
      </c>
      <c r="BA49" s="25">
        <v>19.85275</v>
      </c>
      <c r="BB49" s="25">
        <v>3.1050000000000001E-2</v>
      </c>
      <c r="BC49" s="25">
        <v>0.24690000000000001</v>
      </c>
      <c r="BD49" s="25">
        <v>0.28255000000000002</v>
      </c>
      <c r="BE49" s="25">
        <v>0.1668</v>
      </c>
      <c r="BF49" s="25"/>
      <c r="BG49" s="25"/>
      <c r="BH49" s="25"/>
      <c r="BI49" s="25"/>
      <c r="BJ49" s="25">
        <v>101.04025</v>
      </c>
      <c r="BK49" s="25">
        <v>0.78585798960331299</v>
      </c>
      <c r="BL49" s="19"/>
      <c r="BM49" s="12" t="s">
        <v>391</v>
      </c>
      <c r="BN49" s="12">
        <v>50</v>
      </c>
      <c r="BO49" s="12" t="s">
        <v>33</v>
      </c>
      <c r="BP49" s="12">
        <v>26</v>
      </c>
      <c r="BQ49" s="12" t="s">
        <v>713</v>
      </c>
      <c r="BR49" s="12" t="s">
        <v>461</v>
      </c>
      <c r="BS49" s="12">
        <v>0.55750509259259295</v>
      </c>
      <c r="BT49" s="12">
        <v>19.911999999999999</v>
      </c>
      <c r="BU49" s="12">
        <v>30</v>
      </c>
      <c r="BV49" s="12" t="s">
        <v>462</v>
      </c>
      <c r="BW49" s="12">
        <v>1</v>
      </c>
      <c r="BX49" s="12">
        <v>7210000</v>
      </c>
      <c r="BY49" s="12">
        <v>310000</v>
      </c>
      <c r="BZ49" s="12">
        <v>50.8</v>
      </c>
      <c r="CA49" s="12">
        <v>1</v>
      </c>
      <c r="CB49" s="12">
        <v>5.76</v>
      </c>
      <c r="CC49" s="12">
        <v>0.32</v>
      </c>
      <c r="CD49" s="12">
        <v>0.85</v>
      </c>
      <c r="CE49" s="12">
        <v>0.41</v>
      </c>
      <c r="CF49" s="12">
        <v>2.5419999999999998</v>
      </c>
      <c r="CG49" s="12">
        <v>8.8999999999999996E-2</v>
      </c>
      <c r="CH49" s="12">
        <v>4070</v>
      </c>
      <c r="CI49" s="12">
        <v>130</v>
      </c>
      <c r="CJ49" s="12">
        <v>30.3</v>
      </c>
      <c r="CK49" s="12">
        <v>1.7</v>
      </c>
      <c r="CL49" s="12">
        <v>17300</v>
      </c>
      <c r="CM49" s="12">
        <v>530</v>
      </c>
      <c r="CN49" s="12">
        <v>327</v>
      </c>
      <c r="CO49" s="12">
        <v>16</v>
      </c>
      <c r="CP49" s="12">
        <v>177.6</v>
      </c>
      <c r="CQ49" s="12">
        <v>8.1999999999999993</v>
      </c>
      <c r="CR49" s="12">
        <v>1401</v>
      </c>
      <c r="CS49" s="12">
        <v>54</v>
      </c>
      <c r="CT49" s="12">
        <v>93900</v>
      </c>
      <c r="CU49" s="12">
        <v>3600</v>
      </c>
      <c r="CV49" s="12">
        <v>44.3</v>
      </c>
      <c r="CW49" s="12">
        <v>2</v>
      </c>
      <c r="CX49" s="12">
        <v>68.3</v>
      </c>
      <c r="CY49" s="12">
        <v>4.3</v>
      </c>
      <c r="CZ49" s="12">
        <v>142.9</v>
      </c>
      <c r="DA49" s="12">
        <v>6.7</v>
      </c>
      <c r="DB49" s="12">
        <v>129.4</v>
      </c>
      <c r="DC49" s="12">
        <v>6</v>
      </c>
      <c r="DD49" s="12">
        <v>20.95</v>
      </c>
      <c r="DE49" s="12">
        <v>0.96</v>
      </c>
      <c r="DF49" s="12">
        <v>1.91</v>
      </c>
      <c r="DG49" s="12">
        <v>0.28000000000000003</v>
      </c>
      <c r="DH49" s="12">
        <v>8.9</v>
      </c>
      <c r="DI49" s="12">
        <v>0.54</v>
      </c>
      <c r="DJ49" s="12">
        <v>344</v>
      </c>
      <c r="DK49" s="12">
        <v>15</v>
      </c>
      <c r="DL49" s="12">
        <v>26.5</v>
      </c>
      <c r="DM49" s="12">
        <v>1.3</v>
      </c>
      <c r="DN49" s="12">
        <v>160.4</v>
      </c>
      <c r="DO49" s="12">
        <v>8.6999999999999993</v>
      </c>
      <c r="DP49" s="12">
        <v>13.96</v>
      </c>
      <c r="DQ49" s="12">
        <v>0.75</v>
      </c>
      <c r="DR49" s="12">
        <v>0.89</v>
      </c>
      <c r="DS49" s="12">
        <v>0.21</v>
      </c>
      <c r="DT49" s="12">
        <v>7.6999999999999999E-2</v>
      </c>
      <c r="DU49" s="12">
        <v>6.6000000000000003E-2</v>
      </c>
      <c r="DV49" s="12">
        <v>0.13700000000000001</v>
      </c>
      <c r="DW49" s="12">
        <v>2.7E-2</v>
      </c>
      <c r="DX49" s="12">
        <v>1.6</v>
      </c>
      <c r="DY49" s="12">
        <v>0.17</v>
      </c>
      <c r="DZ49" s="12">
        <v>4.9000000000000002E-2</v>
      </c>
      <c r="EA49" s="12">
        <v>3.1E-2</v>
      </c>
      <c r="EB49" s="12">
        <v>8.5000000000000006E-2</v>
      </c>
      <c r="EC49" s="12">
        <v>2.1999999999999999E-2</v>
      </c>
      <c r="ED49" s="12">
        <v>117.6</v>
      </c>
      <c r="EE49" s="12">
        <v>5.5</v>
      </c>
      <c r="EF49" s="12">
        <v>12.78</v>
      </c>
      <c r="EG49" s="12">
        <v>0.63</v>
      </c>
      <c r="EH49" s="12">
        <v>31.5</v>
      </c>
      <c r="EI49" s="12">
        <v>1.1000000000000001</v>
      </c>
      <c r="EJ49" s="12">
        <v>4.49</v>
      </c>
      <c r="EK49" s="12">
        <v>0.25</v>
      </c>
      <c r="EL49" s="12">
        <v>20.7</v>
      </c>
      <c r="EM49" s="12">
        <v>1.2</v>
      </c>
      <c r="EN49" s="12">
        <v>5.94</v>
      </c>
      <c r="EO49" s="12">
        <v>0.5</v>
      </c>
      <c r="EP49" s="12">
        <v>2.04</v>
      </c>
      <c r="EQ49" s="12">
        <v>0.19</v>
      </c>
      <c r="ER49" s="12">
        <v>6.24</v>
      </c>
      <c r="ES49" s="12">
        <v>0.54</v>
      </c>
      <c r="ET49" s="12">
        <v>0.95699999999999996</v>
      </c>
      <c r="EU49" s="12">
        <v>7.8E-2</v>
      </c>
      <c r="EV49" s="12">
        <v>5.58</v>
      </c>
      <c r="EW49" s="12">
        <v>0.51</v>
      </c>
      <c r="EX49" s="12">
        <v>1.052</v>
      </c>
      <c r="EY49" s="12">
        <v>9.1999999999999998E-2</v>
      </c>
      <c r="EZ49" s="12">
        <v>2.99</v>
      </c>
      <c r="FA49" s="12">
        <v>0.23</v>
      </c>
      <c r="FB49" s="12">
        <v>0.38700000000000001</v>
      </c>
      <c r="FC49" s="12">
        <v>4.2000000000000003E-2</v>
      </c>
      <c r="FD49" s="12">
        <v>2.34</v>
      </c>
      <c r="FE49" s="12">
        <v>0.2</v>
      </c>
      <c r="FF49" s="12">
        <v>0.378</v>
      </c>
      <c r="FG49" s="12">
        <v>5.6000000000000001E-2</v>
      </c>
      <c r="FH49" s="12">
        <v>4.33</v>
      </c>
      <c r="FI49" s="12">
        <v>0.47</v>
      </c>
      <c r="FJ49" s="12">
        <v>0.88800000000000001</v>
      </c>
      <c r="FK49" s="12">
        <v>9.1999999999999998E-2</v>
      </c>
      <c r="FL49" s="12">
        <v>0.20699999999999999</v>
      </c>
      <c r="FM49" s="12">
        <v>5.7000000000000002E-2</v>
      </c>
      <c r="FN49" s="12">
        <v>2.3E-2</v>
      </c>
      <c r="FO49" s="12">
        <v>1.2E-2</v>
      </c>
      <c r="FP49" s="12">
        <v>1.0900000000000001</v>
      </c>
      <c r="FQ49" s="12">
        <v>0.12</v>
      </c>
      <c r="FR49" s="12">
        <v>3.2000000000000001E-2</v>
      </c>
      <c r="FS49" s="12">
        <v>3.4000000000000002E-2</v>
      </c>
      <c r="FT49" s="12">
        <v>0.95199999999999996</v>
      </c>
      <c r="FU49" s="12">
        <v>8.7999999999999995E-2</v>
      </c>
      <c r="FV49" s="12">
        <v>0.371</v>
      </c>
      <c r="FW49" s="12">
        <v>5.8000000000000003E-2</v>
      </c>
    </row>
    <row r="50" spans="1:179" x14ac:dyDescent="0.3">
      <c r="A50" s="31" t="s">
        <v>202</v>
      </c>
      <c r="B50" s="31" t="s">
        <v>21</v>
      </c>
      <c r="D50" s="62">
        <v>2.8666</v>
      </c>
      <c r="E50" s="62">
        <v>13.0098</v>
      </c>
      <c r="F50" s="62">
        <v>0.53659999999999997</v>
      </c>
      <c r="G50" s="62">
        <v>8.9510000000000005</v>
      </c>
      <c r="H50" s="62">
        <v>0.83540000000000003</v>
      </c>
      <c r="I50" s="62">
        <v>3.6751999999999998</v>
      </c>
      <c r="J50" s="62">
        <v>50.514400000000002</v>
      </c>
      <c r="K50" s="62">
        <v>4.6410999999999998</v>
      </c>
      <c r="L50" s="62">
        <v>11.511100000000001</v>
      </c>
      <c r="M50" s="62">
        <v>0.19739999999999999</v>
      </c>
      <c r="N50" s="62">
        <v>1603.499472</v>
      </c>
      <c r="O50" s="62">
        <v>280</v>
      </c>
      <c r="P50" s="62">
        <v>0.78071581184137395</v>
      </c>
      <c r="Q50" s="62">
        <v>326.27036766834999</v>
      </c>
      <c r="R50" s="62">
        <v>452.72499715346402</v>
      </c>
      <c r="T50" s="37">
        <v>2.93</v>
      </c>
      <c r="U50" s="37">
        <v>2.8460000000000001</v>
      </c>
      <c r="V50" s="37">
        <v>12.917</v>
      </c>
      <c r="W50" s="37">
        <v>0.53300000000000003</v>
      </c>
      <c r="X50" s="37">
        <v>8.8870000000000005</v>
      </c>
      <c r="Y50" s="37">
        <v>0.82899999999999996</v>
      </c>
      <c r="Z50" s="37">
        <v>3.649</v>
      </c>
      <c r="AA50" s="37">
        <v>51.247999999999998</v>
      </c>
      <c r="AB50" s="37">
        <v>5.524</v>
      </c>
      <c r="AC50" s="37">
        <v>12.409000000000001</v>
      </c>
      <c r="AD50" s="37">
        <v>0.19600000000000001</v>
      </c>
      <c r="AE50" s="37">
        <f t="shared" si="13"/>
        <v>0.97153405226853196</v>
      </c>
      <c r="AG50" s="34" t="str">
        <f t="shared" si="15"/>
        <v>LLf_LL3_139b</v>
      </c>
      <c r="AH50" s="34">
        <f t="shared" si="16"/>
        <v>51.247999999999998</v>
      </c>
      <c r="AI50" s="34">
        <f t="shared" si="17"/>
        <v>3.649</v>
      </c>
      <c r="AJ50" s="34">
        <f t="shared" si="18"/>
        <v>12.917</v>
      </c>
      <c r="AK50" s="34">
        <f t="shared" si="19"/>
        <v>10.547650000000001</v>
      </c>
      <c r="AL50" s="34">
        <f t="shared" si="20"/>
        <v>2.06816645985</v>
      </c>
      <c r="AM50" s="34">
        <f t="shared" si="21"/>
        <v>0.19600000000000001</v>
      </c>
      <c r="AN50" s="34">
        <f t="shared" si="22"/>
        <v>5.524</v>
      </c>
      <c r="AO50" s="34">
        <f t="shared" si="23"/>
        <v>8.8870000000000005</v>
      </c>
      <c r="AP50" s="34">
        <f t="shared" si="24"/>
        <v>2.8460000000000001</v>
      </c>
      <c r="AQ50" s="34">
        <f t="shared" si="25"/>
        <v>0.82899999999999996</v>
      </c>
      <c r="AR50" s="34">
        <f t="shared" si="26"/>
        <v>0.53300000000000003</v>
      </c>
      <c r="AS50" s="34">
        <v>0.75849199634836595</v>
      </c>
      <c r="AT50" s="34">
        <f t="shared" si="14"/>
        <v>3.169827724359759E-2</v>
      </c>
      <c r="AU50" s="34">
        <f t="shared" si="27"/>
        <v>1125.0324000000001</v>
      </c>
      <c r="AV50" s="34">
        <v>520</v>
      </c>
      <c r="AW50" s="34">
        <v>0.20899803316427831</v>
      </c>
      <c r="AY50" s="25">
        <v>38.273899999999998</v>
      </c>
      <c r="AZ50" s="25">
        <v>38.613500000000002</v>
      </c>
      <c r="BA50" s="25">
        <v>22.97805</v>
      </c>
      <c r="BB50" s="25">
        <v>2.325E-2</v>
      </c>
      <c r="BC50" s="25">
        <v>0.21909999999999999</v>
      </c>
      <c r="BD50" s="25">
        <v>0.33124999999999999</v>
      </c>
      <c r="BE50" s="25">
        <v>0.1893</v>
      </c>
      <c r="BJ50" s="25">
        <v>100.62824999999999</v>
      </c>
      <c r="BK50" s="25">
        <v>0.74805491555803105</v>
      </c>
      <c r="BM50" s="12" t="s">
        <v>391</v>
      </c>
      <c r="BN50" s="12">
        <v>50</v>
      </c>
      <c r="BO50" s="12" t="s">
        <v>33</v>
      </c>
      <c r="BP50" s="12">
        <v>34</v>
      </c>
      <c r="BQ50" s="12" t="s">
        <v>714</v>
      </c>
      <c r="BR50" s="12" t="s">
        <v>461</v>
      </c>
      <c r="BS50" s="12">
        <v>0.56804710648148204</v>
      </c>
      <c r="BT50" s="12">
        <v>20.692</v>
      </c>
      <c r="BU50" s="12">
        <v>32</v>
      </c>
      <c r="BV50" s="12" t="s">
        <v>462</v>
      </c>
      <c r="BW50" s="12">
        <v>1</v>
      </c>
      <c r="BX50" s="12">
        <v>7520000</v>
      </c>
      <c r="BY50" s="12">
        <v>300000</v>
      </c>
      <c r="BZ50" s="12">
        <v>50.5</v>
      </c>
      <c r="CA50" s="12">
        <v>1</v>
      </c>
      <c r="CB50" s="12">
        <v>6.77</v>
      </c>
      <c r="CC50" s="12">
        <v>0.36</v>
      </c>
      <c r="CD50" s="12">
        <v>1.46</v>
      </c>
      <c r="CE50" s="12">
        <v>0.56999999999999995</v>
      </c>
      <c r="CF50" s="12">
        <v>2.87</v>
      </c>
      <c r="CG50" s="12">
        <v>0.12</v>
      </c>
      <c r="CH50" s="12">
        <v>6610</v>
      </c>
      <c r="CI50" s="12">
        <v>140</v>
      </c>
      <c r="CJ50" s="12">
        <v>27.4</v>
      </c>
      <c r="CK50" s="12">
        <v>1.2</v>
      </c>
      <c r="CL50" s="12">
        <v>22220</v>
      </c>
      <c r="CM50" s="12">
        <v>900</v>
      </c>
      <c r="CN50" s="12">
        <v>400</v>
      </c>
      <c r="CO50" s="12">
        <v>16</v>
      </c>
      <c r="CP50" s="12">
        <v>52</v>
      </c>
      <c r="CQ50" s="12">
        <v>2.6</v>
      </c>
      <c r="CR50" s="12">
        <v>1300</v>
      </c>
      <c r="CS50" s="12">
        <v>48</v>
      </c>
      <c r="CT50" s="12">
        <v>88100</v>
      </c>
      <c r="CU50" s="12">
        <v>3300</v>
      </c>
      <c r="CV50" s="12">
        <v>36.200000000000003</v>
      </c>
      <c r="CW50" s="12">
        <v>1.1000000000000001</v>
      </c>
      <c r="CX50" s="12">
        <v>51.6</v>
      </c>
      <c r="CY50" s="12">
        <v>2.4</v>
      </c>
      <c r="CZ50" s="12">
        <v>127.8</v>
      </c>
      <c r="DA50" s="12">
        <v>5.0999999999999996</v>
      </c>
      <c r="DB50" s="12">
        <v>144.19999999999999</v>
      </c>
      <c r="DC50" s="12">
        <v>9</v>
      </c>
      <c r="DD50" s="12">
        <v>23.3</v>
      </c>
      <c r="DE50" s="12">
        <v>1.3</v>
      </c>
      <c r="DF50" s="12">
        <v>1.33</v>
      </c>
      <c r="DG50" s="12">
        <v>0.26</v>
      </c>
      <c r="DH50" s="12">
        <v>14.44</v>
      </c>
      <c r="DI50" s="12">
        <v>0.56000000000000005</v>
      </c>
      <c r="DJ50" s="12">
        <v>386</v>
      </c>
      <c r="DK50" s="12">
        <v>13</v>
      </c>
      <c r="DL50" s="12">
        <v>34.1</v>
      </c>
      <c r="DM50" s="12">
        <v>1.1000000000000001</v>
      </c>
      <c r="DN50" s="12">
        <v>235.7</v>
      </c>
      <c r="DO50" s="12">
        <v>8.6</v>
      </c>
      <c r="DP50" s="12">
        <v>23.06</v>
      </c>
      <c r="DQ50" s="12">
        <v>0.85</v>
      </c>
      <c r="DR50" s="12">
        <v>1.1299999999999999</v>
      </c>
      <c r="DS50" s="12">
        <v>0.18</v>
      </c>
      <c r="DT50" s="12">
        <v>0.13600000000000001</v>
      </c>
      <c r="DU50" s="12">
        <v>9.8000000000000004E-2</v>
      </c>
      <c r="DV50" s="12">
        <v>0.13300000000000001</v>
      </c>
      <c r="DW50" s="12">
        <v>3.1E-2</v>
      </c>
      <c r="DX50" s="12">
        <v>2.25</v>
      </c>
      <c r="DY50" s="12">
        <v>0.15</v>
      </c>
      <c r="DZ50" s="12">
        <v>6.4000000000000001E-2</v>
      </c>
      <c r="EA50" s="12">
        <v>2.5000000000000001E-2</v>
      </c>
      <c r="EB50" s="12">
        <v>0.14099999999999999</v>
      </c>
      <c r="EC50" s="12">
        <v>2.3E-2</v>
      </c>
      <c r="ED50" s="12">
        <v>184</v>
      </c>
      <c r="EE50" s="12">
        <v>8</v>
      </c>
      <c r="EF50" s="12">
        <v>20.21</v>
      </c>
      <c r="EG50" s="12">
        <v>0.74</v>
      </c>
      <c r="EH50" s="12">
        <v>49.1</v>
      </c>
      <c r="EI50" s="12">
        <v>1.6</v>
      </c>
      <c r="EJ50" s="12">
        <v>6.66</v>
      </c>
      <c r="EK50" s="12">
        <v>0.27</v>
      </c>
      <c r="EL50" s="12">
        <v>30.7</v>
      </c>
      <c r="EM50" s="12">
        <v>1.2</v>
      </c>
      <c r="EN50" s="12">
        <v>7.93</v>
      </c>
      <c r="EO50" s="12">
        <v>0.48</v>
      </c>
      <c r="EP50" s="12">
        <v>2.65</v>
      </c>
      <c r="EQ50" s="12">
        <v>0.15</v>
      </c>
      <c r="ER50" s="12">
        <v>7.93</v>
      </c>
      <c r="ES50" s="12">
        <v>0.51</v>
      </c>
      <c r="ET50" s="12">
        <v>1.1679999999999999</v>
      </c>
      <c r="EU50" s="12">
        <v>0.09</v>
      </c>
      <c r="EV50" s="12">
        <v>6.98</v>
      </c>
      <c r="EW50" s="12">
        <v>0.34</v>
      </c>
      <c r="EX50" s="12">
        <v>1.36</v>
      </c>
      <c r="EY50" s="12">
        <v>7.9000000000000001E-2</v>
      </c>
      <c r="EZ50" s="12">
        <v>3.48</v>
      </c>
      <c r="FA50" s="12">
        <v>0.26</v>
      </c>
      <c r="FB50" s="12">
        <v>0.47299999999999998</v>
      </c>
      <c r="FC50" s="12">
        <v>4.7E-2</v>
      </c>
      <c r="FD50" s="12">
        <v>3.05</v>
      </c>
      <c r="FE50" s="12">
        <v>0.27</v>
      </c>
      <c r="FF50" s="12">
        <v>0.39100000000000001</v>
      </c>
      <c r="FG50" s="12">
        <v>4.2999999999999997E-2</v>
      </c>
      <c r="FH50" s="12">
        <v>5.89</v>
      </c>
      <c r="FI50" s="12">
        <v>0.42</v>
      </c>
      <c r="FJ50" s="12">
        <v>1.4239999999999999</v>
      </c>
      <c r="FK50" s="12">
        <v>8.3000000000000004E-2</v>
      </c>
      <c r="FL50" s="12">
        <v>0.26800000000000002</v>
      </c>
      <c r="FM50" s="12">
        <v>6.4000000000000001E-2</v>
      </c>
      <c r="FN50" s="12">
        <v>2.7E-2</v>
      </c>
      <c r="FO50" s="12">
        <v>1.2999999999999999E-2</v>
      </c>
      <c r="FP50" s="12">
        <v>1.68</v>
      </c>
      <c r="FQ50" s="12">
        <v>0.13</v>
      </c>
      <c r="FR50" s="12">
        <v>3.1E-2</v>
      </c>
      <c r="FS50" s="12">
        <v>1.4999999999999999E-2</v>
      </c>
      <c r="FT50" s="12">
        <v>1.61</v>
      </c>
      <c r="FU50" s="12">
        <v>0.14000000000000001</v>
      </c>
      <c r="FV50" s="12">
        <v>0.52900000000000003</v>
      </c>
      <c r="FW50" s="12">
        <v>5.1999999999999998E-2</v>
      </c>
    </row>
    <row r="51" spans="1:179" x14ac:dyDescent="0.3">
      <c r="A51" s="31" t="s">
        <v>203</v>
      </c>
      <c r="B51" s="31" t="s">
        <v>21</v>
      </c>
      <c r="D51" s="62">
        <v>2.8439999999999999</v>
      </c>
      <c r="E51" s="62">
        <v>13.0214</v>
      </c>
      <c r="F51" s="62">
        <v>0.36030000000000001</v>
      </c>
      <c r="G51" s="62">
        <v>9.1514000000000006</v>
      </c>
      <c r="H51" s="62">
        <v>0.83460000000000001</v>
      </c>
      <c r="I51" s="62">
        <v>3.6779000000000002</v>
      </c>
      <c r="J51" s="62">
        <v>50.530700000000003</v>
      </c>
      <c r="K51" s="62">
        <v>4.6100000000000003</v>
      </c>
      <c r="L51" s="62">
        <v>11.748900000000001</v>
      </c>
      <c r="M51" s="62">
        <v>0.1542</v>
      </c>
      <c r="N51" s="62">
        <v>1609.5050879999999</v>
      </c>
      <c r="O51" s="62">
        <v>220</v>
      </c>
      <c r="P51" s="62">
        <v>0.77034155167803597</v>
      </c>
      <c r="Q51" s="62">
        <v>321.91956553646997</v>
      </c>
      <c r="R51" s="62">
        <v>457.71596760735702</v>
      </c>
      <c r="T51" s="37">
        <v>2.68</v>
      </c>
      <c r="U51" s="37">
        <v>2.8279999999999998</v>
      </c>
      <c r="V51" s="37">
        <v>12.946999999999999</v>
      </c>
      <c r="W51" s="37">
        <v>0.35799999999999998</v>
      </c>
      <c r="X51" s="37">
        <v>9.0990000000000002</v>
      </c>
      <c r="Y51" s="37">
        <v>0.83</v>
      </c>
      <c r="Z51" s="37">
        <v>3.657</v>
      </c>
      <c r="AA51" s="37">
        <v>51.244</v>
      </c>
      <c r="AB51" s="37">
        <v>5.52</v>
      </c>
      <c r="AC51" s="37">
        <v>12.411</v>
      </c>
      <c r="AD51" s="37">
        <v>0.153</v>
      </c>
      <c r="AE51" s="37">
        <f t="shared" si="13"/>
        <v>0.97389949357226335</v>
      </c>
      <c r="AG51" s="34" t="str">
        <f t="shared" si="15"/>
        <v>LLf_LL3_139a</v>
      </c>
      <c r="AH51" s="34">
        <f t="shared" si="16"/>
        <v>51.244</v>
      </c>
      <c r="AI51" s="34">
        <f t="shared" si="17"/>
        <v>3.657</v>
      </c>
      <c r="AJ51" s="34">
        <f t="shared" si="18"/>
        <v>12.946999999999999</v>
      </c>
      <c r="AK51" s="34">
        <f t="shared" si="19"/>
        <v>10.549349999999999</v>
      </c>
      <c r="AL51" s="34">
        <f t="shared" si="20"/>
        <v>2.0684997931499995</v>
      </c>
      <c r="AM51" s="34">
        <f t="shared" si="21"/>
        <v>0.153</v>
      </c>
      <c r="AN51" s="34">
        <f t="shared" si="22"/>
        <v>5.52</v>
      </c>
      <c r="AO51" s="34">
        <f t="shared" si="23"/>
        <v>9.0990000000000002</v>
      </c>
      <c r="AP51" s="34">
        <f t="shared" si="24"/>
        <v>2.8279999999999998</v>
      </c>
      <c r="AQ51" s="34">
        <f t="shared" si="25"/>
        <v>0.83</v>
      </c>
      <c r="AR51" s="34">
        <f t="shared" si="26"/>
        <v>0.35799999999999998</v>
      </c>
      <c r="AS51" s="34">
        <v>0.75023524705691003</v>
      </c>
      <c r="AT51" s="34">
        <f t="shared" si="14"/>
        <v>3.135173018469712E-2</v>
      </c>
      <c r="AU51" s="34">
        <f t="shared" si="27"/>
        <v>1124.952</v>
      </c>
      <c r="AV51" s="34">
        <v>520</v>
      </c>
      <c r="AW51" s="34">
        <v>0.2054623602984349</v>
      </c>
      <c r="AY51" s="25">
        <v>38.273899999999998</v>
      </c>
      <c r="AZ51" s="25">
        <v>38.613500000000002</v>
      </c>
      <c r="BA51" s="25">
        <v>22.97805</v>
      </c>
      <c r="BB51" s="25">
        <v>2.325E-2</v>
      </c>
      <c r="BC51" s="25">
        <v>0.21909999999999999</v>
      </c>
      <c r="BD51" s="25">
        <v>0.33124999999999999</v>
      </c>
      <c r="BE51" s="25">
        <v>0.1893</v>
      </c>
      <c r="BJ51" s="25">
        <v>100.62824999999999</v>
      </c>
      <c r="BK51" s="25">
        <v>0.74805491555803105</v>
      </c>
      <c r="BM51" s="12" t="s">
        <v>391</v>
      </c>
      <c r="BN51" s="12">
        <v>50</v>
      </c>
      <c r="BO51" s="12" t="s">
        <v>33</v>
      </c>
      <c r="BP51" s="12">
        <v>30</v>
      </c>
      <c r="BQ51" s="12" t="s">
        <v>715</v>
      </c>
      <c r="BR51" s="12" t="s">
        <v>461</v>
      </c>
      <c r="BS51" s="12">
        <v>0.56277500000000003</v>
      </c>
      <c r="BT51" s="12">
        <v>19.702000000000002</v>
      </c>
      <c r="BU51" s="12">
        <v>30</v>
      </c>
      <c r="BV51" s="12" t="s">
        <v>462</v>
      </c>
      <c r="BW51" s="12">
        <v>1</v>
      </c>
      <c r="BX51" s="12">
        <v>7030000</v>
      </c>
      <c r="BY51" s="12">
        <v>260000</v>
      </c>
      <c r="BZ51" s="12">
        <v>50.5</v>
      </c>
      <c r="CA51" s="12">
        <v>1</v>
      </c>
      <c r="CB51" s="12">
        <v>7.13</v>
      </c>
      <c r="CC51" s="12">
        <v>0.43</v>
      </c>
      <c r="CD51" s="12">
        <v>1.93</v>
      </c>
      <c r="CE51" s="12">
        <v>0.59</v>
      </c>
      <c r="CF51" s="12">
        <v>2.92</v>
      </c>
      <c r="CG51" s="12">
        <v>0.11</v>
      </c>
      <c r="CH51" s="12">
        <v>6590</v>
      </c>
      <c r="CI51" s="12">
        <v>170</v>
      </c>
      <c r="CJ51" s="12">
        <v>27.5</v>
      </c>
      <c r="CK51" s="12">
        <v>1</v>
      </c>
      <c r="CL51" s="12">
        <v>21340</v>
      </c>
      <c r="CM51" s="12">
        <v>690</v>
      </c>
      <c r="CN51" s="12">
        <v>398</v>
      </c>
      <c r="CO51" s="12">
        <v>15</v>
      </c>
      <c r="CP51" s="12">
        <v>54.3</v>
      </c>
      <c r="CQ51" s="12">
        <v>2.9</v>
      </c>
      <c r="CR51" s="12">
        <v>1347</v>
      </c>
      <c r="CS51" s="12">
        <v>38</v>
      </c>
      <c r="CT51" s="12">
        <v>91500</v>
      </c>
      <c r="CU51" s="12">
        <v>2500</v>
      </c>
      <c r="CV51" s="12">
        <v>37.700000000000003</v>
      </c>
      <c r="CW51" s="12">
        <v>1.2</v>
      </c>
      <c r="CX51" s="12">
        <v>51.6</v>
      </c>
      <c r="CY51" s="12">
        <v>2.6</v>
      </c>
      <c r="CZ51" s="12">
        <v>129.80000000000001</v>
      </c>
      <c r="DA51" s="12">
        <v>4.5</v>
      </c>
      <c r="DB51" s="12">
        <v>144</v>
      </c>
      <c r="DC51" s="12">
        <v>6.5</v>
      </c>
      <c r="DD51" s="12">
        <v>24.8</v>
      </c>
      <c r="DE51" s="12">
        <v>1.3</v>
      </c>
      <c r="DF51" s="12">
        <v>1.79</v>
      </c>
      <c r="DG51" s="12">
        <v>0.31</v>
      </c>
      <c r="DH51" s="12">
        <v>14.8</v>
      </c>
      <c r="DI51" s="12">
        <v>0.7</v>
      </c>
      <c r="DJ51" s="12">
        <v>388</v>
      </c>
      <c r="DK51" s="12">
        <v>13</v>
      </c>
      <c r="DL51" s="12">
        <v>33</v>
      </c>
      <c r="DM51" s="12">
        <v>1.3</v>
      </c>
      <c r="DN51" s="12">
        <v>225.7</v>
      </c>
      <c r="DO51" s="12">
        <v>7</v>
      </c>
      <c r="DP51" s="12">
        <v>22.99</v>
      </c>
      <c r="DQ51" s="12">
        <v>0.79</v>
      </c>
      <c r="DR51" s="12">
        <v>1.2</v>
      </c>
      <c r="DS51" s="12">
        <v>0.2</v>
      </c>
      <c r="DT51" s="12">
        <v>0.28000000000000003</v>
      </c>
      <c r="DU51" s="12">
        <v>0.15</v>
      </c>
      <c r="DV51" s="12">
        <v>0.12</v>
      </c>
      <c r="DW51" s="12">
        <v>2.5999999999999999E-2</v>
      </c>
      <c r="DX51" s="12">
        <v>2.5</v>
      </c>
      <c r="DY51" s="12">
        <v>0.21</v>
      </c>
      <c r="DZ51" s="12">
        <v>5.7000000000000002E-2</v>
      </c>
      <c r="EA51" s="12">
        <v>2.4E-2</v>
      </c>
      <c r="EB51" s="12">
        <v>0.16400000000000001</v>
      </c>
      <c r="EC51" s="12">
        <v>2.9000000000000001E-2</v>
      </c>
      <c r="ED51" s="12">
        <v>188.2</v>
      </c>
      <c r="EE51" s="12">
        <v>8.5</v>
      </c>
      <c r="EF51" s="12">
        <v>20.29</v>
      </c>
      <c r="EG51" s="12">
        <v>0.63</v>
      </c>
      <c r="EH51" s="12">
        <v>49.2</v>
      </c>
      <c r="EI51" s="12">
        <v>1.5</v>
      </c>
      <c r="EJ51" s="12">
        <v>6.99</v>
      </c>
      <c r="EK51" s="12">
        <v>0.33</v>
      </c>
      <c r="EL51" s="12">
        <v>31.4</v>
      </c>
      <c r="EM51" s="12">
        <v>1.3</v>
      </c>
      <c r="EN51" s="12">
        <v>7.93</v>
      </c>
      <c r="EO51" s="12">
        <v>0.61</v>
      </c>
      <c r="EP51" s="12">
        <v>2.6</v>
      </c>
      <c r="EQ51" s="12">
        <v>0.18</v>
      </c>
      <c r="ER51" s="12">
        <v>7.97</v>
      </c>
      <c r="ES51" s="12">
        <v>0.62</v>
      </c>
      <c r="ET51" s="12">
        <v>1.214</v>
      </c>
      <c r="EU51" s="12">
        <v>8.2000000000000003E-2</v>
      </c>
      <c r="EV51" s="12">
        <v>7.22</v>
      </c>
      <c r="EW51" s="12">
        <v>0.47</v>
      </c>
      <c r="EX51" s="12">
        <v>1.2869999999999999</v>
      </c>
      <c r="EY51" s="12">
        <v>8.5999999999999993E-2</v>
      </c>
      <c r="EZ51" s="12">
        <v>3.48</v>
      </c>
      <c r="FA51" s="12">
        <v>0.25</v>
      </c>
      <c r="FB51" s="12">
        <v>0.44</v>
      </c>
      <c r="FC51" s="12">
        <v>0.05</v>
      </c>
      <c r="FD51" s="12">
        <v>2.98</v>
      </c>
      <c r="FE51" s="12">
        <v>0.34</v>
      </c>
      <c r="FF51" s="12">
        <v>0.4</v>
      </c>
      <c r="FG51" s="12">
        <v>5.1999999999999998E-2</v>
      </c>
      <c r="FH51" s="12">
        <v>5.97</v>
      </c>
      <c r="FI51" s="12">
        <v>0.43</v>
      </c>
      <c r="FJ51" s="12">
        <v>1.45</v>
      </c>
      <c r="FK51" s="12">
        <v>0.1</v>
      </c>
      <c r="FL51" s="12">
        <v>0.29099999999999998</v>
      </c>
      <c r="FM51" s="12">
        <v>6.3E-2</v>
      </c>
      <c r="FN51" s="12">
        <v>2.4E-2</v>
      </c>
      <c r="FO51" s="12">
        <v>0.01</v>
      </c>
      <c r="FP51" s="12">
        <v>1.68</v>
      </c>
      <c r="FQ51" s="12">
        <v>0.13</v>
      </c>
      <c r="FR51" s="12">
        <v>2.29E-2</v>
      </c>
      <c r="FS51" s="12">
        <v>7.7999999999999996E-3</v>
      </c>
      <c r="FT51" s="12">
        <v>1.67</v>
      </c>
      <c r="FU51" s="12">
        <v>0.12</v>
      </c>
      <c r="FV51" s="12">
        <v>0.49299999999999999</v>
      </c>
      <c r="FW51" s="12">
        <v>4.9000000000000002E-2</v>
      </c>
    </row>
    <row r="52" spans="1:179" x14ac:dyDescent="0.3">
      <c r="A52" s="31" t="s">
        <v>204</v>
      </c>
      <c r="B52" s="31" t="s">
        <v>21</v>
      </c>
      <c r="D52" s="62">
        <v>2.8405999999999998</v>
      </c>
      <c r="E52" s="62">
        <v>12.946999999999999</v>
      </c>
      <c r="F52" s="62">
        <v>0.41949999999999998</v>
      </c>
      <c r="G52" s="62">
        <v>9.0657999999999994</v>
      </c>
      <c r="H52" s="62">
        <v>0.81940000000000002</v>
      </c>
      <c r="I52" s="62">
        <v>4.1044999999999998</v>
      </c>
      <c r="J52" s="62">
        <v>50.065600000000003</v>
      </c>
      <c r="K52" s="62">
        <v>4.5955000000000004</v>
      </c>
      <c r="L52" s="62">
        <v>12.7189</v>
      </c>
      <c r="M52" s="62">
        <v>0.2198</v>
      </c>
      <c r="N52" s="62">
        <v>1816.1983720000001</v>
      </c>
      <c r="O52" s="62">
        <v>232</v>
      </c>
      <c r="P52" s="62">
        <v>0.68981163822374603</v>
      </c>
      <c r="Q52" s="62">
        <v>332.89302494979501</v>
      </c>
      <c r="R52" s="62">
        <v>481.217504108551</v>
      </c>
      <c r="T52" s="37">
        <v>1.51</v>
      </c>
      <c r="U52" s="37">
        <v>2.839</v>
      </c>
      <c r="V52" s="37">
        <v>12.94</v>
      </c>
      <c r="W52" s="37">
        <v>0.41899999999999998</v>
      </c>
      <c r="X52" s="37">
        <v>9.0609999999999999</v>
      </c>
      <c r="Y52" s="37">
        <v>0.81899999999999995</v>
      </c>
      <c r="Z52" s="37">
        <v>4.1020000000000003</v>
      </c>
      <c r="AA52" s="37">
        <v>50.606999999999999</v>
      </c>
      <c r="AB52" s="37">
        <v>5.3029999999999999</v>
      </c>
      <c r="AC52" s="37">
        <v>12.808</v>
      </c>
      <c r="AD52" s="37">
        <v>0.22</v>
      </c>
      <c r="AE52" s="37">
        <f t="shared" si="13"/>
        <v>0.98512461826421049</v>
      </c>
      <c r="AG52" s="34" t="str">
        <f t="shared" si="15"/>
        <v>LLf_LL3_85a</v>
      </c>
      <c r="AH52" s="34">
        <f t="shared" si="16"/>
        <v>50.606999999999999</v>
      </c>
      <c r="AI52" s="34">
        <f t="shared" si="17"/>
        <v>4.1020000000000003</v>
      </c>
      <c r="AJ52" s="34">
        <f t="shared" si="18"/>
        <v>12.94</v>
      </c>
      <c r="AK52" s="34">
        <f t="shared" si="19"/>
        <v>10.886799999999999</v>
      </c>
      <c r="AL52" s="34">
        <f t="shared" si="20"/>
        <v>2.1346664531999995</v>
      </c>
      <c r="AM52" s="34">
        <f t="shared" si="21"/>
        <v>0.22</v>
      </c>
      <c r="AN52" s="34">
        <f t="shared" si="22"/>
        <v>5.3029999999999999</v>
      </c>
      <c r="AO52" s="34">
        <f t="shared" si="23"/>
        <v>9.0609999999999999</v>
      </c>
      <c r="AP52" s="34">
        <f t="shared" si="24"/>
        <v>2.839</v>
      </c>
      <c r="AQ52" s="34">
        <f t="shared" si="25"/>
        <v>0.81899999999999995</v>
      </c>
      <c r="AR52" s="34">
        <f t="shared" si="26"/>
        <v>0.41899999999999998</v>
      </c>
      <c r="AS52" s="34">
        <v>0.67955042677937705</v>
      </c>
      <c r="AT52" s="34">
        <f t="shared" si="14"/>
        <v>3.2794111412648513E-2</v>
      </c>
      <c r="AU52" s="34">
        <f t="shared" si="27"/>
        <v>1120.5903000000001</v>
      </c>
      <c r="AV52" s="34">
        <v>520</v>
      </c>
      <c r="AW52" s="34">
        <v>0.17787705749206481</v>
      </c>
      <c r="AY52" s="25">
        <v>37.188133333333298</v>
      </c>
      <c r="AZ52" s="25">
        <v>38.545699999999997</v>
      </c>
      <c r="BA52" s="25">
        <v>24.0093666666667</v>
      </c>
      <c r="BB52" s="25">
        <v>2.2200000000000001E-2</v>
      </c>
      <c r="BC52" s="25">
        <v>0.22006666666666699</v>
      </c>
      <c r="BD52" s="25">
        <v>0.32353333333333301</v>
      </c>
      <c r="BE52" s="25">
        <v>0.21616666666666701</v>
      </c>
      <c r="BJ52" s="25">
        <v>100.52523333333301</v>
      </c>
      <c r="BK52" s="25">
        <v>0.73411116097513496</v>
      </c>
      <c r="BM52" s="12" t="s">
        <v>391</v>
      </c>
      <c r="BN52" s="12">
        <v>50</v>
      </c>
      <c r="BO52" s="12" t="s">
        <v>33</v>
      </c>
      <c r="BP52" s="12">
        <v>31</v>
      </c>
      <c r="BQ52" s="12" t="s">
        <v>716</v>
      </c>
      <c r="BR52" s="12" t="s">
        <v>461</v>
      </c>
      <c r="BS52" s="12">
        <v>0.56408726851851898</v>
      </c>
      <c r="BT52" s="12">
        <v>21.821000000000002</v>
      </c>
      <c r="BU52" s="12">
        <v>34</v>
      </c>
      <c r="BV52" s="12" t="s">
        <v>462</v>
      </c>
      <c r="BW52" s="12">
        <v>1</v>
      </c>
      <c r="BX52" s="12">
        <v>7270000</v>
      </c>
      <c r="BY52" s="12">
        <v>230000</v>
      </c>
      <c r="BZ52" s="12">
        <v>50.1</v>
      </c>
      <c r="CA52" s="12">
        <v>1</v>
      </c>
      <c r="CB52" s="12">
        <v>7.52</v>
      </c>
      <c r="CC52" s="12">
        <v>0.44</v>
      </c>
      <c r="CD52" s="12">
        <v>1.1599999999999999</v>
      </c>
      <c r="CE52" s="12">
        <v>0.42</v>
      </c>
      <c r="CF52" s="12">
        <v>2.9</v>
      </c>
      <c r="CG52" s="12">
        <v>0.11</v>
      </c>
      <c r="CH52" s="12">
        <v>6420</v>
      </c>
      <c r="CI52" s="12">
        <v>150</v>
      </c>
      <c r="CJ52" s="12">
        <v>29.5</v>
      </c>
      <c r="CK52" s="12">
        <v>1.2</v>
      </c>
      <c r="CL52" s="12">
        <v>24830</v>
      </c>
      <c r="CM52" s="12">
        <v>750</v>
      </c>
      <c r="CN52" s="12">
        <v>417</v>
      </c>
      <c r="CO52" s="12">
        <v>18</v>
      </c>
      <c r="CP52" s="12">
        <v>37.6</v>
      </c>
      <c r="CQ52" s="12">
        <v>2.4</v>
      </c>
      <c r="CR52" s="12">
        <v>1423</v>
      </c>
      <c r="CS52" s="12">
        <v>49</v>
      </c>
      <c r="CT52" s="12">
        <v>100500</v>
      </c>
      <c r="CU52" s="12">
        <v>2800</v>
      </c>
      <c r="CV52" s="12">
        <v>40.5</v>
      </c>
      <c r="CW52" s="12">
        <v>1.4</v>
      </c>
      <c r="CX52" s="12">
        <v>64.099999999999994</v>
      </c>
      <c r="CY52" s="12">
        <v>2.4</v>
      </c>
      <c r="CZ52" s="12">
        <v>153.4</v>
      </c>
      <c r="DA52" s="12">
        <v>5.7</v>
      </c>
      <c r="DB52" s="12">
        <v>160.69999999999999</v>
      </c>
      <c r="DC52" s="12">
        <v>8</v>
      </c>
      <c r="DD52" s="12">
        <v>25.1</v>
      </c>
      <c r="DE52" s="12">
        <v>1</v>
      </c>
      <c r="DF52" s="12">
        <v>1.52</v>
      </c>
      <c r="DG52" s="12">
        <v>0.24</v>
      </c>
      <c r="DH52" s="12">
        <v>14.4</v>
      </c>
      <c r="DI52" s="12">
        <v>0.65</v>
      </c>
      <c r="DJ52" s="12">
        <v>386</v>
      </c>
      <c r="DK52" s="12">
        <v>15</v>
      </c>
      <c r="DL52" s="12">
        <v>35.799999999999997</v>
      </c>
      <c r="DM52" s="12">
        <v>1.4</v>
      </c>
      <c r="DN52" s="12">
        <v>237.4</v>
      </c>
      <c r="DO52" s="12">
        <v>8.5</v>
      </c>
      <c r="DP52" s="12">
        <v>24.47</v>
      </c>
      <c r="DQ52" s="12">
        <v>0.81</v>
      </c>
      <c r="DR52" s="12">
        <v>1.4</v>
      </c>
      <c r="DS52" s="12">
        <v>0.19</v>
      </c>
      <c r="DT52" s="12">
        <v>0.23</v>
      </c>
      <c r="DU52" s="12">
        <v>0.14000000000000001</v>
      </c>
      <c r="DV52" s="12">
        <v>0.158</v>
      </c>
      <c r="DW52" s="12">
        <v>2.5000000000000001E-2</v>
      </c>
      <c r="DX52" s="12">
        <v>2.39</v>
      </c>
      <c r="DY52" s="12">
        <v>0.2</v>
      </c>
      <c r="DZ52" s="12">
        <v>3.2000000000000001E-2</v>
      </c>
      <c r="EA52" s="12">
        <v>0.02</v>
      </c>
      <c r="EB52" s="12">
        <v>0.16700000000000001</v>
      </c>
      <c r="EC52" s="12">
        <v>0.02</v>
      </c>
      <c r="ED52" s="12">
        <v>190.6</v>
      </c>
      <c r="EE52" s="12">
        <v>6.2</v>
      </c>
      <c r="EF52" s="12">
        <v>21.47</v>
      </c>
      <c r="EG52" s="12">
        <v>0.78</v>
      </c>
      <c r="EH52" s="12">
        <v>50.8</v>
      </c>
      <c r="EI52" s="12">
        <v>1.3</v>
      </c>
      <c r="EJ52" s="12">
        <v>7.23</v>
      </c>
      <c r="EK52" s="12">
        <v>0.23</v>
      </c>
      <c r="EL52" s="12">
        <v>33.5</v>
      </c>
      <c r="EM52" s="12">
        <v>1.2</v>
      </c>
      <c r="EN52" s="12">
        <v>8.2100000000000009</v>
      </c>
      <c r="EO52" s="12">
        <v>0.63</v>
      </c>
      <c r="EP52" s="12">
        <v>2.75</v>
      </c>
      <c r="EQ52" s="12">
        <v>0.18</v>
      </c>
      <c r="ER52" s="12">
        <v>8.8000000000000007</v>
      </c>
      <c r="ES52" s="12">
        <v>0.66</v>
      </c>
      <c r="ET52" s="12">
        <v>1.23</v>
      </c>
      <c r="EU52" s="12">
        <v>7.5999999999999998E-2</v>
      </c>
      <c r="EV52" s="12">
        <v>7.33</v>
      </c>
      <c r="EW52" s="12">
        <v>0.44</v>
      </c>
      <c r="EX52" s="12">
        <v>1.494</v>
      </c>
      <c r="EY52" s="12">
        <v>9.2999999999999999E-2</v>
      </c>
      <c r="EZ52" s="12">
        <v>3.74</v>
      </c>
      <c r="FA52" s="12">
        <v>0.32</v>
      </c>
      <c r="FB52" s="12">
        <v>0.442</v>
      </c>
      <c r="FC52" s="12">
        <v>4.3999999999999997E-2</v>
      </c>
      <c r="FD52" s="12">
        <v>3.04</v>
      </c>
      <c r="FE52" s="12">
        <v>0.36</v>
      </c>
      <c r="FF52" s="12">
        <v>0.40200000000000002</v>
      </c>
      <c r="FG52" s="12">
        <v>5.6000000000000001E-2</v>
      </c>
      <c r="FH52" s="12">
        <v>6.13</v>
      </c>
      <c r="FI52" s="12">
        <v>0.41</v>
      </c>
      <c r="FJ52" s="12">
        <v>1.4590000000000001</v>
      </c>
      <c r="FK52" s="12">
        <v>0.08</v>
      </c>
      <c r="FL52" s="12">
        <v>0.27400000000000002</v>
      </c>
      <c r="FM52" s="12">
        <v>5.8000000000000003E-2</v>
      </c>
      <c r="FN52" s="12">
        <v>0.04</v>
      </c>
      <c r="FO52" s="12">
        <v>1.2E-2</v>
      </c>
      <c r="FP52" s="12">
        <v>1.66</v>
      </c>
      <c r="FQ52" s="12">
        <v>0.11</v>
      </c>
      <c r="FR52" s="12">
        <v>1.95E-2</v>
      </c>
      <c r="FS52" s="12">
        <v>6.7999999999999996E-3</v>
      </c>
      <c r="FT52" s="12">
        <v>1.64</v>
      </c>
      <c r="FU52" s="12">
        <v>0.14000000000000001</v>
      </c>
      <c r="FV52" s="12">
        <v>0.56699999999999995</v>
      </c>
      <c r="FW52" s="12">
        <v>7.6999999999999999E-2</v>
      </c>
    </row>
    <row r="53" spans="1:179" x14ac:dyDescent="0.3">
      <c r="A53" s="31" t="s">
        <v>205</v>
      </c>
      <c r="B53" s="31" t="s">
        <v>21</v>
      </c>
      <c r="D53" s="62">
        <v>2.8109999999999999</v>
      </c>
      <c r="E53" s="62">
        <v>12.9451</v>
      </c>
      <c r="F53" s="62">
        <v>0.45600000000000002</v>
      </c>
      <c r="G53" s="62">
        <v>8.9525000000000006</v>
      </c>
      <c r="H53" s="62">
        <v>0.86250000000000004</v>
      </c>
      <c r="I53" s="62">
        <v>3.6240000000000001</v>
      </c>
      <c r="J53" s="62">
        <v>50.368000000000002</v>
      </c>
      <c r="K53" s="62">
        <v>4.5583</v>
      </c>
      <c r="L53" s="62">
        <v>12.223800000000001</v>
      </c>
      <c r="M53" s="62">
        <v>0.1875</v>
      </c>
      <c r="N53" s="62">
        <v>1674.565928</v>
      </c>
      <c r="O53" s="62">
        <v>207</v>
      </c>
      <c r="P53" s="62">
        <v>0.64742140259567804</v>
      </c>
      <c r="Q53" s="62">
        <v>322.90161554703099</v>
      </c>
      <c r="R53" s="62">
        <v>468.53887488401898</v>
      </c>
      <c r="T53" s="37">
        <v>2.11</v>
      </c>
      <c r="U53" s="37">
        <v>2.8130000000000002</v>
      </c>
      <c r="V53" s="37">
        <v>12.955</v>
      </c>
      <c r="W53" s="37">
        <v>0.45600000000000002</v>
      </c>
      <c r="X53" s="37">
        <v>8.9589999999999996</v>
      </c>
      <c r="Y53" s="37">
        <v>0.86299999999999999</v>
      </c>
      <c r="Z53" s="37">
        <v>3.6269999999999998</v>
      </c>
      <c r="AA53" s="37">
        <v>51.195999999999998</v>
      </c>
      <c r="AB53" s="37">
        <v>5.3040000000000003</v>
      </c>
      <c r="AC53" s="37">
        <v>12.798999999999999</v>
      </c>
      <c r="AD53" s="37">
        <v>0.188</v>
      </c>
      <c r="AE53" s="37">
        <f t="shared" si="13"/>
        <v>0.97933601018509464</v>
      </c>
      <c r="AG53" s="34" t="str">
        <f t="shared" si="15"/>
        <v>LLf_LL3_85b</v>
      </c>
      <c r="AH53" s="34">
        <f t="shared" si="16"/>
        <v>51.195999999999998</v>
      </c>
      <c r="AI53" s="34">
        <f t="shared" si="17"/>
        <v>3.6269999999999998</v>
      </c>
      <c r="AJ53" s="34">
        <f t="shared" si="18"/>
        <v>12.955</v>
      </c>
      <c r="AK53" s="34">
        <f t="shared" si="19"/>
        <v>10.879149999999999</v>
      </c>
      <c r="AL53" s="34">
        <f t="shared" si="20"/>
        <v>2.1331664533499999</v>
      </c>
      <c r="AM53" s="34">
        <f t="shared" si="21"/>
        <v>0.188</v>
      </c>
      <c r="AN53" s="34">
        <f t="shared" si="22"/>
        <v>5.3040000000000003</v>
      </c>
      <c r="AO53" s="34">
        <f t="shared" si="23"/>
        <v>8.9589999999999996</v>
      </c>
      <c r="AP53" s="34">
        <f t="shared" si="24"/>
        <v>2.8130000000000002</v>
      </c>
      <c r="AQ53" s="34">
        <f t="shared" si="25"/>
        <v>0.86299999999999999</v>
      </c>
      <c r="AR53" s="34">
        <f t="shared" si="26"/>
        <v>0.45600000000000002</v>
      </c>
      <c r="AS53" s="34">
        <v>0.634043093326489</v>
      </c>
      <c r="AT53" s="34">
        <f t="shared" si="14"/>
        <v>3.1622917985215063E-2</v>
      </c>
      <c r="AU53" s="34">
        <f t="shared" si="27"/>
        <v>1120.6104</v>
      </c>
      <c r="AV53" s="34">
        <v>500</v>
      </c>
      <c r="AW53" s="34">
        <v>0.15829426016104889</v>
      </c>
      <c r="AY53" s="25">
        <v>37.188133333333298</v>
      </c>
      <c r="AZ53" s="25">
        <v>38.545699999999997</v>
      </c>
      <c r="BA53" s="25">
        <v>24.0093666666667</v>
      </c>
      <c r="BB53" s="25">
        <v>2.2200000000000001E-2</v>
      </c>
      <c r="BC53" s="25">
        <v>0.22006666666666699</v>
      </c>
      <c r="BD53" s="25">
        <v>0.32353333333333301</v>
      </c>
      <c r="BE53" s="25">
        <v>0.21616666666666701</v>
      </c>
      <c r="BJ53" s="25">
        <v>100.52523333333301</v>
      </c>
      <c r="BK53" s="25">
        <v>0.73411116097513496</v>
      </c>
      <c r="BM53" s="12" t="s">
        <v>391</v>
      </c>
      <c r="BN53" s="12">
        <v>50</v>
      </c>
      <c r="BO53" s="12" t="s">
        <v>33</v>
      </c>
      <c r="BP53" s="12">
        <v>32</v>
      </c>
      <c r="BQ53" s="12" t="s">
        <v>717</v>
      </c>
      <c r="BR53" s="12" t="s">
        <v>461</v>
      </c>
      <c r="BS53" s="12">
        <v>0.56539513888888904</v>
      </c>
      <c r="BT53" s="12">
        <v>20.126999999999999</v>
      </c>
      <c r="BU53" s="12">
        <v>31</v>
      </c>
      <c r="BV53" s="12" t="s">
        <v>462</v>
      </c>
      <c r="BW53" s="12">
        <v>1</v>
      </c>
      <c r="BX53" s="12">
        <v>6970000</v>
      </c>
      <c r="BY53" s="12">
        <v>200000</v>
      </c>
      <c r="BZ53" s="12">
        <v>50.4</v>
      </c>
      <c r="CA53" s="12">
        <v>1</v>
      </c>
      <c r="CB53" s="12">
        <v>7.17</v>
      </c>
      <c r="CC53" s="12">
        <v>0.38</v>
      </c>
      <c r="CD53" s="12">
        <v>1.86</v>
      </c>
      <c r="CE53" s="12">
        <v>0.62</v>
      </c>
      <c r="CF53" s="12">
        <v>2.8820000000000001</v>
      </c>
      <c r="CG53" s="12">
        <v>9.7000000000000003E-2</v>
      </c>
      <c r="CH53" s="12">
        <v>6430</v>
      </c>
      <c r="CI53" s="12">
        <v>150</v>
      </c>
      <c r="CJ53" s="12">
        <v>28.2</v>
      </c>
      <c r="CK53" s="12">
        <v>1.2</v>
      </c>
      <c r="CL53" s="12">
        <v>21480</v>
      </c>
      <c r="CM53" s="12">
        <v>600</v>
      </c>
      <c r="CN53" s="12">
        <v>410</v>
      </c>
      <c r="CO53" s="12">
        <v>16</v>
      </c>
      <c r="CP53" s="12">
        <v>37.200000000000003</v>
      </c>
      <c r="CQ53" s="12">
        <v>2.6</v>
      </c>
      <c r="CR53" s="12">
        <v>1389</v>
      </c>
      <c r="CS53" s="12">
        <v>41</v>
      </c>
      <c r="CT53" s="12">
        <v>97700</v>
      </c>
      <c r="CU53" s="12">
        <v>2600</v>
      </c>
      <c r="CV53" s="12">
        <v>40.4</v>
      </c>
      <c r="CW53" s="12">
        <v>1.1000000000000001</v>
      </c>
      <c r="CX53" s="12">
        <v>59.2</v>
      </c>
      <c r="CY53" s="12">
        <v>2.8</v>
      </c>
      <c r="CZ53" s="12">
        <v>156.9</v>
      </c>
      <c r="DA53" s="12">
        <v>5.6</v>
      </c>
      <c r="DB53" s="12">
        <v>150.5</v>
      </c>
      <c r="DC53" s="12">
        <v>8.4</v>
      </c>
      <c r="DD53" s="12">
        <v>24</v>
      </c>
      <c r="DE53" s="12">
        <v>1.1000000000000001</v>
      </c>
      <c r="DF53" s="12">
        <v>1.7</v>
      </c>
      <c r="DG53" s="12">
        <v>0.3</v>
      </c>
      <c r="DH53" s="12">
        <v>14.78</v>
      </c>
      <c r="DI53" s="12">
        <v>0.61</v>
      </c>
      <c r="DJ53" s="12">
        <v>390</v>
      </c>
      <c r="DK53" s="12">
        <v>14</v>
      </c>
      <c r="DL53" s="12">
        <v>34.4</v>
      </c>
      <c r="DM53" s="12">
        <v>1.5</v>
      </c>
      <c r="DN53" s="12">
        <v>232.2</v>
      </c>
      <c r="DO53" s="12">
        <v>9.4</v>
      </c>
      <c r="DP53" s="12">
        <v>23.3</v>
      </c>
      <c r="DQ53" s="12">
        <v>0.75</v>
      </c>
      <c r="DR53" s="12">
        <v>1.45</v>
      </c>
      <c r="DS53" s="12">
        <v>0.22</v>
      </c>
      <c r="DT53" s="12">
        <v>0.17</v>
      </c>
      <c r="DU53" s="12">
        <v>0.1</v>
      </c>
      <c r="DV53" s="12">
        <v>0.129</v>
      </c>
      <c r="DW53" s="12">
        <v>2.1000000000000001E-2</v>
      </c>
      <c r="DX53" s="12">
        <v>2.2599999999999998</v>
      </c>
      <c r="DY53" s="12">
        <v>0.2</v>
      </c>
      <c r="DZ53" s="12">
        <v>5.6000000000000001E-2</v>
      </c>
      <c r="EA53" s="12">
        <v>1.9E-2</v>
      </c>
      <c r="EB53" s="12">
        <v>0.16400000000000001</v>
      </c>
      <c r="EC53" s="12">
        <v>2.1999999999999999E-2</v>
      </c>
      <c r="ED53" s="12">
        <v>186.7</v>
      </c>
      <c r="EE53" s="12">
        <v>6.5</v>
      </c>
      <c r="EF53" s="12">
        <v>20.149999999999999</v>
      </c>
      <c r="EG53" s="12">
        <v>0.63</v>
      </c>
      <c r="EH53" s="12">
        <v>49.2</v>
      </c>
      <c r="EI53" s="12">
        <v>1.8</v>
      </c>
      <c r="EJ53" s="12">
        <v>7.02</v>
      </c>
      <c r="EK53" s="12">
        <v>0.39</v>
      </c>
      <c r="EL53" s="12">
        <v>32.5</v>
      </c>
      <c r="EM53" s="12">
        <v>1.5</v>
      </c>
      <c r="EN53" s="12">
        <v>7.88</v>
      </c>
      <c r="EO53" s="12">
        <v>0.55000000000000004</v>
      </c>
      <c r="EP53" s="12">
        <v>2.59</v>
      </c>
      <c r="EQ53" s="12">
        <v>0.2</v>
      </c>
      <c r="ER53" s="12">
        <v>8.36</v>
      </c>
      <c r="ES53" s="12">
        <v>0.47</v>
      </c>
      <c r="ET53" s="12">
        <v>1.24</v>
      </c>
      <c r="EU53" s="12">
        <v>0.1</v>
      </c>
      <c r="EV53" s="12">
        <v>7.17</v>
      </c>
      <c r="EW53" s="12">
        <v>0.35</v>
      </c>
      <c r="EX53" s="12">
        <v>1.369</v>
      </c>
      <c r="EY53" s="12">
        <v>0.08</v>
      </c>
      <c r="EZ53" s="12">
        <v>3.24</v>
      </c>
      <c r="FA53" s="12">
        <v>0.26</v>
      </c>
      <c r="FB53" s="12">
        <v>0.44700000000000001</v>
      </c>
      <c r="FC53" s="12">
        <v>5.0999999999999997E-2</v>
      </c>
      <c r="FD53" s="12">
        <v>2.97</v>
      </c>
      <c r="FE53" s="12">
        <v>0.39</v>
      </c>
      <c r="FF53" s="12">
        <v>0.40400000000000003</v>
      </c>
      <c r="FG53" s="12">
        <v>0.06</v>
      </c>
      <c r="FH53" s="12">
        <v>6.11</v>
      </c>
      <c r="FI53" s="12">
        <v>0.3</v>
      </c>
      <c r="FJ53" s="12">
        <v>1.43</v>
      </c>
      <c r="FK53" s="12">
        <v>0.11</v>
      </c>
      <c r="FL53" s="12">
        <v>0.33400000000000002</v>
      </c>
      <c r="FM53" s="12">
        <v>7.5999999999999998E-2</v>
      </c>
      <c r="FN53" s="12">
        <v>0.04</v>
      </c>
      <c r="FO53" s="12">
        <v>1.6E-2</v>
      </c>
      <c r="FP53" s="12">
        <v>1.59</v>
      </c>
      <c r="FQ53" s="12">
        <v>0.12</v>
      </c>
      <c r="FR53" s="12">
        <v>1.7999999999999999E-2</v>
      </c>
      <c r="FS53" s="12">
        <v>0.01</v>
      </c>
      <c r="FT53" s="12">
        <v>1.69</v>
      </c>
      <c r="FU53" s="12">
        <v>0.15</v>
      </c>
      <c r="FV53" s="12">
        <v>0.55000000000000004</v>
      </c>
      <c r="FW53" s="12">
        <v>0.08</v>
      </c>
    </row>
    <row r="54" spans="1:179" x14ac:dyDescent="0.3">
      <c r="A54" s="31" t="s">
        <v>211</v>
      </c>
      <c r="B54" s="31" t="s">
        <v>19</v>
      </c>
      <c r="D54" s="62">
        <v>2.7376</v>
      </c>
      <c r="E54" s="62">
        <v>14.677300000000001</v>
      </c>
      <c r="F54" s="62">
        <v>0.31929999999999997</v>
      </c>
      <c r="G54" s="62">
        <v>12.316700000000001</v>
      </c>
      <c r="H54" s="62">
        <v>0.41549999999999998</v>
      </c>
      <c r="I54" s="62">
        <v>2.6457000000000002</v>
      </c>
      <c r="J54" s="62">
        <v>51.921799999999998</v>
      </c>
      <c r="K54" s="62">
        <v>5.3482000000000003</v>
      </c>
      <c r="L54" s="62">
        <v>7.6314000000000002</v>
      </c>
      <c r="M54" s="62">
        <v>0.222</v>
      </c>
      <c r="N54" s="62">
        <v>879.32227599999999</v>
      </c>
      <c r="O54" s="62">
        <v>86</v>
      </c>
      <c r="P54" s="62">
        <v>0.240728985311083</v>
      </c>
      <c r="Q54" s="62">
        <v>35.510111833561702</v>
      </c>
      <c r="R54" s="62">
        <v>375.902535124677</v>
      </c>
      <c r="T54" s="37">
        <v>22.14</v>
      </c>
      <c r="U54" s="37">
        <v>2.242</v>
      </c>
      <c r="V54" s="37">
        <v>12.019</v>
      </c>
      <c r="W54" s="37">
        <v>0.26100000000000001</v>
      </c>
      <c r="X54" s="37">
        <v>10.214</v>
      </c>
      <c r="Y54" s="37">
        <v>0.34</v>
      </c>
      <c r="Z54" s="37">
        <v>2.1659999999999999</v>
      </c>
      <c r="AA54" s="37">
        <v>49.73</v>
      </c>
      <c r="AB54" s="37">
        <v>11.073</v>
      </c>
      <c r="AC54" s="37">
        <v>11.331</v>
      </c>
      <c r="AD54" s="37">
        <v>0.254</v>
      </c>
      <c r="AE54" s="37">
        <f t="shared" si="13"/>
        <v>0.81873260193220887</v>
      </c>
      <c r="AG54" s="34" t="str">
        <f t="shared" si="15"/>
        <v>LLG_LL8_402a</v>
      </c>
      <c r="AH54" s="34">
        <f t="shared" si="16"/>
        <v>49.73</v>
      </c>
      <c r="AI54" s="34">
        <f t="shared" si="17"/>
        <v>2.1659999999999999</v>
      </c>
      <c r="AJ54" s="34">
        <f t="shared" si="18"/>
        <v>12.019</v>
      </c>
      <c r="AK54" s="34">
        <f t="shared" si="19"/>
        <v>9.6313499999999994</v>
      </c>
      <c r="AL54" s="34">
        <f t="shared" si="20"/>
        <v>1.8884998111499998</v>
      </c>
      <c r="AM54" s="34">
        <f t="shared" si="21"/>
        <v>0.254</v>
      </c>
      <c r="AN54" s="34">
        <f t="shared" si="22"/>
        <v>11.073</v>
      </c>
      <c r="AO54" s="34">
        <f t="shared" si="23"/>
        <v>10.214</v>
      </c>
      <c r="AP54" s="34">
        <f t="shared" si="24"/>
        <v>2.242</v>
      </c>
      <c r="AQ54" s="34">
        <f t="shared" si="25"/>
        <v>0.34</v>
      </c>
      <c r="AR54" s="34">
        <f t="shared" si="26"/>
        <v>0.26100000000000001</v>
      </c>
      <c r="AS54" s="34">
        <v>0.5</v>
      </c>
      <c r="AT54" s="34">
        <f t="shared" si="14"/>
        <v>2.9073286256395695E-3</v>
      </c>
      <c r="AU54" s="34">
        <f t="shared" si="27"/>
        <v>1236.5672999999999</v>
      </c>
      <c r="AV54" s="34">
        <v>80</v>
      </c>
      <c r="AW54" s="34">
        <v>0.58940293567913737</v>
      </c>
      <c r="AY54" s="25">
        <v>45.678366666666697</v>
      </c>
      <c r="AZ54" s="25">
        <v>40.026899999999998</v>
      </c>
      <c r="BA54" s="25">
        <v>12.737133333333301</v>
      </c>
      <c r="BB54" s="25">
        <v>4.9599999999999998E-2</v>
      </c>
      <c r="BC54" s="25">
        <v>0.23073333333333301</v>
      </c>
      <c r="BD54" s="25">
        <v>0.1789</v>
      </c>
      <c r="BE54" s="25">
        <v>0.375966666666667</v>
      </c>
      <c r="BJ54" s="25">
        <v>99.277633333333299</v>
      </c>
      <c r="BK54" s="25">
        <v>0.86472942873125003</v>
      </c>
      <c r="BM54" s="12" t="s">
        <v>390</v>
      </c>
      <c r="BN54" s="12">
        <v>30</v>
      </c>
      <c r="BO54" s="12" t="s">
        <v>32</v>
      </c>
      <c r="BP54" s="12" t="s">
        <v>464</v>
      </c>
      <c r="BQ54" s="12" t="s">
        <v>718</v>
      </c>
      <c r="BR54" s="12" t="s">
        <v>461</v>
      </c>
      <c r="BS54" s="12">
        <v>3.4446759259259302E-2</v>
      </c>
      <c r="BT54" s="12">
        <v>10.27</v>
      </c>
      <c r="BU54" s="12">
        <v>15</v>
      </c>
      <c r="BV54" s="12" t="s">
        <v>462</v>
      </c>
      <c r="BW54" s="12">
        <v>1</v>
      </c>
      <c r="BX54" s="12">
        <v>173000</v>
      </c>
      <c r="BY54" s="12">
        <v>21000</v>
      </c>
      <c r="BZ54" s="12">
        <v>12.3</v>
      </c>
      <c r="CA54" s="12">
        <v>1</v>
      </c>
      <c r="CB54" s="12">
        <v>4.5999999999999996</v>
      </c>
      <c r="CC54" s="12">
        <v>1</v>
      </c>
      <c r="CD54" s="12">
        <v>1.5</v>
      </c>
      <c r="CE54" s="12">
        <v>1.2</v>
      </c>
      <c r="CF54" s="12">
        <v>2.74</v>
      </c>
      <c r="CG54" s="12">
        <v>0.54</v>
      </c>
      <c r="CH54" s="12">
        <v>3620</v>
      </c>
      <c r="CI54" s="12">
        <v>380</v>
      </c>
      <c r="CJ54" s="12">
        <v>26.8</v>
      </c>
      <c r="CK54" s="12">
        <v>1.7</v>
      </c>
      <c r="CL54" s="12">
        <v>15700</v>
      </c>
      <c r="CM54" s="12">
        <v>1000</v>
      </c>
      <c r="CN54" s="12">
        <v>289</v>
      </c>
      <c r="CO54" s="12">
        <v>28</v>
      </c>
      <c r="CP54" s="12">
        <v>349</v>
      </c>
      <c r="CQ54" s="12">
        <v>45</v>
      </c>
      <c r="CR54" s="12">
        <v>1000</v>
      </c>
      <c r="CS54" s="12">
        <v>150</v>
      </c>
      <c r="CT54" s="12">
        <v>66000</v>
      </c>
      <c r="CU54" s="12">
        <v>11000</v>
      </c>
      <c r="CV54" s="12">
        <v>35.299999999999997</v>
      </c>
      <c r="CW54" s="12">
        <v>6.5</v>
      </c>
      <c r="CX54" s="12">
        <v>100</v>
      </c>
      <c r="CY54" s="12">
        <v>20</v>
      </c>
      <c r="CZ54" s="12">
        <v>50.4</v>
      </c>
      <c r="DA54" s="12">
        <v>8.6</v>
      </c>
      <c r="DB54" s="12">
        <v>103</v>
      </c>
      <c r="DC54" s="12">
        <v>16</v>
      </c>
      <c r="DD54" s="12">
        <v>23.4</v>
      </c>
      <c r="DE54" s="12">
        <v>2.2999999999999998</v>
      </c>
      <c r="DF54" s="12">
        <v>2.5</v>
      </c>
      <c r="DG54" s="12">
        <v>1</v>
      </c>
      <c r="DH54" s="12">
        <v>9.1</v>
      </c>
      <c r="DI54" s="12">
        <v>1</v>
      </c>
      <c r="DJ54" s="12">
        <v>325</v>
      </c>
      <c r="DK54" s="12">
        <v>20</v>
      </c>
      <c r="DL54" s="12">
        <v>24.4</v>
      </c>
      <c r="DM54" s="12">
        <v>2.5</v>
      </c>
      <c r="DN54" s="12">
        <v>146</v>
      </c>
      <c r="DO54" s="12">
        <v>18</v>
      </c>
      <c r="DP54" s="12">
        <v>13.1</v>
      </c>
      <c r="DQ54" s="12">
        <v>1.3</v>
      </c>
      <c r="DR54" s="12">
        <v>1.1000000000000001</v>
      </c>
      <c r="DS54" s="12">
        <v>0.49</v>
      </c>
      <c r="DT54" s="12" t="s">
        <v>135</v>
      </c>
      <c r="DU54" s="12" t="s">
        <v>135</v>
      </c>
      <c r="DV54" s="12">
        <v>7.0000000000000007E-2</v>
      </c>
      <c r="DW54" s="12">
        <v>6.6000000000000003E-2</v>
      </c>
      <c r="DX54" s="12">
        <v>1.45</v>
      </c>
      <c r="DY54" s="12">
        <v>0.43</v>
      </c>
      <c r="DZ54" s="12" t="s">
        <v>135</v>
      </c>
      <c r="EA54" s="12" t="s">
        <v>135</v>
      </c>
      <c r="EB54" s="12">
        <v>0.11799999999999999</v>
      </c>
      <c r="EC54" s="12">
        <v>4.5999999999999999E-2</v>
      </c>
      <c r="ED54" s="12">
        <v>104</v>
      </c>
      <c r="EE54" s="12">
        <v>19</v>
      </c>
      <c r="EF54" s="12">
        <v>11</v>
      </c>
      <c r="EG54" s="12">
        <v>2.1</v>
      </c>
      <c r="EH54" s="12">
        <v>26.8</v>
      </c>
      <c r="EI54" s="12">
        <v>4.4000000000000004</v>
      </c>
      <c r="EJ54" s="12">
        <v>4.03</v>
      </c>
      <c r="EK54" s="12">
        <v>0.57999999999999996</v>
      </c>
      <c r="EL54" s="12">
        <v>20.100000000000001</v>
      </c>
      <c r="EM54" s="12">
        <v>2.5</v>
      </c>
      <c r="EN54" s="12">
        <v>5.4</v>
      </c>
      <c r="EO54" s="12">
        <v>1.1000000000000001</v>
      </c>
      <c r="EP54" s="12">
        <v>2.0699999999999998</v>
      </c>
      <c r="EQ54" s="12">
        <v>0.37</v>
      </c>
      <c r="ER54" s="12">
        <v>6.1</v>
      </c>
      <c r="ES54" s="12">
        <v>1.3</v>
      </c>
      <c r="ET54" s="12">
        <v>0.94</v>
      </c>
      <c r="EU54" s="12">
        <v>0.28000000000000003</v>
      </c>
      <c r="EV54" s="12">
        <v>5.3</v>
      </c>
      <c r="EW54" s="12">
        <v>1.5</v>
      </c>
      <c r="EX54" s="12">
        <v>0.99</v>
      </c>
      <c r="EY54" s="12">
        <v>0.19</v>
      </c>
      <c r="EZ54" s="12">
        <v>2.81</v>
      </c>
      <c r="FA54" s="12">
        <v>0.33</v>
      </c>
      <c r="FB54" s="12">
        <v>0.23200000000000001</v>
      </c>
      <c r="FC54" s="12">
        <v>7.8E-2</v>
      </c>
      <c r="FD54" s="12">
        <v>2.11</v>
      </c>
      <c r="FE54" s="12">
        <v>0.52</v>
      </c>
      <c r="FF54" s="12">
        <v>0.33800000000000002</v>
      </c>
      <c r="FG54" s="12">
        <v>7.1999999999999995E-2</v>
      </c>
      <c r="FH54" s="12">
        <v>3.24</v>
      </c>
      <c r="FI54" s="12">
        <v>0.69</v>
      </c>
      <c r="FJ54" s="12">
        <v>0.83</v>
      </c>
      <c r="FK54" s="12">
        <v>0.19</v>
      </c>
      <c r="FL54" s="12">
        <v>0.13700000000000001</v>
      </c>
      <c r="FM54" s="12">
        <v>6.8000000000000005E-2</v>
      </c>
      <c r="FN54" s="12">
        <v>5.6000000000000001E-2</v>
      </c>
      <c r="FO54" s="12">
        <v>4.9000000000000002E-2</v>
      </c>
      <c r="FP54" s="12">
        <v>0.91</v>
      </c>
      <c r="FQ54" s="12">
        <v>0.21</v>
      </c>
      <c r="FR54" s="12">
        <v>6.9000000000000006E-2</v>
      </c>
      <c r="FS54" s="12">
        <v>7.0000000000000007E-2</v>
      </c>
      <c r="FT54" s="12">
        <v>0.79</v>
      </c>
      <c r="FU54" s="12">
        <v>0.34</v>
      </c>
      <c r="FV54" s="12">
        <v>0.3</v>
      </c>
      <c r="FW54" s="12">
        <v>0.1</v>
      </c>
    </row>
    <row r="55" spans="1:179" x14ac:dyDescent="0.3">
      <c r="A55" s="31" t="s">
        <v>212</v>
      </c>
      <c r="B55" s="31" t="s">
        <v>19</v>
      </c>
      <c r="D55" s="62">
        <v>2.8612000000000002</v>
      </c>
      <c r="E55" s="62">
        <v>14.430400000000001</v>
      </c>
      <c r="F55" s="62">
        <v>0.24210000000000001</v>
      </c>
      <c r="G55" s="62">
        <v>12.5215</v>
      </c>
      <c r="H55" s="62">
        <v>0.47099999999999997</v>
      </c>
      <c r="I55" s="62">
        <v>2.6173000000000002</v>
      </c>
      <c r="J55" s="62">
        <v>52.904000000000003</v>
      </c>
      <c r="K55" s="62">
        <v>6.1115000000000004</v>
      </c>
      <c r="L55" s="62">
        <v>7.0792999999999999</v>
      </c>
      <c r="M55" s="62">
        <v>0.1201</v>
      </c>
      <c r="N55" s="62">
        <v>892.33444399999996</v>
      </c>
      <c r="O55" s="62">
        <v>122</v>
      </c>
      <c r="P55" s="62">
        <v>0.23760010715996699</v>
      </c>
      <c r="Q55" s="62">
        <v>44.101693979313303</v>
      </c>
      <c r="R55" s="62">
        <v>423.84822333473898</v>
      </c>
      <c r="T55" s="37">
        <v>21.09</v>
      </c>
      <c r="U55" s="37">
        <v>2.3290000000000002</v>
      </c>
      <c r="V55" s="37">
        <v>11.749000000000001</v>
      </c>
      <c r="W55" s="37">
        <v>0.19700000000000001</v>
      </c>
      <c r="X55" s="37">
        <v>10.317</v>
      </c>
      <c r="Y55" s="37">
        <v>0.38300000000000001</v>
      </c>
      <c r="Z55" s="37">
        <v>2.1309999999999998</v>
      </c>
      <c r="AA55" s="37">
        <v>50.000999999999998</v>
      </c>
      <c r="AB55" s="37">
        <v>11.016999999999999</v>
      </c>
      <c r="AC55" s="37">
        <v>11.337999999999999</v>
      </c>
      <c r="AD55" s="37">
        <v>0.16800000000000001</v>
      </c>
      <c r="AE55" s="37">
        <f t="shared" si="13"/>
        <v>0.82583202576595915</v>
      </c>
      <c r="AG55" s="34" t="str">
        <f t="shared" si="15"/>
        <v>LLg_LL8_402b</v>
      </c>
      <c r="AH55" s="34">
        <f t="shared" si="16"/>
        <v>50.000999999999998</v>
      </c>
      <c r="AI55" s="34">
        <f t="shared" si="17"/>
        <v>2.1309999999999998</v>
      </c>
      <c r="AJ55" s="34">
        <f t="shared" si="18"/>
        <v>11.749000000000001</v>
      </c>
      <c r="AK55" s="34">
        <f t="shared" si="19"/>
        <v>9.6372999999999998</v>
      </c>
      <c r="AL55" s="34">
        <f t="shared" si="20"/>
        <v>1.8896664776999998</v>
      </c>
      <c r="AM55" s="34">
        <f t="shared" si="21"/>
        <v>0.16800000000000001</v>
      </c>
      <c r="AN55" s="34">
        <f t="shared" si="22"/>
        <v>11.016999999999999</v>
      </c>
      <c r="AO55" s="34">
        <f t="shared" si="23"/>
        <v>10.317</v>
      </c>
      <c r="AP55" s="34">
        <f t="shared" si="24"/>
        <v>2.3290000000000002</v>
      </c>
      <c r="AQ55" s="34">
        <f t="shared" si="25"/>
        <v>0.38300000000000001</v>
      </c>
      <c r="AR55" s="34">
        <f t="shared" si="26"/>
        <v>0.19700000000000001</v>
      </c>
      <c r="AS55" s="34">
        <v>0.5</v>
      </c>
      <c r="AT55" s="34">
        <f t="shared" si="14"/>
        <v>3.6420591278646711E-3</v>
      </c>
      <c r="AU55" s="34">
        <f t="shared" si="27"/>
        <v>1235.4417000000001</v>
      </c>
      <c r="AV55" s="34">
        <v>90</v>
      </c>
      <c r="AW55" s="34">
        <v>0.52029914257022603</v>
      </c>
      <c r="AY55" s="25">
        <v>45.678366666666697</v>
      </c>
      <c r="AZ55" s="25">
        <v>40.026899999999998</v>
      </c>
      <c r="BA55" s="25">
        <v>12.737133333333301</v>
      </c>
      <c r="BB55" s="25">
        <v>4.9599999999999998E-2</v>
      </c>
      <c r="BC55" s="25">
        <v>0.23073333333333301</v>
      </c>
      <c r="BD55" s="25">
        <v>0.1789</v>
      </c>
      <c r="BE55" s="25">
        <v>0.375966666666667</v>
      </c>
      <c r="BJ55" s="25">
        <v>99.277633333333299</v>
      </c>
      <c r="BK55" s="25">
        <v>0.86472942873125003</v>
      </c>
      <c r="BM55" s="12" t="s">
        <v>388</v>
      </c>
      <c r="BO55" s="12" t="s">
        <v>32</v>
      </c>
      <c r="BP55" s="12" t="s">
        <v>459</v>
      </c>
      <c r="BQ55" s="12" t="s">
        <v>719</v>
      </c>
      <c r="BR55" s="12" t="s">
        <v>461</v>
      </c>
      <c r="BS55" s="12">
        <v>0.66288437499999997</v>
      </c>
      <c r="BT55" s="12">
        <v>20.806000000000001</v>
      </c>
      <c r="BU55" s="12">
        <v>40</v>
      </c>
      <c r="BV55" s="12" t="s">
        <v>462</v>
      </c>
      <c r="BW55" s="12">
        <v>1</v>
      </c>
      <c r="BX55" s="12">
        <v>76200</v>
      </c>
      <c r="BY55" s="12">
        <v>5700</v>
      </c>
      <c r="BZ55" s="12">
        <v>12.5</v>
      </c>
      <c r="CA55" s="12">
        <v>1</v>
      </c>
      <c r="CF55" s="12">
        <v>2.84</v>
      </c>
      <c r="CG55" s="12">
        <v>0.26</v>
      </c>
      <c r="CH55" s="12">
        <v>4120</v>
      </c>
      <c r="CI55" s="12">
        <v>210</v>
      </c>
      <c r="CJ55" s="12">
        <v>28.2</v>
      </c>
      <c r="CK55" s="12">
        <v>1.6</v>
      </c>
      <c r="CL55" s="12">
        <v>16090</v>
      </c>
      <c r="CM55" s="12">
        <v>810</v>
      </c>
      <c r="CN55" s="12">
        <v>241</v>
      </c>
      <c r="CO55" s="12">
        <v>18</v>
      </c>
      <c r="CP55" s="12">
        <v>327</v>
      </c>
      <c r="CQ55" s="12">
        <v>32</v>
      </c>
      <c r="CR55" s="12">
        <v>1014</v>
      </c>
      <c r="CS55" s="12">
        <v>87</v>
      </c>
      <c r="CT55" s="12">
        <v>50600</v>
      </c>
      <c r="CU55" s="12">
        <v>4300</v>
      </c>
      <c r="CX55" s="12">
        <v>124</v>
      </c>
      <c r="CY55" s="12">
        <v>12</v>
      </c>
      <c r="CZ55" s="12">
        <v>49.090909090909101</v>
      </c>
      <c r="DA55" s="12">
        <v>4.4545454545454497</v>
      </c>
      <c r="DD55" s="12">
        <v>20</v>
      </c>
      <c r="DE55" s="12">
        <v>2</v>
      </c>
      <c r="DF55" s="12">
        <v>2.21</v>
      </c>
      <c r="DG55" s="12">
        <v>0.77</v>
      </c>
      <c r="DH55" s="12">
        <v>8.9700000000000006</v>
      </c>
      <c r="DI55" s="12">
        <v>0.89</v>
      </c>
      <c r="DJ55" s="12">
        <v>313</v>
      </c>
      <c r="DK55" s="12">
        <v>15</v>
      </c>
      <c r="DL55" s="12">
        <v>25.2</v>
      </c>
      <c r="DM55" s="12">
        <v>1.4</v>
      </c>
      <c r="DN55" s="12">
        <v>138.80000000000001</v>
      </c>
      <c r="DO55" s="12">
        <v>8</v>
      </c>
      <c r="DP55" s="12">
        <v>14.9</v>
      </c>
      <c r="DQ55" s="12">
        <v>1.1000000000000001</v>
      </c>
      <c r="DR55" s="12">
        <v>0.96</v>
      </c>
      <c r="DS55" s="12">
        <v>0.31</v>
      </c>
      <c r="DX55" s="12">
        <v>1.59</v>
      </c>
      <c r="DY55" s="12">
        <v>0.31</v>
      </c>
      <c r="ED55" s="12">
        <v>103</v>
      </c>
      <c r="EE55" s="12">
        <v>11</v>
      </c>
      <c r="EF55" s="12">
        <v>12.4</v>
      </c>
      <c r="EG55" s="12">
        <v>1.1000000000000001</v>
      </c>
      <c r="EH55" s="12">
        <v>29.8</v>
      </c>
      <c r="EI55" s="12">
        <v>1.7</v>
      </c>
      <c r="EJ55" s="12">
        <v>4.16</v>
      </c>
      <c r="EK55" s="12">
        <v>0.33</v>
      </c>
      <c r="EL55" s="12">
        <v>19.600000000000001</v>
      </c>
      <c r="EM55" s="12">
        <v>1.4</v>
      </c>
      <c r="EN55" s="12">
        <v>5.84</v>
      </c>
      <c r="EO55" s="12">
        <v>0.66</v>
      </c>
      <c r="EP55" s="12">
        <v>2.17</v>
      </c>
      <c r="EQ55" s="12">
        <v>0.28999999999999998</v>
      </c>
      <c r="ER55" s="12">
        <v>5.31</v>
      </c>
      <c r="ES55" s="12">
        <v>0.83</v>
      </c>
      <c r="ET55" s="12">
        <v>1.02</v>
      </c>
      <c r="EU55" s="12">
        <v>0.15</v>
      </c>
      <c r="EV55" s="12">
        <v>5.23</v>
      </c>
      <c r="EW55" s="12">
        <v>0.81</v>
      </c>
      <c r="EX55" s="12">
        <v>1.0900000000000001</v>
      </c>
      <c r="EY55" s="12">
        <v>0.11</v>
      </c>
      <c r="EZ55" s="12">
        <v>2.5299999999999998</v>
      </c>
      <c r="FA55" s="12">
        <v>0.36</v>
      </c>
      <c r="FB55" s="12">
        <v>0.38300000000000001</v>
      </c>
      <c r="FC55" s="12">
        <v>0.08</v>
      </c>
      <c r="FD55" s="12">
        <v>2.0699999999999998</v>
      </c>
      <c r="FE55" s="12">
        <v>0.47</v>
      </c>
      <c r="FF55" s="12">
        <v>0.311</v>
      </c>
      <c r="FG55" s="12">
        <v>6.0999999999999999E-2</v>
      </c>
      <c r="FH55" s="12">
        <v>3.65</v>
      </c>
      <c r="FI55" s="12">
        <v>0.67</v>
      </c>
      <c r="FJ55" s="12">
        <v>0.92</v>
      </c>
      <c r="FK55" s="12">
        <v>0.13</v>
      </c>
      <c r="FL55" s="12">
        <v>9.8000000000000004E-2</v>
      </c>
      <c r="FM55" s="12">
        <v>6.8000000000000005E-2</v>
      </c>
      <c r="FN55" s="12">
        <v>3.3000000000000002E-2</v>
      </c>
      <c r="FO55" s="12">
        <v>2.3E-2</v>
      </c>
      <c r="FP55" s="12">
        <v>1.02</v>
      </c>
      <c r="FQ55" s="12">
        <v>0.16</v>
      </c>
      <c r="FT55" s="12">
        <v>1.1299999999999999</v>
      </c>
      <c r="FU55" s="12">
        <v>0.21</v>
      </c>
      <c r="FV55" s="12">
        <v>0.35</v>
      </c>
      <c r="FW55" s="12">
        <v>0.11</v>
      </c>
    </row>
    <row r="56" spans="1:179" x14ac:dyDescent="0.3">
      <c r="A56" s="31" t="s">
        <v>213</v>
      </c>
      <c r="B56" s="31" t="s">
        <v>19</v>
      </c>
      <c r="D56" s="62">
        <v>2.5363000000000002</v>
      </c>
      <c r="E56" s="62">
        <v>15.086499999999999</v>
      </c>
      <c r="F56" s="62">
        <v>0.51459999999999995</v>
      </c>
      <c r="G56" s="62">
        <v>12.4358</v>
      </c>
      <c r="H56" s="62">
        <v>0.38190000000000002</v>
      </c>
      <c r="I56" s="62">
        <v>3.2917000000000001</v>
      </c>
      <c r="J56" s="62">
        <v>51.241999999999997</v>
      </c>
      <c r="K56" s="62">
        <v>4.5411999999999999</v>
      </c>
      <c r="L56" s="62">
        <v>7.62</v>
      </c>
      <c r="M56" s="62">
        <v>0.1021</v>
      </c>
      <c r="N56" s="62">
        <v>944.88358400000004</v>
      </c>
      <c r="O56" s="62">
        <v>120</v>
      </c>
      <c r="P56" s="62">
        <v>0.240661123509332</v>
      </c>
      <c r="Q56" s="62">
        <v>75.450249335541002</v>
      </c>
      <c r="R56" s="62">
        <v>338.79890006956998</v>
      </c>
      <c r="T56" s="37">
        <v>24.65</v>
      </c>
      <c r="U56" s="37">
        <v>2.0459999999999998</v>
      </c>
      <c r="V56" s="37">
        <v>12.17</v>
      </c>
      <c r="W56" s="37">
        <v>0.41499999999999998</v>
      </c>
      <c r="X56" s="37">
        <v>10.173</v>
      </c>
      <c r="Y56" s="37">
        <v>0.308</v>
      </c>
      <c r="Z56" s="37">
        <v>2.6549999999999998</v>
      </c>
      <c r="AA56" s="37">
        <v>49.206000000000003</v>
      </c>
      <c r="AB56" s="37">
        <v>11.163</v>
      </c>
      <c r="AC56" s="37">
        <v>11.342000000000001</v>
      </c>
      <c r="AD56" s="37">
        <v>0.158</v>
      </c>
      <c r="AE56" s="37">
        <f t="shared" si="13"/>
        <v>0.8022462896109106</v>
      </c>
      <c r="AG56" s="34" t="str">
        <f t="shared" si="15"/>
        <v>LLG_LL8_447</v>
      </c>
      <c r="AH56" s="34">
        <f t="shared" si="16"/>
        <v>49.206000000000003</v>
      </c>
      <c r="AI56" s="34">
        <f t="shared" si="17"/>
        <v>2.6549999999999998</v>
      </c>
      <c r="AJ56" s="34">
        <f t="shared" si="18"/>
        <v>12.17</v>
      </c>
      <c r="AK56" s="34">
        <f t="shared" si="19"/>
        <v>9.6407000000000007</v>
      </c>
      <c r="AL56" s="34">
        <f t="shared" si="20"/>
        <v>1.8903331443</v>
      </c>
      <c r="AM56" s="34">
        <f t="shared" si="21"/>
        <v>0.158</v>
      </c>
      <c r="AN56" s="34">
        <f t="shared" si="22"/>
        <v>11.163</v>
      </c>
      <c r="AO56" s="34">
        <f t="shared" si="23"/>
        <v>10.173</v>
      </c>
      <c r="AP56" s="34">
        <f t="shared" si="24"/>
        <v>2.0459999999999998</v>
      </c>
      <c r="AQ56" s="34">
        <f t="shared" si="25"/>
        <v>0.308</v>
      </c>
      <c r="AR56" s="34">
        <f t="shared" si="26"/>
        <v>0.41499999999999998</v>
      </c>
      <c r="AS56" s="34">
        <v>0.5</v>
      </c>
      <c r="AT56" s="34">
        <f t="shared" si="14"/>
        <v>6.0529682579655844E-3</v>
      </c>
      <c r="AU56" s="34">
        <f t="shared" si="27"/>
        <v>1238.3762999999999</v>
      </c>
      <c r="AV56" s="34">
        <v>120</v>
      </c>
      <c r="AW56" s="34">
        <v>0.41689986539050222</v>
      </c>
      <c r="AY56" s="25">
        <v>46.2181</v>
      </c>
      <c r="AZ56" s="25">
        <v>40.742849999999997</v>
      </c>
      <c r="BA56" s="25">
        <v>12.811450000000001</v>
      </c>
      <c r="BB56" s="25">
        <v>4.6949999999999999E-2</v>
      </c>
      <c r="BC56" s="25">
        <v>0.2361</v>
      </c>
      <c r="BD56" s="25">
        <v>0.17695</v>
      </c>
      <c r="BE56" s="25">
        <v>0.33110000000000001</v>
      </c>
      <c r="BJ56" s="25">
        <v>100.5635</v>
      </c>
      <c r="BK56" s="25">
        <v>0.86542145946453997</v>
      </c>
      <c r="BM56" s="12" t="s">
        <v>388</v>
      </c>
      <c r="BO56" s="12" t="s">
        <v>32</v>
      </c>
      <c r="BP56" s="12" t="s">
        <v>459</v>
      </c>
      <c r="BQ56" s="12" t="s">
        <v>720</v>
      </c>
      <c r="BR56" s="12" t="s">
        <v>461</v>
      </c>
      <c r="BS56" s="12">
        <v>0.67739178240740705</v>
      </c>
      <c r="BT56" s="12">
        <v>20.58</v>
      </c>
      <c r="BU56" s="12">
        <v>39</v>
      </c>
      <c r="BV56" s="12" t="s">
        <v>462</v>
      </c>
      <c r="BW56" s="12">
        <v>1</v>
      </c>
      <c r="BX56" s="12">
        <v>77300</v>
      </c>
      <c r="BY56" s="12">
        <v>5100</v>
      </c>
      <c r="BZ56" s="12">
        <v>12.4</v>
      </c>
      <c r="CA56" s="12">
        <v>1</v>
      </c>
      <c r="CF56" s="12">
        <v>2.52</v>
      </c>
      <c r="CG56" s="12">
        <v>0.21</v>
      </c>
      <c r="CH56" s="12">
        <v>3100</v>
      </c>
      <c r="CI56" s="12">
        <v>130</v>
      </c>
      <c r="CJ56" s="12">
        <v>29.4</v>
      </c>
      <c r="CK56" s="12">
        <v>2</v>
      </c>
      <c r="CL56" s="12">
        <v>19100</v>
      </c>
      <c r="CM56" s="12">
        <v>1100</v>
      </c>
      <c r="CN56" s="12">
        <v>344</v>
      </c>
      <c r="CO56" s="12">
        <v>26</v>
      </c>
      <c r="CP56" s="12">
        <v>325</v>
      </c>
      <c r="CQ56" s="12">
        <v>29</v>
      </c>
      <c r="CR56" s="12">
        <v>1070</v>
      </c>
      <c r="CS56" s="12">
        <v>95</v>
      </c>
      <c r="CT56" s="12">
        <v>59100</v>
      </c>
      <c r="CU56" s="12">
        <v>4400</v>
      </c>
      <c r="CX56" s="12">
        <v>58</v>
      </c>
      <c r="CY56" s="12">
        <v>5.7</v>
      </c>
      <c r="CZ56" s="12">
        <v>56.818181818181799</v>
      </c>
      <c r="DA56" s="12">
        <v>4.2727272727272698</v>
      </c>
      <c r="DD56" s="12">
        <v>25.5</v>
      </c>
      <c r="DE56" s="12">
        <v>2.1</v>
      </c>
      <c r="DF56" s="12">
        <v>1.94</v>
      </c>
      <c r="DG56" s="12">
        <v>0.88</v>
      </c>
      <c r="DH56" s="12">
        <v>6.82</v>
      </c>
      <c r="DI56" s="12">
        <v>0.61</v>
      </c>
      <c r="DJ56" s="12">
        <v>290</v>
      </c>
      <c r="DK56" s="12">
        <v>11</v>
      </c>
      <c r="DL56" s="12">
        <v>25.1</v>
      </c>
      <c r="DM56" s="12">
        <v>1.4</v>
      </c>
      <c r="DN56" s="12">
        <v>141.30000000000001</v>
      </c>
      <c r="DO56" s="12">
        <v>8.6999999999999993</v>
      </c>
      <c r="DP56" s="12">
        <v>11.84</v>
      </c>
      <c r="DQ56" s="12">
        <v>0.88</v>
      </c>
      <c r="DR56" s="12">
        <v>0.54</v>
      </c>
      <c r="DS56" s="12">
        <v>0.26</v>
      </c>
      <c r="DX56" s="12">
        <v>1.55</v>
      </c>
      <c r="DY56" s="12">
        <v>0.3</v>
      </c>
      <c r="ED56" s="12">
        <v>88.3</v>
      </c>
      <c r="EE56" s="12">
        <v>7.4</v>
      </c>
      <c r="EF56" s="12">
        <v>11.25</v>
      </c>
      <c r="EG56" s="12">
        <v>0.84</v>
      </c>
      <c r="EH56" s="12">
        <v>29.5</v>
      </c>
      <c r="EI56" s="12">
        <v>1.4</v>
      </c>
      <c r="EJ56" s="12">
        <v>4.47</v>
      </c>
      <c r="EK56" s="12">
        <v>0.47</v>
      </c>
      <c r="EL56" s="12">
        <v>21.8</v>
      </c>
      <c r="EM56" s="12">
        <v>1.9</v>
      </c>
      <c r="EN56" s="12">
        <v>5.41</v>
      </c>
      <c r="EO56" s="12">
        <v>0.76</v>
      </c>
      <c r="EP56" s="12">
        <v>2.3199999999999998</v>
      </c>
      <c r="EQ56" s="12">
        <v>0.31</v>
      </c>
      <c r="ER56" s="12">
        <v>6.15</v>
      </c>
      <c r="ES56" s="12">
        <v>0.89</v>
      </c>
      <c r="ET56" s="12">
        <v>0.95</v>
      </c>
      <c r="EU56" s="12">
        <v>0.14000000000000001</v>
      </c>
      <c r="EV56" s="12">
        <v>5.0199999999999996</v>
      </c>
      <c r="EW56" s="12">
        <v>0.59</v>
      </c>
      <c r="EX56" s="12">
        <v>1.1599999999999999</v>
      </c>
      <c r="EY56" s="12">
        <v>0.18</v>
      </c>
      <c r="EZ56" s="12">
        <v>2.73</v>
      </c>
      <c r="FA56" s="12">
        <v>0.36</v>
      </c>
      <c r="FB56" s="12">
        <v>0.39</v>
      </c>
      <c r="FC56" s="12">
        <v>0.1</v>
      </c>
      <c r="FD56" s="12">
        <v>2.1800000000000002</v>
      </c>
      <c r="FE56" s="12">
        <v>0.44</v>
      </c>
      <c r="FF56" s="12">
        <v>0.42099999999999999</v>
      </c>
      <c r="FG56" s="12">
        <v>9.9000000000000005E-2</v>
      </c>
      <c r="FH56" s="12">
        <v>4.05</v>
      </c>
      <c r="FI56" s="12">
        <v>0.8</v>
      </c>
      <c r="FJ56" s="12">
        <v>0.83</v>
      </c>
      <c r="FK56" s="12">
        <v>0.14000000000000001</v>
      </c>
      <c r="FL56" s="12">
        <v>0.20899999999999999</v>
      </c>
      <c r="FM56" s="12">
        <v>9.5000000000000001E-2</v>
      </c>
      <c r="FN56" s="12">
        <v>2.1000000000000001E-2</v>
      </c>
      <c r="FO56" s="12">
        <v>1.7999999999999999E-2</v>
      </c>
      <c r="FP56" s="12">
        <v>1.04</v>
      </c>
      <c r="FQ56" s="12">
        <v>0.14000000000000001</v>
      </c>
      <c r="FT56" s="12">
        <v>0.84</v>
      </c>
      <c r="FU56" s="12">
        <v>0.17</v>
      </c>
      <c r="FV56" s="12">
        <v>0.33600000000000002</v>
      </c>
      <c r="FW56" s="12">
        <v>8.6999999999999994E-2</v>
      </c>
    </row>
    <row r="57" spans="1:179" x14ac:dyDescent="0.3">
      <c r="A57" s="31" t="s">
        <v>215</v>
      </c>
      <c r="B57" s="31" t="s">
        <v>21</v>
      </c>
      <c r="D57" s="62">
        <v>3.1059999999999999</v>
      </c>
      <c r="E57" s="62">
        <v>13.4777</v>
      </c>
      <c r="F57" s="62">
        <v>0.45229999999999998</v>
      </c>
      <c r="G57" s="62">
        <v>8.8919999999999995</v>
      </c>
      <c r="H57" s="62">
        <v>0.77370000000000005</v>
      </c>
      <c r="I57" s="62">
        <v>3.6053000000000002</v>
      </c>
      <c r="J57" s="62">
        <v>50.155900000000003</v>
      </c>
      <c r="K57" s="62">
        <v>4.4565999999999999</v>
      </c>
      <c r="L57" s="62">
        <v>12.9595</v>
      </c>
      <c r="M57" s="62">
        <v>0.2354</v>
      </c>
      <c r="N57" s="62">
        <v>1526.4274</v>
      </c>
      <c r="O57" s="62">
        <v>188</v>
      </c>
      <c r="P57" s="62">
        <v>0.83096346874329197</v>
      </c>
      <c r="Q57" s="62">
        <v>388.10335707279199</v>
      </c>
      <c r="R57" s="62">
        <v>479.27375605517301</v>
      </c>
      <c r="T57" s="37">
        <v>1.67</v>
      </c>
      <c r="U57" s="37">
        <v>3.0859999999999999</v>
      </c>
      <c r="V57" s="37">
        <v>13.39</v>
      </c>
      <c r="W57" s="37">
        <v>0.44900000000000001</v>
      </c>
      <c r="X57" s="37">
        <v>8.8339999999999996</v>
      </c>
      <c r="Y57" s="37">
        <v>0.76900000000000002</v>
      </c>
      <c r="Z57" s="37">
        <v>3.5819999999999999</v>
      </c>
      <c r="AA57" s="37">
        <v>50.460999999999999</v>
      </c>
      <c r="AB57" s="37">
        <v>5.24</v>
      </c>
      <c r="AC57" s="37">
        <v>12.935</v>
      </c>
      <c r="AD57" s="37">
        <v>0.23400000000000001</v>
      </c>
      <c r="AE57" s="37">
        <f t="shared" si="13"/>
        <v>0.98357430903904797</v>
      </c>
      <c r="AG57" s="34" t="str">
        <f t="shared" si="15"/>
        <v>LLG_LL3_141</v>
      </c>
      <c r="AH57" s="34">
        <f t="shared" si="16"/>
        <v>50.460999999999999</v>
      </c>
      <c r="AI57" s="34">
        <f t="shared" si="17"/>
        <v>3.5819999999999999</v>
      </c>
      <c r="AJ57" s="34">
        <f t="shared" si="18"/>
        <v>13.39</v>
      </c>
      <c r="AK57" s="34">
        <f t="shared" si="19"/>
        <v>10.99475</v>
      </c>
      <c r="AL57" s="34">
        <f t="shared" si="20"/>
        <v>2.1558331177499999</v>
      </c>
      <c r="AM57" s="34">
        <f t="shared" si="21"/>
        <v>0.23400000000000001</v>
      </c>
      <c r="AN57" s="34">
        <f t="shared" si="22"/>
        <v>5.24</v>
      </c>
      <c r="AO57" s="34">
        <f t="shared" si="23"/>
        <v>8.8339999999999996</v>
      </c>
      <c r="AP57" s="34">
        <f t="shared" si="24"/>
        <v>3.0859999999999999</v>
      </c>
      <c r="AQ57" s="34">
        <f t="shared" si="25"/>
        <v>0.76900000000000002</v>
      </c>
      <c r="AR57" s="34">
        <f t="shared" si="26"/>
        <v>0.44900000000000001</v>
      </c>
      <c r="AS57" s="34">
        <v>0.81731431960587397</v>
      </c>
      <c r="AT57" s="34">
        <f t="shared" si="14"/>
        <v>3.8172849126860635E-2</v>
      </c>
      <c r="AU57" s="34">
        <f t="shared" si="27"/>
        <v>1119.3240000000001</v>
      </c>
      <c r="AV57" s="34">
        <v>640</v>
      </c>
      <c r="AW57" s="34">
        <v>0.20067821123598339</v>
      </c>
      <c r="AY57" s="25">
        <v>36.527650000000001</v>
      </c>
      <c r="AZ57" s="25">
        <v>38.144399999999997</v>
      </c>
      <c r="BA57" s="25">
        <v>24.115849999999998</v>
      </c>
      <c r="BB57" s="25">
        <v>2.5049999999999999E-2</v>
      </c>
      <c r="BC57" s="25">
        <v>0.22105</v>
      </c>
      <c r="BD57" s="25">
        <v>0.33710000000000001</v>
      </c>
      <c r="BE57" s="25">
        <v>0.22725000000000001</v>
      </c>
      <c r="BJ57" s="25">
        <v>99.59845</v>
      </c>
      <c r="BK57" s="25">
        <v>0.72972675004881604</v>
      </c>
      <c r="BM57" s="12" t="s">
        <v>388</v>
      </c>
      <c r="BN57" s="12">
        <v>25</v>
      </c>
      <c r="BO57" s="12" t="s">
        <v>32</v>
      </c>
      <c r="BP57" s="12" t="s">
        <v>459</v>
      </c>
      <c r="BQ57" s="12" t="s">
        <v>721</v>
      </c>
      <c r="BR57" s="12" t="s">
        <v>461</v>
      </c>
      <c r="BS57" s="12">
        <v>0.68038159722222202</v>
      </c>
      <c r="BT57" s="12">
        <v>15.67</v>
      </c>
      <c r="BU57" s="12">
        <v>29</v>
      </c>
      <c r="BV57" s="12" t="s">
        <v>462</v>
      </c>
      <c r="BW57" s="12">
        <v>1</v>
      </c>
      <c r="BX57" s="12">
        <v>63200</v>
      </c>
      <c r="BY57" s="12">
        <v>3900</v>
      </c>
      <c r="BZ57" s="12">
        <v>8.9</v>
      </c>
      <c r="CA57" s="12">
        <v>1</v>
      </c>
      <c r="CF57" s="12">
        <v>2.85</v>
      </c>
      <c r="CG57" s="12">
        <v>0.18</v>
      </c>
      <c r="CH57" s="12">
        <v>5850</v>
      </c>
      <c r="CI57" s="12">
        <v>250</v>
      </c>
      <c r="CJ57" s="12">
        <v>24.9</v>
      </c>
      <c r="CK57" s="12">
        <v>1.6</v>
      </c>
      <c r="CL57" s="12">
        <v>21200</v>
      </c>
      <c r="CM57" s="12">
        <v>1000</v>
      </c>
      <c r="CN57" s="12">
        <v>424</v>
      </c>
      <c r="CO57" s="12">
        <v>21</v>
      </c>
      <c r="CP57" s="12">
        <v>48.4</v>
      </c>
      <c r="CQ57" s="12">
        <v>6.6</v>
      </c>
      <c r="CR57" s="12">
        <v>1462</v>
      </c>
      <c r="CS57" s="12">
        <v>81</v>
      </c>
      <c r="CT57" s="12">
        <v>88400</v>
      </c>
      <c r="CU57" s="12">
        <v>4100</v>
      </c>
      <c r="CX57" s="12">
        <v>74.3</v>
      </c>
      <c r="CY57" s="12">
        <v>5</v>
      </c>
      <c r="CZ57" s="12">
        <v>138.90909090909099</v>
      </c>
      <c r="DA57" s="12">
        <v>6.7272727272727302</v>
      </c>
      <c r="DD57" s="12">
        <v>25.8</v>
      </c>
      <c r="DE57" s="12">
        <v>1.7</v>
      </c>
      <c r="DF57" s="12">
        <v>1.91</v>
      </c>
      <c r="DG57" s="12">
        <v>0.61</v>
      </c>
      <c r="DH57" s="12">
        <v>12.88</v>
      </c>
      <c r="DI57" s="12">
        <v>0.94</v>
      </c>
      <c r="DJ57" s="12">
        <v>476</v>
      </c>
      <c r="DK57" s="12">
        <v>21</v>
      </c>
      <c r="DL57" s="12">
        <v>34.5</v>
      </c>
      <c r="DM57" s="12">
        <v>1.5</v>
      </c>
      <c r="DN57" s="12">
        <v>202</v>
      </c>
      <c r="DO57" s="12">
        <v>11</v>
      </c>
      <c r="DP57" s="12">
        <v>22.1</v>
      </c>
      <c r="DQ57" s="12">
        <v>1.2</v>
      </c>
      <c r="DR57" s="12">
        <v>1.32</v>
      </c>
      <c r="DS57" s="12">
        <v>0.42</v>
      </c>
      <c r="DX57" s="12">
        <v>2.54</v>
      </c>
      <c r="DY57" s="12">
        <v>0.46</v>
      </c>
      <c r="ED57" s="12">
        <v>182</v>
      </c>
      <c r="EE57" s="12">
        <v>13</v>
      </c>
      <c r="EF57" s="12">
        <v>19.399999999999999</v>
      </c>
      <c r="EG57" s="12">
        <v>1.2</v>
      </c>
      <c r="EH57" s="12">
        <v>45.9</v>
      </c>
      <c r="EI57" s="12">
        <v>2</v>
      </c>
      <c r="EJ57" s="12">
        <v>6.42</v>
      </c>
      <c r="EK57" s="12">
        <v>0.4</v>
      </c>
      <c r="EL57" s="12">
        <v>30.5</v>
      </c>
      <c r="EM57" s="12">
        <v>2.2000000000000002</v>
      </c>
      <c r="EN57" s="12">
        <v>8.9</v>
      </c>
      <c r="EO57" s="12">
        <v>1.3</v>
      </c>
      <c r="EP57" s="12">
        <v>2.96</v>
      </c>
      <c r="EQ57" s="12">
        <v>0.44</v>
      </c>
      <c r="ER57" s="12">
        <v>8.1999999999999993</v>
      </c>
      <c r="ES57" s="12">
        <v>1</v>
      </c>
      <c r="ET57" s="12">
        <v>1.48</v>
      </c>
      <c r="EU57" s="12">
        <v>0.18</v>
      </c>
      <c r="EV57" s="12">
        <v>8</v>
      </c>
      <c r="EW57" s="12">
        <v>0.72</v>
      </c>
      <c r="EX57" s="12">
        <v>1.32</v>
      </c>
      <c r="EY57" s="12">
        <v>0.16</v>
      </c>
      <c r="EZ57" s="12">
        <v>4.04</v>
      </c>
      <c r="FA57" s="12">
        <v>0.5</v>
      </c>
      <c r="FB57" s="12">
        <v>0.48699999999999999</v>
      </c>
      <c r="FC57" s="12">
        <v>0.08</v>
      </c>
      <c r="FD57" s="12">
        <v>2.85</v>
      </c>
      <c r="FE57" s="12">
        <v>0.57999999999999996</v>
      </c>
      <c r="FF57" s="12">
        <v>0.379</v>
      </c>
      <c r="FG57" s="12">
        <v>8.3000000000000004E-2</v>
      </c>
      <c r="FH57" s="12">
        <v>5.69</v>
      </c>
      <c r="FI57" s="12">
        <v>0.86</v>
      </c>
      <c r="FJ57" s="12">
        <v>1.39</v>
      </c>
      <c r="FK57" s="12">
        <v>0.18</v>
      </c>
      <c r="FL57" s="12">
        <v>0.34</v>
      </c>
      <c r="FM57" s="12">
        <v>0.1</v>
      </c>
      <c r="FN57" s="12">
        <v>6.2E-2</v>
      </c>
      <c r="FO57" s="12">
        <v>3.6999999999999998E-2</v>
      </c>
      <c r="FP57" s="12">
        <v>1.57</v>
      </c>
      <c r="FQ57" s="12">
        <v>0.22</v>
      </c>
      <c r="FT57" s="12">
        <v>1.56</v>
      </c>
      <c r="FU57" s="12">
        <v>0.24</v>
      </c>
      <c r="FV57" s="12">
        <v>0.54</v>
      </c>
      <c r="FW57" s="12">
        <v>9.4E-2</v>
      </c>
    </row>
    <row r="58" spans="1:179" x14ac:dyDescent="0.3">
      <c r="A58" s="31" t="s">
        <v>221</v>
      </c>
      <c r="B58" s="31" t="s">
        <v>14</v>
      </c>
      <c r="D58" s="62">
        <v>2.9260000000000002</v>
      </c>
      <c r="E58" s="62">
        <v>13.8912</v>
      </c>
      <c r="F58" s="62">
        <v>0.45550000000000002</v>
      </c>
      <c r="G58" s="62">
        <v>9.5589999999999993</v>
      </c>
      <c r="H58" s="62">
        <v>0.73509999999999998</v>
      </c>
      <c r="I58" s="62">
        <v>3.5489000000000002</v>
      </c>
      <c r="J58" s="62">
        <v>51.425699999999999</v>
      </c>
      <c r="K58" s="62">
        <v>5.7447999999999997</v>
      </c>
      <c r="L58" s="62">
        <v>10.253500000000001</v>
      </c>
      <c r="M58" s="62">
        <v>0.18010000000000001</v>
      </c>
      <c r="N58" s="62">
        <v>1084.013688</v>
      </c>
      <c r="O58" s="62">
        <v>212</v>
      </c>
      <c r="P58" s="62">
        <v>0.30228208166717202</v>
      </c>
      <c r="Q58" s="62">
        <v>247.89949423474201</v>
      </c>
      <c r="R58" s="62">
        <v>433.17034499723502</v>
      </c>
      <c r="T58" s="37">
        <v>5.73</v>
      </c>
      <c r="U58" s="37">
        <v>2.782</v>
      </c>
      <c r="V58" s="37">
        <v>13.208</v>
      </c>
      <c r="W58" s="37">
        <v>0.433</v>
      </c>
      <c r="X58" s="37">
        <v>9.1189999999999998</v>
      </c>
      <c r="Y58" s="37">
        <v>0.69899999999999995</v>
      </c>
      <c r="Z58" s="37">
        <v>3.3740000000000001</v>
      </c>
      <c r="AA58" s="37">
        <v>51.015000000000001</v>
      </c>
      <c r="AB58" s="37">
        <v>7.3730000000000002</v>
      </c>
      <c r="AC58" s="37">
        <v>11.339</v>
      </c>
      <c r="AD58" s="37">
        <v>0.20399999999999999</v>
      </c>
      <c r="AE58" s="37">
        <f t="shared" si="13"/>
        <v>0.94580535325829951</v>
      </c>
      <c r="AG58" s="34" t="str">
        <f t="shared" si="15"/>
        <v>LLg_LL4_17_A</v>
      </c>
      <c r="AH58" s="34">
        <f t="shared" si="16"/>
        <v>51.015000000000001</v>
      </c>
      <c r="AI58" s="34">
        <f t="shared" si="17"/>
        <v>3.3740000000000001</v>
      </c>
      <c r="AJ58" s="34">
        <f t="shared" si="18"/>
        <v>13.208</v>
      </c>
      <c r="AK58" s="34">
        <f t="shared" si="19"/>
        <v>9.6381499999999996</v>
      </c>
      <c r="AL58" s="34">
        <f t="shared" si="20"/>
        <v>1.8898331443499998</v>
      </c>
      <c r="AM58" s="34">
        <f t="shared" si="21"/>
        <v>0.20399999999999999</v>
      </c>
      <c r="AN58" s="34">
        <f t="shared" si="22"/>
        <v>7.3730000000000002</v>
      </c>
      <c r="AO58" s="34">
        <f t="shared" si="23"/>
        <v>9.1189999999999998</v>
      </c>
      <c r="AP58" s="34">
        <f t="shared" si="24"/>
        <v>2.782</v>
      </c>
      <c r="AQ58" s="34">
        <f t="shared" si="25"/>
        <v>0.69899999999999995</v>
      </c>
      <c r="AR58" s="34">
        <f t="shared" si="26"/>
        <v>0.433</v>
      </c>
      <c r="AS58" s="34">
        <v>0.5</v>
      </c>
      <c r="AT58" s="34">
        <f t="shared" si="14"/>
        <v>2.3446466871724393E-2</v>
      </c>
      <c r="AU58" s="34">
        <f t="shared" si="27"/>
        <v>1162.1973</v>
      </c>
      <c r="AV58" s="34">
        <v>360</v>
      </c>
      <c r="AW58" s="34">
        <v>0.1384074069575191</v>
      </c>
      <c r="AY58" s="25">
        <v>41.284050000000001</v>
      </c>
      <c r="AZ58" s="25">
        <v>39.074300000000001</v>
      </c>
      <c r="BA58" s="25">
        <v>17.68065</v>
      </c>
      <c r="BB58" s="25">
        <v>2.8799999999999999E-2</v>
      </c>
      <c r="BC58" s="25">
        <v>0.20745</v>
      </c>
      <c r="BD58" s="25">
        <v>0.25374999999999998</v>
      </c>
      <c r="BE58" s="25">
        <v>0.25159999999999999</v>
      </c>
      <c r="BJ58" s="25">
        <v>98.780649999999994</v>
      </c>
      <c r="BK58" s="25">
        <v>0.80628384293255595</v>
      </c>
      <c r="BM58" s="12" t="s">
        <v>394</v>
      </c>
      <c r="BN58" s="12">
        <v>50</v>
      </c>
      <c r="BO58" s="12" t="s">
        <v>32</v>
      </c>
      <c r="BP58" s="12">
        <v>21</v>
      </c>
      <c r="BQ58" s="12" t="s">
        <v>722</v>
      </c>
      <c r="BR58" s="12" t="s">
        <v>467</v>
      </c>
      <c r="BS58" s="12">
        <v>0.71303993055555603</v>
      </c>
      <c r="BT58" s="12">
        <v>19.911000000000001</v>
      </c>
      <c r="BU58" s="12">
        <v>31</v>
      </c>
      <c r="BV58" s="12" t="s">
        <v>462</v>
      </c>
      <c r="BW58" s="12">
        <v>1</v>
      </c>
      <c r="BX58" s="12">
        <v>270000</v>
      </c>
      <c r="BY58" s="12">
        <v>10000</v>
      </c>
      <c r="BZ58" s="12">
        <v>9.6</v>
      </c>
      <c r="CA58" s="12">
        <v>1</v>
      </c>
      <c r="CB58" s="12">
        <v>6.35</v>
      </c>
      <c r="CC58" s="12">
        <v>0.35</v>
      </c>
      <c r="CD58" s="12">
        <v>1</v>
      </c>
      <c r="CE58" s="12">
        <v>0.36</v>
      </c>
      <c r="CF58" s="12">
        <v>2.94</v>
      </c>
      <c r="CG58" s="12">
        <v>0.12</v>
      </c>
      <c r="CH58" s="12">
        <v>5940</v>
      </c>
      <c r="CI58" s="12">
        <v>180</v>
      </c>
      <c r="CJ58" s="12">
        <v>30.19</v>
      </c>
      <c r="CK58" s="12">
        <v>0.98</v>
      </c>
      <c r="CL58" s="12">
        <v>22710</v>
      </c>
      <c r="CM58" s="12">
        <v>580</v>
      </c>
      <c r="CN58" s="12">
        <v>397</v>
      </c>
      <c r="CO58" s="12">
        <v>12</v>
      </c>
      <c r="CP58" s="12">
        <v>233.5</v>
      </c>
      <c r="CQ58" s="12">
        <v>8.8000000000000007</v>
      </c>
      <c r="CR58" s="12">
        <v>1263</v>
      </c>
      <c r="CS58" s="12">
        <v>43</v>
      </c>
      <c r="CT58" s="12">
        <v>70400</v>
      </c>
      <c r="CU58" s="12">
        <v>2700</v>
      </c>
      <c r="CV58" s="12">
        <v>38.200000000000003</v>
      </c>
      <c r="CW58" s="12">
        <v>1.8</v>
      </c>
      <c r="CX58" s="12">
        <v>96.2</v>
      </c>
      <c r="CY58" s="12">
        <v>4.5999999999999996</v>
      </c>
      <c r="CZ58" s="12">
        <v>122.6</v>
      </c>
      <c r="DA58" s="12">
        <v>5.8</v>
      </c>
      <c r="DB58" s="12">
        <v>126.3</v>
      </c>
      <c r="DC58" s="12">
        <v>6.4</v>
      </c>
      <c r="DD58" s="12">
        <v>26.36</v>
      </c>
      <c r="DE58" s="12">
        <v>0.99</v>
      </c>
      <c r="DF58" s="12">
        <v>1.36</v>
      </c>
      <c r="DG58" s="12">
        <v>0.26</v>
      </c>
      <c r="DH58" s="12">
        <v>13.2</v>
      </c>
      <c r="DI58" s="12">
        <v>0.57999999999999996</v>
      </c>
      <c r="DJ58" s="12">
        <v>377</v>
      </c>
      <c r="DK58" s="12">
        <v>11</v>
      </c>
      <c r="DL58" s="12">
        <v>32.700000000000003</v>
      </c>
      <c r="DM58" s="12">
        <v>1.2</v>
      </c>
      <c r="DN58" s="12">
        <v>236.9</v>
      </c>
      <c r="DO58" s="12">
        <v>7.6</v>
      </c>
      <c r="DP58" s="12">
        <v>21.42</v>
      </c>
      <c r="DQ58" s="12">
        <v>0.73</v>
      </c>
      <c r="DR58" s="12">
        <v>1.08</v>
      </c>
      <c r="DS58" s="12">
        <v>0.18</v>
      </c>
      <c r="DT58" s="12" t="s">
        <v>135</v>
      </c>
      <c r="DU58" s="12" t="s">
        <v>135</v>
      </c>
      <c r="DV58" s="12">
        <v>0.13400000000000001</v>
      </c>
      <c r="DW58" s="12">
        <v>3.3000000000000002E-2</v>
      </c>
      <c r="DX58" s="12">
        <v>2.38</v>
      </c>
      <c r="DY58" s="12">
        <v>0.26</v>
      </c>
      <c r="DZ58" s="12">
        <v>3.3000000000000002E-2</v>
      </c>
      <c r="EA58" s="12">
        <v>2.1999999999999999E-2</v>
      </c>
      <c r="EB58" s="12">
        <v>0.14899999999999999</v>
      </c>
      <c r="EC58" s="12">
        <v>2.8000000000000001E-2</v>
      </c>
      <c r="ED58" s="12">
        <v>162.5</v>
      </c>
      <c r="EE58" s="12">
        <v>7</v>
      </c>
      <c r="EF58" s="12">
        <v>18.43</v>
      </c>
      <c r="EG58" s="12">
        <v>0.86</v>
      </c>
      <c r="EH58" s="12">
        <v>47.2</v>
      </c>
      <c r="EI58" s="12">
        <v>1.9</v>
      </c>
      <c r="EJ58" s="12">
        <v>6.21</v>
      </c>
      <c r="EK58" s="12">
        <v>0.2</v>
      </c>
      <c r="EL58" s="12">
        <v>29.5</v>
      </c>
      <c r="EM58" s="12">
        <v>1.6</v>
      </c>
      <c r="EN58" s="12">
        <v>7.99</v>
      </c>
      <c r="EO58" s="12">
        <v>0.79</v>
      </c>
      <c r="EP58" s="12">
        <v>2.79</v>
      </c>
      <c r="EQ58" s="12">
        <v>0.19</v>
      </c>
      <c r="ER58" s="12">
        <v>8.7200000000000006</v>
      </c>
      <c r="ES58" s="12">
        <v>0.84</v>
      </c>
      <c r="ET58" s="12">
        <v>1.32</v>
      </c>
      <c r="EU58" s="12">
        <v>0.12</v>
      </c>
      <c r="EV58" s="12">
        <v>6.91</v>
      </c>
      <c r="EW58" s="12">
        <v>0.63</v>
      </c>
      <c r="EX58" s="12">
        <v>1.33</v>
      </c>
      <c r="EY58" s="12">
        <v>0.13</v>
      </c>
      <c r="EZ58" s="12">
        <v>3.38</v>
      </c>
      <c r="FA58" s="12">
        <v>0.38</v>
      </c>
      <c r="FB58" s="12">
        <v>0.47799999999999998</v>
      </c>
      <c r="FC58" s="12">
        <v>9.1999999999999998E-2</v>
      </c>
      <c r="FD58" s="12">
        <v>2.2999999999999998</v>
      </c>
      <c r="FE58" s="12">
        <v>0.34</v>
      </c>
      <c r="FF58" s="12">
        <v>0.33400000000000002</v>
      </c>
      <c r="FG58" s="12">
        <v>5.5E-2</v>
      </c>
      <c r="FH58" s="12">
        <v>6.25</v>
      </c>
      <c r="FI58" s="12">
        <v>0.75</v>
      </c>
      <c r="FJ58" s="12">
        <v>1.17</v>
      </c>
      <c r="FK58" s="12">
        <v>0.12</v>
      </c>
      <c r="FL58" s="12">
        <v>0.254</v>
      </c>
      <c r="FM58" s="12">
        <v>7.2999999999999995E-2</v>
      </c>
      <c r="FN58" s="12">
        <v>0.03</v>
      </c>
      <c r="FO58" s="12">
        <v>1.7999999999999999E-2</v>
      </c>
      <c r="FP58" s="12">
        <v>1.33</v>
      </c>
      <c r="FQ58" s="12">
        <v>0.14000000000000001</v>
      </c>
      <c r="FR58" s="12" t="s">
        <v>135</v>
      </c>
      <c r="FS58" s="12" t="s">
        <v>135</v>
      </c>
      <c r="FT58" s="12">
        <v>1.52</v>
      </c>
      <c r="FU58" s="12">
        <v>0.23</v>
      </c>
      <c r="FV58" s="12">
        <v>0.47799999999999998</v>
      </c>
      <c r="FW58" s="12">
        <v>8.7999999999999995E-2</v>
      </c>
    </row>
    <row r="59" spans="1:179" x14ac:dyDescent="0.3">
      <c r="A59" s="31" t="s">
        <v>222</v>
      </c>
      <c r="B59" s="31" t="s">
        <v>14</v>
      </c>
      <c r="D59" s="62">
        <v>3.0002</v>
      </c>
      <c r="E59" s="62">
        <v>14.042299999999999</v>
      </c>
      <c r="F59" s="62">
        <v>0.31480000000000002</v>
      </c>
      <c r="G59" s="62">
        <v>9.5920000000000005</v>
      </c>
      <c r="H59" s="62">
        <v>0.47089999999999999</v>
      </c>
      <c r="I59" s="62">
        <v>2.8650000000000002</v>
      </c>
      <c r="J59" s="62">
        <v>52.060299999999998</v>
      </c>
      <c r="K59" s="62">
        <v>5.6883999999999997</v>
      </c>
      <c r="L59" s="62">
        <v>9.7780000000000005</v>
      </c>
      <c r="M59" s="62">
        <v>0.15160000000000001</v>
      </c>
      <c r="N59" s="62">
        <v>1169.0932479999999</v>
      </c>
      <c r="O59" s="62">
        <v>134</v>
      </c>
      <c r="P59" s="62">
        <v>0.32563094386958302</v>
      </c>
      <c r="Q59" s="62">
        <v>221.36482304024301</v>
      </c>
      <c r="R59" s="62">
        <v>414.44624374931698</v>
      </c>
      <c r="T59" s="37">
        <v>6.44</v>
      </c>
      <c r="U59" s="37">
        <v>2.85</v>
      </c>
      <c r="V59" s="37">
        <v>13.340999999999999</v>
      </c>
      <c r="W59" s="37">
        <v>0.29899999999999999</v>
      </c>
      <c r="X59" s="37">
        <v>9.1449999999999996</v>
      </c>
      <c r="Y59" s="37">
        <v>0.44700000000000001</v>
      </c>
      <c r="Z59" s="37">
        <v>2.722</v>
      </c>
      <c r="AA59" s="37">
        <v>51.822000000000003</v>
      </c>
      <c r="AB59" s="37">
        <v>7.3760000000000003</v>
      </c>
      <c r="AC59" s="37">
        <v>11.340999999999999</v>
      </c>
      <c r="AD59" s="37">
        <v>0.18099999999999999</v>
      </c>
      <c r="AE59" s="37">
        <f t="shared" si="13"/>
        <v>0.9394964299135663</v>
      </c>
      <c r="AG59" s="34" t="str">
        <f t="shared" si="15"/>
        <v>LLg_LL4_17_C1</v>
      </c>
      <c r="AH59" s="34">
        <f t="shared" si="16"/>
        <v>51.822000000000003</v>
      </c>
      <c r="AI59" s="34">
        <f t="shared" si="17"/>
        <v>2.722</v>
      </c>
      <c r="AJ59" s="34">
        <f t="shared" si="18"/>
        <v>13.340999999999999</v>
      </c>
      <c r="AK59" s="34">
        <f t="shared" si="19"/>
        <v>9.6398499999999991</v>
      </c>
      <c r="AL59" s="34">
        <f t="shared" si="20"/>
        <v>1.8901664776499998</v>
      </c>
      <c r="AM59" s="34">
        <f t="shared" si="21"/>
        <v>0.18099999999999999</v>
      </c>
      <c r="AN59" s="34">
        <f t="shared" si="22"/>
        <v>7.3760000000000003</v>
      </c>
      <c r="AO59" s="34">
        <f t="shared" si="23"/>
        <v>9.1449999999999996</v>
      </c>
      <c r="AP59" s="34">
        <f t="shared" si="24"/>
        <v>2.85</v>
      </c>
      <c r="AQ59" s="34">
        <f t="shared" si="25"/>
        <v>0.44700000000000001</v>
      </c>
      <c r="AR59" s="34">
        <f t="shared" si="26"/>
        <v>0.29899999999999999</v>
      </c>
      <c r="AS59" s="34">
        <v>0.5</v>
      </c>
      <c r="AT59" s="34">
        <f t="shared" si="14"/>
        <v>2.0797146095475668E-2</v>
      </c>
      <c r="AU59" s="34">
        <f t="shared" si="27"/>
        <v>1162.2575999999999</v>
      </c>
      <c r="AV59" s="34">
        <v>330</v>
      </c>
      <c r="AW59" s="34">
        <v>0.14407294628927769</v>
      </c>
      <c r="AY59" s="25">
        <v>41.387799999999999</v>
      </c>
      <c r="AZ59" s="25">
        <v>38.724299999999999</v>
      </c>
      <c r="BA59" s="25">
        <v>18.028400000000001</v>
      </c>
      <c r="BB59" s="25">
        <v>2.63E-2</v>
      </c>
      <c r="BC59" s="25">
        <v>0.2051</v>
      </c>
      <c r="BD59" s="25">
        <v>0.25480000000000003</v>
      </c>
      <c r="BE59" s="25">
        <v>0.2525</v>
      </c>
      <c r="BJ59" s="25">
        <v>98.879300000000001</v>
      </c>
      <c r="BK59" s="25">
        <v>0.80361989802398104</v>
      </c>
      <c r="BM59" s="12" t="s">
        <v>394</v>
      </c>
      <c r="BN59" s="12">
        <v>50</v>
      </c>
      <c r="BO59" s="12" t="s">
        <v>32</v>
      </c>
      <c r="BP59" s="12">
        <v>20</v>
      </c>
      <c r="BQ59" s="12" t="s">
        <v>723</v>
      </c>
      <c r="BR59" s="12" t="s">
        <v>467</v>
      </c>
      <c r="BS59" s="12">
        <v>0.71174351851851902</v>
      </c>
      <c r="BT59" s="12">
        <v>19.032</v>
      </c>
      <c r="BU59" s="12">
        <v>30</v>
      </c>
      <c r="BV59" s="12" t="s">
        <v>462</v>
      </c>
      <c r="BW59" s="12">
        <v>1</v>
      </c>
      <c r="BX59" s="12">
        <v>273000</v>
      </c>
      <c r="BY59" s="12">
        <v>13000</v>
      </c>
      <c r="BZ59" s="12">
        <v>9.6</v>
      </c>
      <c r="CA59" s="12">
        <v>1</v>
      </c>
      <c r="CB59" s="12">
        <v>7.23</v>
      </c>
      <c r="CC59" s="12">
        <v>0.45</v>
      </c>
      <c r="CD59" s="12">
        <v>1.34</v>
      </c>
      <c r="CE59" s="12">
        <v>0.51</v>
      </c>
      <c r="CF59" s="12">
        <v>2.96</v>
      </c>
      <c r="CG59" s="12">
        <v>0.14000000000000001</v>
      </c>
      <c r="CH59" s="12">
        <v>3990</v>
      </c>
      <c r="CI59" s="12">
        <v>160</v>
      </c>
      <c r="CJ59" s="12">
        <v>27.7</v>
      </c>
      <c r="CK59" s="12">
        <v>1</v>
      </c>
      <c r="CL59" s="12">
        <v>18050</v>
      </c>
      <c r="CM59" s="12">
        <v>620</v>
      </c>
      <c r="CN59" s="12">
        <v>358</v>
      </c>
      <c r="CO59" s="12">
        <v>15</v>
      </c>
      <c r="CP59" s="12">
        <v>165</v>
      </c>
      <c r="CQ59" s="12">
        <v>10</v>
      </c>
      <c r="CR59" s="12">
        <v>1243</v>
      </c>
      <c r="CS59" s="12">
        <v>52</v>
      </c>
      <c r="CT59" s="12">
        <v>69300</v>
      </c>
      <c r="CU59" s="12">
        <v>3300</v>
      </c>
      <c r="CV59" s="12">
        <v>38.5</v>
      </c>
      <c r="CW59" s="12">
        <v>1.9</v>
      </c>
      <c r="CX59" s="12">
        <v>93.3</v>
      </c>
      <c r="CY59" s="12">
        <v>4.0999999999999996</v>
      </c>
      <c r="CZ59" s="12">
        <v>53</v>
      </c>
      <c r="DA59" s="12">
        <v>3.2</v>
      </c>
      <c r="DB59" s="12">
        <v>128.6</v>
      </c>
      <c r="DC59" s="12">
        <v>7.1</v>
      </c>
      <c r="DD59" s="12">
        <v>24.5</v>
      </c>
      <c r="DE59" s="12">
        <v>1.2</v>
      </c>
      <c r="DF59" s="12">
        <v>1.77</v>
      </c>
      <c r="DG59" s="12">
        <v>0.28000000000000003</v>
      </c>
      <c r="DH59" s="12">
        <v>8.2200000000000006</v>
      </c>
      <c r="DI59" s="12">
        <v>0.46</v>
      </c>
      <c r="DJ59" s="12">
        <v>379</v>
      </c>
      <c r="DK59" s="12">
        <v>13</v>
      </c>
      <c r="DL59" s="12">
        <v>31</v>
      </c>
      <c r="DM59" s="12">
        <v>1.2</v>
      </c>
      <c r="DN59" s="12">
        <v>138</v>
      </c>
      <c r="DO59" s="12">
        <v>5.3</v>
      </c>
      <c r="DP59" s="12">
        <v>12.99</v>
      </c>
      <c r="DQ59" s="12">
        <v>0.47</v>
      </c>
      <c r="DR59" s="12">
        <v>0.63</v>
      </c>
      <c r="DS59" s="12">
        <v>0.13</v>
      </c>
      <c r="DT59" s="12">
        <v>0.27</v>
      </c>
      <c r="DU59" s="12">
        <v>0.14000000000000001</v>
      </c>
      <c r="DV59" s="12">
        <v>0.122</v>
      </c>
      <c r="DW59" s="12">
        <v>3.1E-2</v>
      </c>
      <c r="DX59" s="12">
        <v>1.5</v>
      </c>
      <c r="DY59" s="12">
        <v>0.24</v>
      </c>
      <c r="DZ59" s="12" t="s">
        <v>135</v>
      </c>
      <c r="EA59" s="12" t="s">
        <v>135</v>
      </c>
      <c r="EB59" s="12">
        <v>9.8000000000000004E-2</v>
      </c>
      <c r="EC59" s="12">
        <v>2.1000000000000001E-2</v>
      </c>
      <c r="ED59" s="12">
        <v>110.1</v>
      </c>
      <c r="EE59" s="12">
        <v>4.4000000000000004</v>
      </c>
      <c r="EF59" s="12">
        <v>11.03</v>
      </c>
      <c r="EG59" s="12">
        <v>0.49</v>
      </c>
      <c r="EH59" s="12">
        <v>28.5</v>
      </c>
      <c r="EI59" s="12">
        <v>1.3</v>
      </c>
      <c r="EJ59" s="12">
        <v>4</v>
      </c>
      <c r="EK59" s="12">
        <v>0.24</v>
      </c>
      <c r="EL59" s="12">
        <v>19.7</v>
      </c>
      <c r="EM59" s="12">
        <v>1</v>
      </c>
      <c r="EN59" s="12">
        <v>5.78</v>
      </c>
      <c r="EO59" s="12">
        <v>0.52</v>
      </c>
      <c r="EP59" s="12">
        <v>2.25</v>
      </c>
      <c r="EQ59" s="12">
        <v>0.19</v>
      </c>
      <c r="ER59" s="12">
        <v>6.93</v>
      </c>
      <c r="ES59" s="12">
        <v>0.48</v>
      </c>
      <c r="ET59" s="12">
        <v>0.99299999999999999</v>
      </c>
      <c r="EU59" s="12">
        <v>9.2999999999999999E-2</v>
      </c>
      <c r="EV59" s="12">
        <v>6.2</v>
      </c>
      <c r="EW59" s="12">
        <v>0.46</v>
      </c>
      <c r="EX59" s="12">
        <v>1.25</v>
      </c>
      <c r="EY59" s="12">
        <v>0.1</v>
      </c>
      <c r="EZ59" s="12">
        <v>3.15</v>
      </c>
      <c r="FA59" s="12">
        <v>0.42</v>
      </c>
      <c r="FB59" s="12">
        <v>0.38600000000000001</v>
      </c>
      <c r="FC59" s="12">
        <v>5.3999999999999999E-2</v>
      </c>
      <c r="FD59" s="12">
        <v>2.63</v>
      </c>
      <c r="FE59" s="12">
        <v>0.43</v>
      </c>
      <c r="FF59" s="12">
        <v>0.32500000000000001</v>
      </c>
      <c r="FG59" s="12">
        <v>7.5999999999999998E-2</v>
      </c>
      <c r="FH59" s="12">
        <v>3.72</v>
      </c>
      <c r="FI59" s="12">
        <v>0.49</v>
      </c>
      <c r="FJ59" s="12">
        <v>0.79</v>
      </c>
      <c r="FK59" s="12">
        <v>0.12</v>
      </c>
      <c r="FL59" s="12">
        <v>9.1999999999999998E-2</v>
      </c>
      <c r="FM59" s="12">
        <v>4.5999999999999999E-2</v>
      </c>
      <c r="FN59" s="12">
        <v>1.7000000000000001E-2</v>
      </c>
      <c r="FO59" s="12">
        <v>1.4E-2</v>
      </c>
      <c r="FP59" s="12">
        <v>0.96</v>
      </c>
      <c r="FQ59" s="12">
        <v>0.11</v>
      </c>
      <c r="FR59" s="12">
        <v>2.1999999999999999E-2</v>
      </c>
      <c r="FS59" s="12">
        <v>1.4999999999999999E-2</v>
      </c>
      <c r="FT59" s="12">
        <v>0.83</v>
      </c>
      <c r="FU59" s="12">
        <v>0.1</v>
      </c>
      <c r="FV59" s="12">
        <v>0.309</v>
      </c>
      <c r="FW59" s="12">
        <v>6.6000000000000003E-2</v>
      </c>
    </row>
    <row r="60" spans="1:179" x14ac:dyDescent="0.3">
      <c r="A60" s="31" t="s">
        <v>223</v>
      </c>
      <c r="B60" s="31" t="s">
        <v>14</v>
      </c>
      <c r="D60" s="62">
        <v>2.8411</v>
      </c>
      <c r="E60" s="62">
        <v>13.515700000000001</v>
      </c>
      <c r="F60" s="62">
        <v>0.26690000000000003</v>
      </c>
      <c r="G60" s="62">
        <v>9.6199999999999992</v>
      </c>
      <c r="H60" s="62">
        <v>0.496</v>
      </c>
      <c r="I60" s="62">
        <v>2.8872</v>
      </c>
      <c r="J60" s="62">
        <v>51.623699999999999</v>
      </c>
      <c r="K60" s="62">
        <v>5.8719999999999999</v>
      </c>
      <c r="L60" s="62">
        <v>9.9955999999999996</v>
      </c>
      <c r="M60" s="62">
        <v>0.11459999999999999</v>
      </c>
      <c r="N60" s="62">
        <v>1122.049256</v>
      </c>
      <c r="O60" s="62">
        <v>94</v>
      </c>
      <c r="P60" s="62">
        <v>0.293610725633977</v>
      </c>
      <c r="Q60" s="62">
        <v>213.24693890562</v>
      </c>
      <c r="R60" s="62">
        <v>395.51855558808097</v>
      </c>
      <c r="T60" s="37">
        <v>5.35</v>
      </c>
      <c r="U60" s="37">
        <v>2.7509999999999999</v>
      </c>
      <c r="V60" s="37">
        <v>13.087999999999999</v>
      </c>
      <c r="W60" s="37">
        <v>0.25800000000000001</v>
      </c>
      <c r="X60" s="37">
        <v>9.343</v>
      </c>
      <c r="Y60" s="37">
        <v>0.48</v>
      </c>
      <c r="Z60" s="37">
        <v>2.7959999999999998</v>
      </c>
      <c r="AA60" s="37">
        <v>51.973999999999997</v>
      </c>
      <c r="AB60" s="37">
        <v>7.3780000000000001</v>
      </c>
      <c r="AC60" s="37">
        <v>11.337999999999999</v>
      </c>
      <c r="AD60" s="37">
        <v>0.14199999999999999</v>
      </c>
      <c r="AE60" s="37">
        <f t="shared" si="13"/>
        <v>0.94921689606074977</v>
      </c>
      <c r="AG60" s="34" t="str">
        <f t="shared" si="15"/>
        <v>LLg_LL4_17_C2</v>
      </c>
      <c r="AH60" s="34">
        <f t="shared" si="16"/>
        <v>51.973999999999997</v>
      </c>
      <c r="AI60" s="34">
        <f t="shared" si="17"/>
        <v>2.7959999999999998</v>
      </c>
      <c r="AJ60" s="34">
        <f t="shared" si="18"/>
        <v>13.087999999999999</v>
      </c>
      <c r="AK60" s="34">
        <f t="shared" si="19"/>
        <v>9.6372999999999998</v>
      </c>
      <c r="AL60" s="34">
        <f t="shared" si="20"/>
        <v>1.8896664776999998</v>
      </c>
      <c r="AM60" s="34">
        <f t="shared" si="21"/>
        <v>0.14199999999999999</v>
      </c>
      <c r="AN60" s="34">
        <f t="shared" si="22"/>
        <v>7.3780000000000001</v>
      </c>
      <c r="AO60" s="34">
        <f t="shared" si="23"/>
        <v>9.343</v>
      </c>
      <c r="AP60" s="34">
        <f t="shared" si="24"/>
        <v>2.7509999999999999</v>
      </c>
      <c r="AQ60" s="34">
        <f t="shared" si="25"/>
        <v>0.48</v>
      </c>
      <c r="AR60" s="34">
        <f t="shared" si="26"/>
        <v>0.25800000000000001</v>
      </c>
      <c r="AS60" s="34">
        <v>0.5</v>
      </c>
      <c r="AT60" s="34">
        <f t="shared" si="14"/>
        <v>2.0241759744244896E-2</v>
      </c>
      <c r="AU60" s="34">
        <f t="shared" si="27"/>
        <v>1162.2978000000001</v>
      </c>
      <c r="AV60" s="34">
        <v>320</v>
      </c>
      <c r="AW60" s="34">
        <v>0.14848682000890109</v>
      </c>
      <c r="AY60" s="25">
        <v>41.387799999999999</v>
      </c>
      <c r="AZ60" s="25">
        <v>38.724299999999999</v>
      </c>
      <c r="BA60" s="25">
        <v>18.028400000000001</v>
      </c>
      <c r="BB60" s="25">
        <v>2.63E-2</v>
      </c>
      <c r="BC60" s="25">
        <v>0.2051</v>
      </c>
      <c r="BD60" s="25">
        <v>0.25480000000000003</v>
      </c>
      <c r="BE60" s="25">
        <v>0.2525</v>
      </c>
      <c r="BJ60" s="25">
        <v>98.879300000000001</v>
      </c>
      <c r="BK60" s="25">
        <v>0.80361989802398104</v>
      </c>
      <c r="BM60" s="12" t="s">
        <v>394</v>
      </c>
      <c r="BN60" s="12">
        <v>50</v>
      </c>
      <c r="BO60" s="12" t="s">
        <v>32</v>
      </c>
      <c r="BP60" s="12">
        <v>22</v>
      </c>
      <c r="BQ60" s="12" t="s">
        <v>724</v>
      </c>
      <c r="BR60" s="12" t="s">
        <v>467</v>
      </c>
      <c r="BS60" s="12">
        <v>0.71437430555555603</v>
      </c>
      <c r="BT60" s="12">
        <v>20.724</v>
      </c>
      <c r="BU60" s="12">
        <v>32</v>
      </c>
      <c r="BV60" s="12" t="s">
        <v>462</v>
      </c>
      <c r="BW60" s="12">
        <v>1</v>
      </c>
      <c r="BX60" s="12">
        <v>297000</v>
      </c>
      <c r="BY60" s="12">
        <v>15000</v>
      </c>
      <c r="BZ60" s="12">
        <v>9.6</v>
      </c>
      <c r="CA60" s="12">
        <v>1</v>
      </c>
      <c r="CB60" s="12">
        <v>7.12</v>
      </c>
      <c r="CC60" s="12">
        <v>0.42</v>
      </c>
      <c r="CD60" s="12">
        <v>0.97</v>
      </c>
      <c r="CE60" s="12">
        <v>0.39</v>
      </c>
      <c r="CF60" s="12">
        <v>2.97</v>
      </c>
      <c r="CG60" s="12">
        <v>0.17</v>
      </c>
      <c r="CH60" s="12">
        <v>3810</v>
      </c>
      <c r="CI60" s="12">
        <v>120</v>
      </c>
      <c r="CJ60" s="12">
        <v>28.79</v>
      </c>
      <c r="CK60" s="12">
        <v>0.81</v>
      </c>
      <c r="CL60" s="12">
        <v>18500</v>
      </c>
      <c r="CM60" s="12">
        <v>570</v>
      </c>
      <c r="CN60" s="12">
        <v>365</v>
      </c>
      <c r="CO60" s="12">
        <v>16</v>
      </c>
      <c r="CP60" s="12">
        <v>171.6</v>
      </c>
      <c r="CQ60" s="12">
        <v>9</v>
      </c>
      <c r="CR60" s="12">
        <v>1236</v>
      </c>
      <c r="CS60" s="12">
        <v>57</v>
      </c>
      <c r="CT60" s="12">
        <v>70700</v>
      </c>
      <c r="CU60" s="12">
        <v>3900</v>
      </c>
      <c r="CV60" s="12">
        <v>37</v>
      </c>
      <c r="CW60" s="12">
        <v>1.7</v>
      </c>
      <c r="CX60" s="12">
        <v>93.7</v>
      </c>
      <c r="CY60" s="12">
        <v>7.7</v>
      </c>
      <c r="CZ60" s="12">
        <v>54.3</v>
      </c>
      <c r="DA60" s="12">
        <v>3.1</v>
      </c>
      <c r="DB60" s="12">
        <v>121.3</v>
      </c>
      <c r="DC60" s="12">
        <v>6.2</v>
      </c>
      <c r="DD60" s="12">
        <v>24.1</v>
      </c>
      <c r="DE60" s="12">
        <v>1.2</v>
      </c>
      <c r="DF60" s="12">
        <v>1.76</v>
      </c>
      <c r="DG60" s="12">
        <v>0.25</v>
      </c>
      <c r="DH60" s="12">
        <v>8.11</v>
      </c>
      <c r="DI60" s="12">
        <v>0.34</v>
      </c>
      <c r="DJ60" s="12">
        <v>387</v>
      </c>
      <c r="DK60" s="12">
        <v>12</v>
      </c>
      <c r="DL60" s="12">
        <v>31.3</v>
      </c>
      <c r="DM60" s="12">
        <v>1.1000000000000001</v>
      </c>
      <c r="DN60" s="12">
        <v>141.4</v>
      </c>
      <c r="DO60" s="12">
        <v>5.3</v>
      </c>
      <c r="DP60" s="12">
        <v>13.05</v>
      </c>
      <c r="DQ60" s="12">
        <v>0.59</v>
      </c>
      <c r="DR60" s="12">
        <v>0.65</v>
      </c>
      <c r="DS60" s="12">
        <v>0.14000000000000001</v>
      </c>
      <c r="DT60" s="12">
        <v>0.17</v>
      </c>
      <c r="DU60" s="12">
        <v>0.12</v>
      </c>
      <c r="DV60" s="12">
        <v>0.107</v>
      </c>
      <c r="DW60" s="12">
        <v>2.8000000000000001E-2</v>
      </c>
      <c r="DX60" s="12">
        <v>1.52</v>
      </c>
      <c r="DY60" s="12">
        <v>0.18</v>
      </c>
      <c r="DZ60" s="12" t="s">
        <v>135</v>
      </c>
      <c r="EA60" s="12" t="s">
        <v>135</v>
      </c>
      <c r="EB60" s="12">
        <v>9.4E-2</v>
      </c>
      <c r="EC60" s="12">
        <v>1.9E-2</v>
      </c>
      <c r="ED60" s="12">
        <v>112.1</v>
      </c>
      <c r="EE60" s="12">
        <v>7.2</v>
      </c>
      <c r="EF60" s="12">
        <v>11.55</v>
      </c>
      <c r="EG60" s="12">
        <v>0.7</v>
      </c>
      <c r="EH60" s="12">
        <v>28.9</v>
      </c>
      <c r="EI60" s="12">
        <v>1.5</v>
      </c>
      <c r="EJ60" s="12">
        <v>4.03</v>
      </c>
      <c r="EK60" s="12">
        <v>0.23</v>
      </c>
      <c r="EL60" s="12">
        <v>19.3</v>
      </c>
      <c r="EM60" s="12">
        <v>1</v>
      </c>
      <c r="EN60" s="12">
        <v>5.74</v>
      </c>
      <c r="EO60" s="12">
        <v>0.43</v>
      </c>
      <c r="EP60" s="12">
        <v>2.23</v>
      </c>
      <c r="EQ60" s="12">
        <v>0.19</v>
      </c>
      <c r="ER60" s="12">
        <v>7.16</v>
      </c>
      <c r="ES60" s="12">
        <v>0.83</v>
      </c>
      <c r="ET60" s="12">
        <v>1.1020000000000001</v>
      </c>
      <c r="EU60" s="12">
        <v>9.9000000000000005E-2</v>
      </c>
      <c r="EV60" s="12">
        <v>6.29</v>
      </c>
      <c r="EW60" s="12">
        <v>0.51</v>
      </c>
      <c r="EX60" s="12">
        <v>1.222</v>
      </c>
      <c r="EY60" s="12">
        <v>9.0999999999999998E-2</v>
      </c>
      <c r="EZ60" s="12">
        <v>3.23</v>
      </c>
      <c r="FA60" s="12">
        <v>0.35</v>
      </c>
      <c r="FB60" s="12">
        <v>0.39500000000000002</v>
      </c>
      <c r="FC60" s="12">
        <v>6.3E-2</v>
      </c>
      <c r="FD60" s="12">
        <v>2.4900000000000002</v>
      </c>
      <c r="FE60" s="12">
        <v>0.38</v>
      </c>
      <c r="FF60" s="12">
        <v>0.32200000000000001</v>
      </c>
      <c r="FG60" s="12">
        <v>0.06</v>
      </c>
      <c r="FH60" s="12">
        <v>3.77</v>
      </c>
      <c r="FI60" s="12">
        <v>0.5</v>
      </c>
      <c r="FJ60" s="12">
        <v>0.72</v>
      </c>
      <c r="FK60" s="12">
        <v>0.13</v>
      </c>
      <c r="FL60" s="12">
        <v>0.122</v>
      </c>
      <c r="FM60" s="12">
        <v>4.7E-2</v>
      </c>
      <c r="FN60" s="12">
        <v>9.7000000000000003E-3</v>
      </c>
      <c r="FO60" s="12">
        <v>8.3000000000000001E-3</v>
      </c>
      <c r="FP60" s="12">
        <v>1.04</v>
      </c>
      <c r="FQ60" s="12">
        <v>0.14000000000000001</v>
      </c>
      <c r="FR60" s="12" t="s">
        <v>135</v>
      </c>
      <c r="FS60" s="12" t="s">
        <v>135</v>
      </c>
      <c r="FT60" s="12">
        <v>0.8</v>
      </c>
      <c r="FU60" s="12">
        <v>0.1</v>
      </c>
      <c r="FV60" s="12">
        <v>0.27</v>
      </c>
      <c r="FW60" s="12">
        <v>0.06</v>
      </c>
    </row>
    <row r="61" spans="1:179" s="4" customFormat="1" x14ac:dyDescent="0.3">
      <c r="A61" s="31" t="s">
        <v>224</v>
      </c>
      <c r="B61" s="31" t="s">
        <v>14</v>
      </c>
      <c r="C61" s="19"/>
      <c r="D61" s="62">
        <v>2.3519000000000001</v>
      </c>
      <c r="E61" s="62">
        <v>13.7318</v>
      </c>
      <c r="F61" s="62">
        <v>0.28560000000000002</v>
      </c>
      <c r="G61" s="62">
        <v>10.867699999999999</v>
      </c>
      <c r="H61" s="62">
        <v>0.505</v>
      </c>
      <c r="I61" s="62">
        <v>2.6307</v>
      </c>
      <c r="J61" s="62">
        <v>49.598799999999997</v>
      </c>
      <c r="K61" s="62">
        <v>5.9783999999999997</v>
      </c>
      <c r="L61" s="62">
        <v>11.068899999999999</v>
      </c>
      <c r="M61" s="62">
        <v>0.20119999999999999</v>
      </c>
      <c r="N61" s="62">
        <v>1180.604012</v>
      </c>
      <c r="O61" s="62">
        <v>118</v>
      </c>
      <c r="P61" s="62">
        <v>0.30958116963035498</v>
      </c>
      <c r="Q61" s="62">
        <v>255.28440552651401</v>
      </c>
      <c r="R61" s="62">
        <v>268.34371082397598</v>
      </c>
      <c r="S61" s="19"/>
      <c r="T61" s="40">
        <v>1.22</v>
      </c>
      <c r="U61" s="40">
        <v>2.3860000000000001</v>
      </c>
      <c r="V61" s="40">
        <v>13.233000000000001</v>
      </c>
      <c r="W61" s="40">
        <v>0.28999999999999998</v>
      </c>
      <c r="X61" s="40">
        <v>11.026</v>
      </c>
      <c r="Y61" s="40">
        <v>0.51200000000000001</v>
      </c>
      <c r="Z61" s="40">
        <v>3.4609999999999999</v>
      </c>
      <c r="AA61" s="40">
        <v>51.545999999999999</v>
      </c>
      <c r="AB61" s="40">
        <v>6.0609999999999999</v>
      </c>
      <c r="AC61" s="40">
        <v>11.439</v>
      </c>
      <c r="AD61" s="40">
        <v>0.22600000000000001</v>
      </c>
      <c r="AE61" s="37">
        <f t="shared" si="13"/>
        <v>0.98794704603833239</v>
      </c>
      <c r="AF61" s="19"/>
      <c r="AG61" s="34" t="str">
        <f t="shared" si="15"/>
        <v>LLg_LL4_24a</v>
      </c>
      <c r="AH61" s="34">
        <f t="shared" si="16"/>
        <v>51.545999999999999</v>
      </c>
      <c r="AI61" s="34">
        <f t="shared" si="17"/>
        <v>3.4609999999999999</v>
      </c>
      <c r="AJ61" s="34">
        <f t="shared" si="18"/>
        <v>13.233000000000001</v>
      </c>
      <c r="AK61" s="34">
        <f t="shared" si="19"/>
        <v>9.7231500000000004</v>
      </c>
      <c r="AL61" s="34">
        <f t="shared" si="20"/>
        <v>1.9064998093499999</v>
      </c>
      <c r="AM61" s="34">
        <f t="shared" si="21"/>
        <v>0.22600000000000001</v>
      </c>
      <c r="AN61" s="34">
        <f t="shared" si="22"/>
        <v>6.0609999999999999</v>
      </c>
      <c r="AO61" s="34">
        <f t="shared" si="23"/>
        <v>11.026</v>
      </c>
      <c r="AP61" s="34">
        <f t="shared" si="24"/>
        <v>2.3860000000000001</v>
      </c>
      <c r="AQ61" s="34">
        <f t="shared" si="25"/>
        <v>0.51200000000000001</v>
      </c>
      <c r="AR61" s="34">
        <f t="shared" si="26"/>
        <v>0.28999999999999998</v>
      </c>
      <c r="AS61" s="34">
        <v>0.5</v>
      </c>
      <c r="AT61" s="34">
        <f t="shared" si="14"/>
        <v>2.5220747433957125E-2</v>
      </c>
      <c r="AU61" s="34">
        <f t="shared" si="27"/>
        <v>1135.8261</v>
      </c>
      <c r="AV61" s="34">
        <v>420</v>
      </c>
      <c r="AW61" s="34">
        <v>0.1198434721457599</v>
      </c>
      <c r="AX61" s="19"/>
      <c r="AY61" s="25">
        <v>40.520533333333297</v>
      </c>
      <c r="AZ61" s="25">
        <v>38.6995</v>
      </c>
      <c r="BA61" s="25">
        <v>18.7116333333333</v>
      </c>
      <c r="BB61" s="25">
        <v>3.8466666666666698E-2</v>
      </c>
      <c r="BC61" s="25">
        <v>0.26973333333333299</v>
      </c>
      <c r="BD61" s="25">
        <v>0.25459999999999999</v>
      </c>
      <c r="BE61" s="25">
        <v>0.21440000000000001</v>
      </c>
      <c r="BF61" s="25"/>
      <c r="BG61" s="25"/>
      <c r="BH61" s="25"/>
      <c r="BI61" s="25"/>
      <c r="BJ61" s="25">
        <v>98.7089</v>
      </c>
      <c r="BK61" s="25">
        <v>0.79424402405635497</v>
      </c>
      <c r="BL61" s="19"/>
      <c r="BM61" s="12"/>
      <c r="BN61" s="12"/>
      <c r="BO61" s="12" t="s">
        <v>33</v>
      </c>
      <c r="BP61" s="12">
        <v>7</v>
      </c>
      <c r="BQ61" s="12" t="s">
        <v>725</v>
      </c>
      <c r="BR61" s="12" t="s">
        <v>461</v>
      </c>
      <c r="BS61" s="12">
        <v>0.53251967592592597</v>
      </c>
      <c r="BT61" s="12">
        <v>20.536000000000001</v>
      </c>
      <c r="BU61" s="12">
        <v>31</v>
      </c>
      <c r="BV61" s="12" t="s">
        <v>462</v>
      </c>
      <c r="BW61" s="12">
        <v>1</v>
      </c>
      <c r="BX61" s="12">
        <v>8560000</v>
      </c>
      <c r="BY61" s="12">
        <v>570000</v>
      </c>
      <c r="BZ61" s="12">
        <v>49.6</v>
      </c>
      <c r="CA61" s="12">
        <v>1</v>
      </c>
      <c r="CB61" s="12">
        <v>4.51</v>
      </c>
      <c r="CC61" s="12">
        <v>0.51</v>
      </c>
      <c r="CD61" s="12">
        <v>0.46</v>
      </c>
      <c r="CE61" s="12">
        <v>0.26</v>
      </c>
      <c r="CF61" s="12">
        <v>2.44</v>
      </c>
      <c r="CG61" s="12">
        <v>0.15</v>
      </c>
      <c r="CH61" s="12">
        <v>3990</v>
      </c>
      <c r="CI61" s="12">
        <v>170</v>
      </c>
      <c r="CJ61" s="12">
        <v>30.3</v>
      </c>
      <c r="CK61" s="12">
        <v>2.6</v>
      </c>
      <c r="CL61" s="12">
        <v>16370</v>
      </c>
      <c r="CM61" s="12">
        <v>930</v>
      </c>
      <c r="CN61" s="12">
        <v>343</v>
      </c>
      <c r="CO61" s="12">
        <v>33</v>
      </c>
      <c r="CP61" s="12">
        <v>262</v>
      </c>
      <c r="CQ61" s="12">
        <v>27</v>
      </c>
      <c r="CR61" s="12">
        <v>1190</v>
      </c>
      <c r="CS61" s="12">
        <v>100</v>
      </c>
      <c r="CT61" s="12">
        <v>83300</v>
      </c>
      <c r="CU61" s="12">
        <v>6300</v>
      </c>
      <c r="CV61" s="12">
        <v>39.6</v>
      </c>
      <c r="CW61" s="12">
        <v>2.2000000000000002</v>
      </c>
      <c r="CX61" s="12">
        <v>79.400000000000006</v>
      </c>
      <c r="CY61" s="12">
        <v>4</v>
      </c>
      <c r="CZ61" s="12">
        <v>149.19999999999999</v>
      </c>
      <c r="DA61" s="12">
        <v>7.5</v>
      </c>
      <c r="DB61" s="12">
        <v>115.4</v>
      </c>
      <c r="DC61" s="12">
        <v>6.3</v>
      </c>
      <c r="DD61" s="12">
        <v>20.2</v>
      </c>
      <c r="DE61" s="12">
        <v>1.2</v>
      </c>
      <c r="DF61" s="12">
        <v>1.32</v>
      </c>
      <c r="DG61" s="12">
        <v>0.21</v>
      </c>
      <c r="DH61" s="12">
        <v>8.64</v>
      </c>
      <c r="DI61" s="12">
        <v>0.71</v>
      </c>
      <c r="DJ61" s="12">
        <v>337</v>
      </c>
      <c r="DK61" s="12">
        <v>30</v>
      </c>
      <c r="DL61" s="12">
        <v>23.6</v>
      </c>
      <c r="DM61" s="12">
        <v>2.4</v>
      </c>
      <c r="DN61" s="12">
        <v>138</v>
      </c>
      <c r="DO61" s="12">
        <v>15</v>
      </c>
      <c r="DP61" s="12">
        <v>13.1</v>
      </c>
      <c r="DQ61" s="12">
        <v>1.4</v>
      </c>
      <c r="DR61" s="12">
        <v>0.86</v>
      </c>
      <c r="DS61" s="12">
        <v>0.18</v>
      </c>
      <c r="DT61" s="12" t="s">
        <v>135</v>
      </c>
      <c r="DU61" s="12" t="s">
        <v>135</v>
      </c>
      <c r="DV61" s="12">
        <v>9.6000000000000002E-2</v>
      </c>
      <c r="DW61" s="12">
        <v>1.7999999999999999E-2</v>
      </c>
      <c r="DX61" s="12">
        <v>1.43</v>
      </c>
      <c r="DY61" s="12">
        <v>0.17</v>
      </c>
      <c r="DZ61" s="12">
        <v>5.3999999999999999E-2</v>
      </c>
      <c r="EA61" s="12">
        <v>2.9000000000000001E-2</v>
      </c>
      <c r="EB61" s="12">
        <v>7.4999999999999997E-2</v>
      </c>
      <c r="EC61" s="12">
        <v>1.4E-2</v>
      </c>
      <c r="ED61" s="12">
        <v>105.3</v>
      </c>
      <c r="EE61" s="12">
        <v>6.9</v>
      </c>
      <c r="EF61" s="12">
        <v>11.6</v>
      </c>
      <c r="EG61" s="12">
        <v>0.67</v>
      </c>
      <c r="EH61" s="12">
        <v>27.8</v>
      </c>
      <c r="EI61" s="12">
        <v>1.4</v>
      </c>
      <c r="EJ61" s="12">
        <v>4</v>
      </c>
      <c r="EK61" s="12">
        <v>0.21</v>
      </c>
      <c r="EL61" s="12">
        <v>19.100000000000001</v>
      </c>
      <c r="EM61" s="12">
        <v>1.5</v>
      </c>
      <c r="EN61" s="12">
        <v>5.19</v>
      </c>
      <c r="EO61" s="12">
        <v>0.52</v>
      </c>
      <c r="EP61" s="12">
        <v>1.81</v>
      </c>
      <c r="EQ61" s="12">
        <v>0.24</v>
      </c>
      <c r="ER61" s="12">
        <v>5.61</v>
      </c>
      <c r="ES61" s="12">
        <v>0.61</v>
      </c>
      <c r="ET61" s="12">
        <v>0.876</v>
      </c>
      <c r="EU61" s="12">
        <v>7.2999999999999995E-2</v>
      </c>
      <c r="EV61" s="12">
        <v>4.92</v>
      </c>
      <c r="EW61" s="12">
        <v>0.42</v>
      </c>
      <c r="EX61" s="12">
        <v>0.94499999999999995</v>
      </c>
      <c r="EY61" s="12">
        <v>9.7000000000000003E-2</v>
      </c>
      <c r="EZ61" s="12">
        <v>2.38</v>
      </c>
      <c r="FA61" s="12">
        <v>0.24</v>
      </c>
      <c r="FB61" s="12">
        <v>0.30499999999999999</v>
      </c>
      <c r="FC61" s="12">
        <v>0.06</v>
      </c>
      <c r="FD61" s="12">
        <v>2.12</v>
      </c>
      <c r="FE61" s="12">
        <v>0.31</v>
      </c>
      <c r="FF61" s="12">
        <v>0.26300000000000001</v>
      </c>
      <c r="FG61" s="12">
        <v>3.5999999999999997E-2</v>
      </c>
      <c r="FH61" s="12">
        <v>3.52</v>
      </c>
      <c r="FI61" s="12">
        <v>0.39</v>
      </c>
      <c r="FJ61" s="12">
        <v>0.78300000000000003</v>
      </c>
      <c r="FK61" s="12">
        <v>6.8000000000000005E-2</v>
      </c>
      <c r="FL61" s="12">
        <v>0.151</v>
      </c>
      <c r="FM61" s="12">
        <v>3.4000000000000002E-2</v>
      </c>
      <c r="FN61" s="12">
        <v>0.05</v>
      </c>
      <c r="FO61" s="12">
        <v>5.0999999999999997E-2</v>
      </c>
      <c r="FP61" s="12">
        <v>0.94</v>
      </c>
      <c r="FQ61" s="12">
        <v>0.11</v>
      </c>
      <c r="FR61" s="12">
        <v>2.1999999999999999E-2</v>
      </c>
      <c r="FS61" s="12">
        <v>1.7000000000000001E-2</v>
      </c>
      <c r="FT61" s="12">
        <v>0.84399999999999997</v>
      </c>
      <c r="FU61" s="12">
        <v>7.6999999999999999E-2</v>
      </c>
      <c r="FV61" s="12">
        <v>0.312</v>
      </c>
      <c r="FW61" s="12">
        <v>4.4999999999999998E-2</v>
      </c>
    </row>
    <row r="62" spans="1:179" s="4" customFormat="1" x14ac:dyDescent="0.3">
      <c r="A62" s="31" t="s">
        <v>225</v>
      </c>
      <c r="B62" s="31" t="s">
        <v>14</v>
      </c>
      <c r="C62" s="19"/>
      <c r="D62" s="62">
        <v>2.4537</v>
      </c>
      <c r="E62" s="62">
        <v>13.9811</v>
      </c>
      <c r="F62" s="62">
        <v>0.30059999999999998</v>
      </c>
      <c r="G62" s="62">
        <v>10.914</v>
      </c>
      <c r="H62" s="62">
        <v>0.49109999999999998</v>
      </c>
      <c r="I62" s="62">
        <v>2.6337000000000002</v>
      </c>
      <c r="J62" s="62">
        <v>49.577800000000003</v>
      </c>
      <c r="K62" s="62">
        <v>6.0007000000000001</v>
      </c>
      <c r="L62" s="62">
        <v>11.2972</v>
      </c>
      <c r="M62" s="62">
        <v>0.23080000000000001</v>
      </c>
      <c r="N62" s="62">
        <v>1179.1026079999999</v>
      </c>
      <c r="O62" s="62">
        <v>104</v>
      </c>
      <c r="P62" s="62">
        <v>0.30678118052909098</v>
      </c>
      <c r="Q62" s="62">
        <v>328.61202216223302</v>
      </c>
      <c r="R62" s="62">
        <v>282.19634631320099</v>
      </c>
      <c r="S62" s="19"/>
      <c r="T62" s="40">
        <v>0.73</v>
      </c>
      <c r="U62" s="40">
        <v>2.4870000000000001</v>
      </c>
      <c r="V62" s="40">
        <v>13.32</v>
      </c>
      <c r="W62" s="40">
        <v>0.30499999999999999</v>
      </c>
      <c r="X62" s="40">
        <v>11.063000000000001</v>
      </c>
      <c r="Y62" s="40">
        <v>0.498</v>
      </c>
      <c r="Z62" s="40">
        <v>3.4830000000000001</v>
      </c>
      <c r="AA62" s="40">
        <v>51.658999999999999</v>
      </c>
      <c r="AB62" s="40">
        <v>5.9589999999999996</v>
      </c>
      <c r="AC62" s="40">
        <v>11.343</v>
      </c>
      <c r="AD62" s="40">
        <v>0.22700000000000001</v>
      </c>
      <c r="AE62" s="37">
        <f t="shared" si="13"/>
        <v>0.99275290380224357</v>
      </c>
      <c r="AF62" s="19"/>
      <c r="AG62" s="34" t="str">
        <f t="shared" si="15"/>
        <v>LLg_LL4_24b</v>
      </c>
      <c r="AH62" s="34">
        <f t="shared" si="16"/>
        <v>51.658999999999999</v>
      </c>
      <c r="AI62" s="34">
        <f t="shared" si="17"/>
        <v>3.4830000000000001</v>
      </c>
      <c r="AJ62" s="34">
        <f t="shared" si="18"/>
        <v>13.32</v>
      </c>
      <c r="AK62" s="34">
        <f t="shared" si="19"/>
        <v>9.6415500000000005</v>
      </c>
      <c r="AL62" s="34">
        <f t="shared" si="20"/>
        <v>1.8904998109499997</v>
      </c>
      <c r="AM62" s="34">
        <f t="shared" si="21"/>
        <v>0.22700000000000001</v>
      </c>
      <c r="AN62" s="34">
        <f t="shared" si="22"/>
        <v>5.9589999999999996</v>
      </c>
      <c r="AO62" s="34">
        <f t="shared" si="23"/>
        <v>11.063000000000001</v>
      </c>
      <c r="AP62" s="34">
        <f t="shared" si="24"/>
        <v>2.4870000000000001</v>
      </c>
      <c r="AQ62" s="34">
        <f t="shared" si="25"/>
        <v>0.498</v>
      </c>
      <c r="AR62" s="34">
        <f t="shared" si="26"/>
        <v>0.30499999999999999</v>
      </c>
      <c r="AS62" s="34">
        <v>0.5</v>
      </c>
      <c r="AT62" s="34">
        <f t="shared" si="14"/>
        <v>3.2623053922588408E-2</v>
      </c>
      <c r="AU62" s="34">
        <f t="shared" si="27"/>
        <v>1133.7759000000001</v>
      </c>
      <c r="AV62" s="34">
        <v>540</v>
      </c>
      <c r="AW62" s="34">
        <v>9.5494711432998952E-2</v>
      </c>
      <c r="AX62" s="19"/>
      <c r="AY62" s="25">
        <v>40.520533333333297</v>
      </c>
      <c r="AZ62" s="25">
        <v>38.6995</v>
      </c>
      <c r="BA62" s="25">
        <v>18.7116333333333</v>
      </c>
      <c r="BB62" s="25">
        <v>3.8466666666666698E-2</v>
      </c>
      <c r="BC62" s="25">
        <v>0.26973333333333299</v>
      </c>
      <c r="BD62" s="25">
        <v>0.25459999999999999</v>
      </c>
      <c r="BE62" s="25">
        <v>0.21440000000000001</v>
      </c>
      <c r="BF62" s="25"/>
      <c r="BG62" s="25"/>
      <c r="BH62" s="25"/>
      <c r="BI62" s="25"/>
      <c r="BJ62" s="25">
        <v>98.7089</v>
      </c>
      <c r="BK62" s="25">
        <v>0.79424402405635497</v>
      </c>
      <c r="BL62" s="19"/>
      <c r="BM62" s="12"/>
      <c r="BN62" s="12"/>
      <c r="BO62" s="12" t="s">
        <v>33</v>
      </c>
      <c r="BP62" s="12">
        <v>8</v>
      </c>
      <c r="BQ62" s="12" t="s">
        <v>726</v>
      </c>
      <c r="BR62" s="12" t="s">
        <v>461</v>
      </c>
      <c r="BS62" s="12">
        <v>0.53381423611111101</v>
      </c>
      <c r="BT62" s="12">
        <v>21.651</v>
      </c>
      <c r="BU62" s="12">
        <v>33</v>
      </c>
      <c r="BV62" s="12" t="s">
        <v>462</v>
      </c>
      <c r="BW62" s="12">
        <v>1</v>
      </c>
      <c r="BX62" s="12">
        <v>7920000</v>
      </c>
      <c r="BY62" s="12">
        <v>430000</v>
      </c>
      <c r="BZ62" s="12">
        <v>49.6</v>
      </c>
      <c r="CA62" s="12">
        <v>1</v>
      </c>
      <c r="CB62" s="12">
        <v>4.8099999999999996</v>
      </c>
      <c r="CC62" s="12">
        <v>0.35</v>
      </c>
      <c r="CD62" s="12">
        <v>0.6</v>
      </c>
      <c r="CE62" s="12">
        <v>0.26</v>
      </c>
      <c r="CF62" s="12">
        <v>2.48</v>
      </c>
      <c r="CG62" s="12">
        <v>0.26</v>
      </c>
      <c r="CH62" s="12">
        <v>3940</v>
      </c>
      <c r="CI62" s="12">
        <v>130</v>
      </c>
      <c r="CJ62" s="12">
        <v>31.3</v>
      </c>
      <c r="CK62" s="12">
        <v>2.6</v>
      </c>
      <c r="CL62" s="12">
        <v>15410</v>
      </c>
      <c r="CM62" s="12">
        <v>770</v>
      </c>
      <c r="CN62" s="12">
        <v>344</v>
      </c>
      <c r="CO62" s="12">
        <v>23</v>
      </c>
      <c r="CP62" s="12">
        <v>266</v>
      </c>
      <c r="CQ62" s="12">
        <v>17</v>
      </c>
      <c r="CR62" s="12">
        <v>1297</v>
      </c>
      <c r="CS62" s="12">
        <v>72</v>
      </c>
      <c r="CT62" s="12">
        <v>91000</v>
      </c>
      <c r="CU62" s="12">
        <v>5100</v>
      </c>
      <c r="CV62" s="12">
        <v>41.9</v>
      </c>
      <c r="CW62" s="12">
        <v>2.7</v>
      </c>
      <c r="CX62" s="12">
        <v>82.2</v>
      </c>
      <c r="CY62" s="12">
        <v>5.4</v>
      </c>
      <c r="CZ62" s="12">
        <v>156.19999999999999</v>
      </c>
      <c r="DA62" s="12">
        <v>8.1999999999999993</v>
      </c>
      <c r="DB62" s="12">
        <v>115.2</v>
      </c>
      <c r="DC62" s="12">
        <v>8.5</v>
      </c>
      <c r="DD62" s="12">
        <v>21.5</v>
      </c>
      <c r="DE62" s="12">
        <v>1.5</v>
      </c>
      <c r="DF62" s="12">
        <v>1.65</v>
      </c>
      <c r="DG62" s="12">
        <v>0.33</v>
      </c>
      <c r="DH62" s="12">
        <v>9.41</v>
      </c>
      <c r="DI62" s="12">
        <v>0.97</v>
      </c>
      <c r="DJ62" s="12">
        <v>359</v>
      </c>
      <c r="DK62" s="12">
        <v>30</v>
      </c>
      <c r="DL62" s="12">
        <v>24.9</v>
      </c>
      <c r="DM62" s="12">
        <v>1.7</v>
      </c>
      <c r="DN62" s="12">
        <v>140.5</v>
      </c>
      <c r="DO62" s="12">
        <v>8.6999999999999993</v>
      </c>
      <c r="DP62" s="12">
        <v>13.87</v>
      </c>
      <c r="DQ62" s="12">
        <v>0.79</v>
      </c>
      <c r="DR62" s="12">
        <v>0.96</v>
      </c>
      <c r="DS62" s="12">
        <v>0.17</v>
      </c>
      <c r="DT62" s="12" t="s">
        <v>135</v>
      </c>
      <c r="DU62" s="12" t="s">
        <v>135</v>
      </c>
      <c r="DV62" s="12">
        <v>0.11</v>
      </c>
      <c r="DW62" s="12">
        <v>2.8000000000000001E-2</v>
      </c>
      <c r="DX62" s="12">
        <v>1.54</v>
      </c>
      <c r="DY62" s="12">
        <v>0.17</v>
      </c>
      <c r="DZ62" s="12">
        <v>3.4000000000000002E-2</v>
      </c>
      <c r="EA62" s="12">
        <v>2.1000000000000001E-2</v>
      </c>
      <c r="EB62" s="12">
        <v>6.7000000000000004E-2</v>
      </c>
      <c r="EC62" s="12">
        <v>1.4E-2</v>
      </c>
      <c r="ED62" s="12">
        <v>120</v>
      </c>
      <c r="EE62" s="12">
        <v>7</v>
      </c>
      <c r="EF62" s="12">
        <v>12.28</v>
      </c>
      <c r="EG62" s="12">
        <v>0.57999999999999996</v>
      </c>
      <c r="EH62" s="12">
        <v>29</v>
      </c>
      <c r="EI62" s="12">
        <v>1.1000000000000001</v>
      </c>
      <c r="EJ62" s="12">
        <v>4.37</v>
      </c>
      <c r="EK62" s="12">
        <v>0.3</v>
      </c>
      <c r="EL62" s="12">
        <v>20.7</v>
      </c>
      <c r="EM62" s="12">
        <v>1.7</v>
      </c>
      <c r="EN62" s="12">
        <v>5.56</v>
      </c>
      <c r="EO62" s="12">
        <v>0.56000000000000005</v>
      </c>
      <c r="EP62" s="12">
        <v>1.86</v>
      </c>
      <c r="EQ62" s="12">
        <v>0.16</v>
      </c>
      <c r="ER62" s="12">
        <v>5.42</v>
      </c>
      <c r="ES62" s="12">
        <v>0.47</v>
      </c>
      <c r="ET62" s="12">
        <v>0.88900000000000001</v>
      </c>
      <c r="EU62" s="12">
        <v>7.2999999999999995E-2</v>
      </c>
      <c r="EV62" s="12">
        <v>5.12</v>
      </c>
      <c r="EW62" s="12">
        <v>0.37</v>
      </c>
      <c r="EX62" s="12">
        <v>0.95199999999999996</v>
      </c>
      <c r="EY62" s="12">
        <v>8.4000000000000005E-2</v>
      </c>
      <c r="EZ62" s="12">
        <v>2.4</v>
      </c>
      <c r="FA62" s="12">
        <v>0.21</v>
      </c>
      <c r="FB62" s="12">
        <v>0.373</v>
      </c>
      <c r="FC62" s="12">
        <v>4.8000000000000001E-2</v>
      </c>
      <c r="FD62" s="12">
        <v>1.93</v>
      </c>
      <c r="FE62" s="12">
        <v>0.21</v>
      </c>
      <c r="FF62" s="12">
        <v>0.29799999999999999</v>
      </c>
      <c r="FG62" s="12">
        <v>3.7999999999999999E-2</v>
      </c>
      <c r="FH62" s="12">
        <v>3.97</v>
      </c>
      <c r="FI62" s="12">
        <v>0.41</v>
      </c>
      <c r="FJ62" s="12">
        <v>0.84</v>
      </c>
      <c r="FK62" s="12">
        <v>7.3999999999999996E-2</v>
      </c>
      <c r="FL62" s="12">
        <v>0.13100000000000001</v>
      </c>
      <c r="FM62" s="12">
        <v>3.6999999999999998E-2</v>
      </c>
      <c r="FN62" s="12">
        <v>1.66E-2</v>
      </c>
      <c r="FO62" s="12">
        <v>8.5000000000000006E-3</v>
      </c>
      <c r="FP62" s="12">
        <v>0.97</v>
      </c>
      <c r="FQ62" s="12">
        <v>0.1</v>
      </c>
      <c r="FR62" s="12">
        <v>2.7E-2</v>
      </c>
      <c r="FS62" s="12">
        <v>1.4E-2</v>
      </c>
      <c r="FT62" s="12">
        <v>0.94099999999999995</v>
      </c>
      <c r="FU62" s="12">
        <v>9.0999999999999998E-2</v>
      </c>
      <c r="FV62" s="12">
        <v>0.28599999999999998</v>
      </c>
      <c r="FW62" s="12">
        <v>4.2000000000000003E-2</v>
      </c>
    </row>
    <row r="63" spans="1:179" x14ac:dyDescent="0.3">
      <c r="A63" s="31" t="s">
        <v>226</v>
      </c>
      <c r="B63" s="31" t="s">
        <v>18</v>
      </c>
      <c r="D63" s="62">
        <v>2.7625999999999999</v>
      </c>
      <c r="E63" s="62">
        <v>14.401999999999999</v>
      </c>
      <c r="F63" s="62">
        <v>0.38900000000000001</v>
      </c>
      <c r="G63" s="62">
        <v>10.4276</v>
      </c>
      <c r="H63" s="62">
        <v>0.71889999999999998</v>
      </c>
      <c r="I63" s="62">
        <v>3.4018000000000002</v>
      </c>
      <c r="J63" s="62">
        <v>49.761699999999998</v>
      </c>
      <c r="K63" s="62">
        <v>4.0362</v>
      </c>
      <c r="L63" s="62">
        <v>10.6539</v>
      </c>
      <c r="M63" s="62">
        <v>0.19969999999999999</v>
      </c>
      <c r="N63" s="62">
        <v>1332.2458160000001</v>
      </c>
      <c r="O63" s="62">
        <v>180</v>
      </c>
      <c r="P63" s="62">
        <v>0.45589326316182299</v>
      </c>
      <c r="Q63" s="62">
        <v>251.79647869404201</v>
      </c>
      <c r="R63" s="62">
        <v>298.45426373399403</v>
      </c>
      <c r="T63" s="37">
        <v>5.73</v>
      </c>
      <c r="U63" s="37">
        <v>2.6789999999999998</v>
      </c>
      <c r="V63" s="37">
        <v>13.965</v>
      </c>
      <c r="W63" s="37">
        <v>0.377</v>
      </c>
      <c r="X63" s="37">
        <v>10.111000000000001</v>
      </c>
      <c r="Y63" s="37">
        <v>0.69699999999999995</v>
      </c>
      <c r="Z63" s="37">
        <v>3.2989999999999999</v>
      </c>
      <c r="AA63" s="37">
        <v>50.347000000000001</v>
      </c>
      <c r="AB63" s="37">
        <v>5.8860000000000001</v>
      </c>
      <c r="AC63" s="37">
        <v>11.824999999999999</v>
      </c>
      <c r="AD63" s="37">
        <v>0.19400000000000001</v>
      </c>
      <c r="AE63" s="37">
        <f t="shared" si="13"/>
        <v>0.94580535325829951</v>
      </c>
      <c r="AG63" s="34" t="str">
        <f t="shared" si="15"/>
        <v>LLg_LL1_79</v>
      </c>
      <c r="AH63" s="34">
        <f t="shared" si="16"/>
        <v>50.347000000000001</v>
      </c>
      <c r="AI63" s="34">
        <f t="shared" si="17"/>
        <v>3.2989999999999999</v>
      </c>
      <c r="AJ63" s="34">
        <f t="shared" si="18"/>
        <v>13.965</v>
      </c>
      <c r="AK63" s="34">
        <f t="shared" si="19"/>
        <v>10.05125</v>
      </c>
      <c r="AL63" s="34">
        <f t="shared" si="20"/>
        <v>1.9708331362499998</v>
      </c>
      <c r="AM63" s="34">
        <f t="shared" si="21"/>
        <v>0.19400000000000001</v>
      </c>
      <c r="AN63" s="34">
        <f t="shared" si="22"/>
        <v>5.8860000000000001</v>
      </c>
      <c r="AO63" s="34">
        <f t="shared" si="23"/>
        <v>10.111000000000001</v>
      </c>
      <c r="AP63" s="34">
        <f t="shared" si="24"/>
        <v>2.6789999999999998</v>
      </c>
      <c r="AQ63" s="34">
        <f t="shared" si="25"/>
        <v>0.69699999999999995</v>
      </c>
      <c r="AR63" s="34">
        <f t="shared" si="26"/>
        <v>0.377</v>
      </c>
      <c r="AS63" s="34">
        <v>0.43118628881284699</v>
      </c>
      <c r="AT63" s="34">
        <f t="shared" si="14"/>
        <v>2.3815045748041427E-2</v>
      </c>
      <c r="AU63" s="34">
        <f t="shared" si="27"/>
        <v>1132.3086000000001</v>
      </c>
      <c r="AV63" s="34">
        <v>390</v>
      </c>
      <c r="AW63" s="34">
        <v>9.838401405462531E-2</v>
      </c>
      <c r="AY63" s="25">
        <v>37.54345</v>
      </c>
      <c r="AZ63" s="25">
        <v>36.893999999999998</v>
      </c>
      <c r="BA63" s="25">
        <v>20.109400000000001</v>
      </c>
      <c r="BB63" s="25">
        <v>2.64E-2</v>
      </c>
      <c r="BC63" s="25">
        <v>0.25095000000000001</v>
      </c>
      <c r="BD63" s="25">
        <v>0.27660000000000001</v>
      </c>
      <c r="BE63" s="25">
        <v>0.16864999999999999</v>
      </c>
      <c r="BJ63" s="25">
        <v>95.269350000000003</v>
      </c>
      <c r="BK63" s="25">
        <v>0.76894221965172704</v>
      </c>
      <c r="BO63" s="12" t="s">
        <v>33</v>
      </c>
      <c r="BP63" s="12">
        <v>9</v>
      </c>
      <c r="BQ63" s="12" t="s">
        <v>727</v>
      </c>
      <c r="BR63" s="12" t="s">
        <v>461</v>
      </c>
      <c r="BS63" s="12">
        <v>0.53512581018518501</v>
      </c>
      <c r="BT63" s="12">
        <v>21.699000000000002</v>
      </c>
      <c r="BU63" s="12">
        <v>34</v>
      </c>
      <c r="BV63" s="12" t="s">
        <v>462</v>
      </c>
      <c r="BW63" s="12">
        <v>1</v>
      </c>
      <c r="BX63" s="12">
        <v>7690000</v>
      </c>
      <c r="BY63" s="12">
        <v>380000</v>
      </c>
      <c r="BZ63" s="12">
        <v>49.8</v>
      </c>
      <c r="CA63" s="12">
        <v>1</v>
      </c>
      <c r="CB63" s="12">
        <v>5.45</v>
      </c>
      <c r="CC63" s="12">
        <v>0.5</v>
      </c>
      <c r="CD63" s="12">
        <v>0.64</v>
      </c>
      <c r="CE63" s="12">
        <v>0.31</v>
      </c>
      <c r="CF63" s="12">
        <v>2.94</v>
      </c>
      <c r="CG63" s="12">
        <v>0.38</v>
      </c>
      <c r="CH63" s="12">
        <v>5480</v>
      </c>
      <c r="CI63" s="12">
        <v>230</v>
      </c>
      <c r="CJ63" s="12">
        <v>33.5</v>
      </c>
      <c r="CK63" s="12">
        <v>3.1</v>
      </c>
      <c r="CL63" s="12">
        <v>20500</v>
      </c>
      <c r="CM63" s="12">
        <v>1300</v>
      </c>
      <c r="CN63" s="12">
        <v>347</v>
      </c>
      <c r="CO63" s="12">
        <v>24</v>
      </c>
      <c r="CP63" s="12">
        <v>115.7</v>
      </c>
      <c r="CQ63" s="12">
        <v>6</v>
      </c>
      <c r="CR63" s="12">
        <v>1203</v>
      </c>
      <c r="CS63" s="12">
        <v>67</v>
      </c>
      <c r="CT63" s="12">
        <v>86800</v>
      </c>
      <c r="CU63" s="12">
        <v>5200</v>
      </c>
      <c r="CV63" s="12">
        <v>33</v>
      </c>
      <c r="CW63" s="12">
        <v>1.5</v>
      </c>
      <c r="CX63" s="12">
        <v>40.9</v>
      </c>
      <c r="CY63" s="12">
        <v>3.6</v>
      </c>
      <c r="CZ63" s="12">
        <v>145.4</v>
      </c>
      <c r="DA63" s="12">
        <v>7.1</v>
      </c>
      <c r="DB63" s="12">
        <v>119.4</v>
      </c>
      <c r="DC63" s="12">
        <v>8.6</v>
      </c>
      <c r="DD63" s="12">
        <v>22.8</v>
      </c>
      <c r="DE63" s="12">
        <v>2.2999999999999998</v>
      </c>
      <c r="DF63" s="12">
        <v>1.59</v>
      </c>
      <c r="DG63" s="12">
        <v>0.28000000000000003</v>
      </c>
      <c r="DH63" s="12">
        <v>14</v>
      </c>
      <c r="DI63" s="12">
        <v>1.4</v>
      </c>
      <c r="DJ63" s="12">
        <v>403</v>
      </c>
      <c r="DK63" s="12">
        <v>41</v>
      </c>
      <c r="DL63" s="12">
        <v>27.9</v>
      </c>
      <c r="DM63" s="12">
        <v>2</v>
      </c>
      <c r="DN63" s="12">
        <v>183</v>
      </c>
      <c r="DO63" s="12">
        <v>12</v>
      </c>
      <c r="DP63" s="12">
        <v>18.7</v>
      </c>
      <c r="DQ63" s="12">
        <v>1.1000000000000001</v>
      </c>
      <c r="DR63" s="12">
        <v>1.38</v>
      </c>
      <c r="DS63" s="12">
        <v>0.25</v>
      </c>
      <c r="DT63" s="12" t="s">
        <v>135</v>
      </c>
      <c r="DU63" s="12" t="s">
        <v>135</v>
      </c>
      <c r="DV63" s="12">
        <v>0.13700000000000001</v>
      </c>
      <c r="DW63" s="12">
        <v>3.7999999999999999E-2</v>
      </c>
      <c r="DX63" s="12">
        <v>1.97</v>
      </c>
      <c r="DY63" s="12">
        <v>0.32</v>
      </c>
      <c r="DZ63" s="12">
        <v>6.9000000000000006E-2</v>
      </c>
      <c r="EA63" s="12">
        <v>3.1E-2</v>
      </c>
      <c r="EB63" s="12">
        <v>0.152</v>
      </c>
      <c r="EC63" s="12">
        <v>2.1999999999999999E-2</v>
      </c>
      <c r="ED63" s="12">
        <v>163.4</v>
      </c>
      <c r="EE63" s="12">
        <v>8.8000000000000007</v>
      </c>
      <c r="EF63" s="12">
        <v>17.2</v>
      </c>
      <c r="EG63" s="12">
        <v>0.92</v>
      </c>
      <c r="EH63" s="12">
        <v>41.5</v>
      </c>
      <c r="EI63" s="12">
        <v>2.4</v>
      </c>
      <c r="EJ63" s="12">
        <v>5.94</v>
      </c>
      <c r="EK63" s="12">
        <v>0.42</v>
      </c>
      <c r="EL63" s="12">
        <v>27.2</v>
      </c>
      <c r="EM63" s="12">
        <v>2.1</v>
      </c>
      <c r="EN63" s="12">
        <v>7.29</v>
      </c>
      <c r="EO63" s="12">
        <v>0.9</v>
      </c>
      <c r="EP63" s="12">
        <v>2.1</v>
      </c>
      <c r="EQ63" s="12">
        <v>0.14000000000000001</v>
      </c>
      <c r="ER63" s="12">
        <v>6.95</v>
      </c>
      <c r="ES63" s="12">
        <v>0.6</v>
      </c>
      <c r="ET63" s="12">
        <v>1.036</v>
      </c>
      <c r="EU63" s="12">
        <v>5.6000000000000001E-2</v>
      </c>
      <c r="EV63" s="12">
        <v>5.85</v>
      </c>
      <c r="EW63" s="12">
        <v>0.44</v>
      </c>
      <c r="EX63" s="12">
        <v>1.155</v>
      </c>
      <c r="EY63" s="12">
        <v>8.1000000000000003E-2</v>
      </c>
      <c r="EZ63" s="12">
        <v>3.04</v>
      </c>
      <c r="FA63" s="12">
        <v>0.28000000000000003</v>
      </c>
      <c r="FB63" s="12">
        <v>0.44900000000000001</v>
      </c>
      <c r="FC63" s="12">
        <v>6.7000000000000004E-2</v>
      </c>
      <c r="FD63" s="12">
        <v>2.4900000000000002</v>
      </c>
      <c r="FE63" s="12">
        <v>0.25</v>
      </c>
      <c r="FF63" s="12">
        <v>0.28199999999999997</v>
      </c>
      <c r="FG63" s="12">
        <v>3.5000000000000003E-2</v>
      </c>
      <c r="FH63" s="12">
        <v>4.8899999999999997</v>
      </c>
      <c r="FI63" s="12">
        <v>0.4</v>
      </c>
      <c r="FJ63" s="12">
        <v>1.22</v>
      </c>
      <c r="FK63" s="12">
        <v>0.11</v>
      </c>
      <c r="FL63" s="12">
        <v>0.221</v>
      </c>
      <c r="FM63" s="12">
        <v>6.0999999999999999E-2</v>
      </c>
      <c r="FN63" s="12">
        <v>3.5000000000000003E-2</v>
      </c>
      <c r="FO63" s="12">
        <v>1.2E-2</v>
      </c>
      <c r="FP63" s="12">
        <v>1.34</v>
      </c>
      <c r="FQ63" s="12">
        <v>0.16</v>
      </c>
      <c r="FR63" s="12">
        <v>0.03</v>
      </c>
      <c r="FS63" s="12">
        <v>1.0999999999999999E-2</v>
      </c>
      <c r="FT63" s="12">
        <v>1.4</v>
      </c>
      <c r="FU63" s="12">
        <v>0.13</v>
      </c>
      <c r="FV63" s="12">
        <v>0.53</v>
      </c>
      <c r="FW63" s="12">
        <v>7.5999999999999998E-2</v>
      </c>
    </row>
    <row r="64" spans="1:179" x14ac:dyDescent="0.3">
      <c r="A64" s="31" t="s">
        <v>892</v>
      </c>
      <c r="B64" s="31" t="s">
        <v>20</v>
      </c>
      <c r="D64" s="62">
        <v>2.6191</v>
      </c>
      <c r="E64" s="62">
        <v>14.4755</v>
      </c>
      <c r="F64" s="62">
        <v>0.23130000000000001</v>
      </c>
      <c r="G64" s="62">
        <v>11.3157</v>
      </c>
      <c r="H64" s="62">
        <v>0.49380000000000002</v>
      </c>
      <c r="I64" s="62">
        <v>2.4411999999999998</v>
      </c>
      <c r="J64" s="62">
        <v>51.764699999999998</v>
      </c>
      <c r="K64" s="62">
        <v>6.1014999999999997</v>
      </c>
      <c r="L64" s="62">
        <v>8.6159999999999997</v>
      </c>
      <c r="M64" s="62">
        <v>0.11849999999999999</v>
      </c>
      <c r="N64" s="62">
        <v>735.68795999999998</v>
      </c>
      <c r="O64" s="62">
        <v>86</v>
      </c>
      <c r="P64" s="62">
        <v>0.20872888382676</v>
      </c>
      <c r="Q64" s="62">
        <v>37.298120687250197</v>
      </c>
      <c r="R64" s="62">
        <v>268.13149168294802</v>
      </c>
      <c r="T64" s="37">
        <v>13.45</v>
      </c>
      <c r="U64" s="37">
        <v>2.3210000000000002</v>
      </c>
      <c r="V64" s="37">
        <v>12.827</v>
      </c>
      <c r="W64" s="37">
        <v>0.20499999999999999</v>
      </c>
      <c r="X64" s="37">
        <v>10.109</v>
      </c>
      <c r="Y64" s="37">
        <v>0.438</v>
      </c>
      <c r="Z64" s="37">
        <v>2.1629999999999998</v>
      </c>
      <c r="AA64" s="37">
        <v>50.557000000000002</v>
      </c>
      <c r="AB64" s="37">
        <v>9.5269999999999992</v>
      </c>
      <c r="AC64" s="37">
        <v>11.337999999999999</v>
      </c>
      <c r="AD64" s="37">
        <v>0.16200000000000001</v>
      </c>
      <c r="AE64" s="37">
        <f t="shared" si="13"/>
        <v>0.88144557073600704</v>
      </c>
      <c r="AG64" s="34" t="str">
        <f t="shared" si="15"/>
        <v>LLG_LL7_270</v>
      </c>
      <c r="AH64" s="34">
        <f t="shared" si="16"/>
        <v>50.557000000000002</v>
      </c>
      <c r="AI64" s="34">
        <f t="shared" si="17"/>
        <v>2.1629999999999998</v>
      </c>
      <c r="AJ64" s="34">
        <f t="shared" si="18"/>
        <v>12.827</v>
      </c>
      <c r="AK64" s="34">
        <f t="shared" si="19"/>
        <v>9.6372999999999998</v>
      </c>
      <c r="AL64" s="34">
        <f t="shared" si="20"/>
        <v>1.8896664776999998</v>
      </c>
      <c r="AM64" s="34">
        <f t="shared" si="21"/>
        <v>0.16200000000000001</v>
      </c>
      <c r="AN64" s="34">
        <f t="shared" si="22"/>
        <v>9.5269999999999992</v>
      </c>
      <c r="AO64" s="34">
        <f t="shared" si="23"/>
        <v>10.109</v>
      </c>
      <c r="AP64" s="34">
        <f t="shared" si="24"/>
        <v>2.3210000000000002</v>
      </c>
      <c r="AQ64" s="34">
        <f t="shared" si="25"/>
        <v>0.438</v>
      </c>
      <c r="AR64" s="34">
        <f t="shared" si="26"/>
        <v>0.20499999999999999</v>
      </c>
      <c r="AS64" s="34">
        <v>0.5</v>
      </c>
      <c r="AT64" s="34">
        <f t="shared" si="14"/>
        <v>3.2876263276553721E-3</v>
      </c>
      <c r="AU64" s="34">
        <f t="shared" si="27"/>
        <v>1205.4927</v>
      </c>
      <c r="AV64" s="34">
        <v>80</v>
      </c>
      <c r="AW64" s="34">
        <v>0.56916237464034836</v>
      </c>
      <c r="AY64" s="25">
        <v>44.0563</v>
      </c>
      <c r="AZ64" s="25">
        <v>39.583599999999997</v>
      </c>
      <c r="BA64" s="25">
        <v>14.5623</v>
      </c>
      <c r="BB64" s="25">
        <v>4.9000000000000002E-2</v>
      </c>
      <c r="BC64" s="25">
        <v>0.21920000000000001</v>
      </c>
      <c r="BD64" s="25">
        <v>0.17460000000000001</v>
      </c>
      <c r="BE64" s="25">
        <v>0.3458</v>
      </c>
      <c r="BJ64" s="25">
        <v>98.990899999999996</v>
      </c>
      <c r="BK64" s="25">
        <v>0.84357456063016301</v>
      </c>
      <c r="BM64" s="12" t="s">
        <v>388</v>
      </c>
      <c r="BN64" s="12">
        <v>25</v>
      </c>
      <c r="BO64" s="12" t="s">
        <v>32</v>
      </c>
      <c r="BP64" s="12" t="s">
        <v>459</v>
      </c>
      <c r="BQ64" s="12" t="s">
        <v>728</v>
      </c>
      <c r="BR64" s="12" t="s">
        <v>461</v>
      </c>
      <c r="BS64" s="12">
        <v>0.67422685185185205</v>
      </c>
      <c r="BT64" s="12">
        <v>20.001000000000001</v>
      </c>
      <c r="BU64" s="12">
        <v>38</v>
      </c>
      <c r="BV64" s="12" t="s">
        <v>462</v>
      </c>
      <c r="BW64" s="12">
        <v>1</v>
      </c>
      <c r="BX64" s="12">
        <v>64200</v>
      </c>
      <c r="BY64" s="12">
        <v>4700</v>
      </c>
      <c r="BZ64" s="12">
        <v>11.3</v>
      </c>
      <c r="CA64" s="12">
        <v>1</v>
      </c>
      <c r="CF64" s="12">
        <v>2.8</v>
      </c>
      <c r="CG64" s="12">
        <v>0.28999999999999998</v>
      </c>
      <c r="CH64" s="12">
        <v>3910</v>
      </c>
      <c r="CI64" s="12">
        <v>180</v>
      </c>
      <c r="CJ64" s="12">
        <v>24.6</v>
      </c>
      <c r="CK64" s="12">
        <v>1.8</v>
      </c>
      <c r="CL64" s="12">
        <v>15260</v>
      </c>
      <c r="CM64" s="12">
        <v>970</v>
      </c>
      <c r="CN64" s="12">
        <v>306</v>
      </c>
      <c r="CO64" s="12">
        <v>23</v>
      </c>
      <c r="CP64" s="12">
        <v>327</v>
      </c>
      <c r="CQ64" s="12">
        <v>29</v>
      </c>
      <c r="CR64" s="12">
        <v>1169</v>
      </c>
      <c r="CS64" s="12">
        <v>95</v>
      </c>
      <c r="CT64" s="12">
        <v>68800</v>
      </c>
      <c r="CU64" s="12">
        <v>6000</v>
      </c>
      <c r="CX64" s="12">
        <v>132</v>
      </c>
      <c r="CY64" s="12">
        <v>14</v>
      </c>
      <c r="CZ64" s="12">
        <v>83.090909090909093</v>
      </c>
      <c r="DA64" s="12">
        <v>7</v>
      </c>
      <c r="DD64" s="12">
        <v>24.3</v>
      </c>
      <c r="DE64" s="12">
        <v>2.2999999999999998</v>
      </c>
      <c r="DF64" s="12">
        <v>2.77</v>
      </c>
      <c r="DG64" s="12">
        <v>0.96</v>
      </c>
      <c r="DH64" s="12">
        <v>8.7899999999999991</v>
      </c>
      <c r="DI64" s="12">
        <v>0.96</v>
      </c>
      <c r="DJ64" s="12">
        <v>320</v>
      </c>
      <c r="DK64" s="12">
        <v>19</v>
      </c>
      <c r="DL64" s="12">
        <v>25.4</v>
      </c>
      <c r="DM64" s="12">
        <v>1.7</v>
      </c>
      <c r="DN64" s="12">
        <v>132.69999999999999</v>
      </c>
      <c r="DO64" s="12">
        <v>7.4</v>
      </c>
      <c r="DP64" s="12">
        <v>14</v>
      </c>
      <c r="DQ64" s="12">
        <v>1.1000000000000001</v>
      </c>
      <c r="DR64" s="12">
        <v>0.92</v>
      </c>
      <c r="DS64" s="12">
        <v>0.34</v>
      </c>
      <c r="DX64" s="12">
        <v>1.43</v>
      </c>
      <c r="DY64" s="12">
        <v>0.44</v>
      </c>
      <c r="ED64" s="12">
        <v>102.6</v>
      </c>
      <c r="EE64" s="12">
        <v>8.9</v>
      </c>
      <c r="EF64" s="12">
        <v>11.4</v>
      </c>
      <c r="EG64" s="12">
        <v>1.2</v>
      </c>
      <c r="EH64" s="12">
        <v>28.8</v>
      </c>
      <c r="EI64" s="12">
        <v>1.8</v>
      </c>
      <c r="EJ64" s="12">
        <v>4.05</v>
      </c>
      <c r="EK64" s="12">
        <v>0.35</v>
      </c>
      <c r="EL64" s="12">
        <v>18.7</v>
      </c>
      <c r="EM64" s="12">
        <v>1.4</v>
      </c>
      <c r="EN64" s="12">
        <v>5.8</v>
      </c>
      <c r="EO64" s="12">
        <v>1</v>
      </c>
      <c r="EP64" s="12">
        <v>1.9</v>
      </c>
      <c r="EQ64" s="12">
        <v>0.26</v>
      </c>
      <c r="ER64" s="12">
        <v>6</v>
      </c>
      <c r="ES64" s="12">
        <v>1</v>
      </c>
      <c r="ET64" s="12">
        <v>0.8</v>
      </c>
      <c r="EU64" s="12">
        <v>0.15</v>
      </c>
      <c r="EV64" s="12">
        <v>5.22</v>
      </c>
      <c r="EW64" s="12">
        <v>0.67</v>
      </c>
      <c r="EX64" s="12">
        <v>1.1399999999999999</v>
      </c>
      <c r="EY64" s="12">
        <v>0.17</v>
      </c>
      <c r="EZ64" s="12">
        <v>2.4500000000000002</v>
      </c>
      <c r="FA64" s="12">
        <v>0.4</v>
      </c>
      <c r="FB64" s="12">
        <v>0.35099999999999998</v>
      </c>
      <c r="FC64" s="12">
        <v>7.8E-2</v>
      </c>
      <c r="FD64" s="12">
        <v>2.21</v>
      </c>
      <c r="FE64" s="12">
        <v>0.48</v>
      </c>
      <c r="FF64" s="12">
        <v>0.34200000000000003</v>
      </c>
      <c r="FG64" s="12">
        <v>7.0000000000000007E-2</v>
      </c>
      <c r="FH64" s="12">
        <v>3.86</v>
      </c>
      <c r="FI64" s="12">
        <v>0.68</v>
      </c>
      <c r="FJ64" s="12">
        <v>0.88</v>
      </c>
      <c r="FK64" s="12">
        <v>0.16</v>
      </c>
      <c r="FL64" s="12">
        <v>0.31</v>
      </c>
      <c r="FM64" s="12">
        <v>0.1</v>
      </c>
      <c r="FN64" s="12">
        <v>3.6999999999999998E-2</v>
      </c>
      <c r="FO64" s="12">
        <v>2.7E-2</v>
      </c>
      <c r="FP64" s="12">
        <v>1.1599999999999999</v>
      </c>
      <c r="FQ64" s="12">
        <v>0.19</v>
      </c>
      <c r="FT64" s="12">
        <v>0.84</v>
      </c>
      <c r="FU64" s="12">
        <v>0.16</v>
      </c>
      <c r="FV64" s="12">
        <v>0.252</v>
      </c>
      <c r="FW64" s="12">
        <v>7.6999999999999999E-2</v>
      </c>
    </row>
    <row r="65" spans="1:179" x14ac:dyDescent="0.3">
      <c r="A65" s="31" t="s">
        <v>227</v>
      </c>
      <c r="B65" s="31" t="s">
        <v>20</v>
      </c>
      <c r="D65" s="62">
        <v>2.3376999999999999</v>
      </c>
      <c r="E65" s="62">
        <v>14.0518</v>
      </c>
      <c r="F65" s="62">
        <v>0.28720000000000001</v>
      </c>
      <c r="G65" s="62">
        <v>12.159599999999999</v>
      </c>
      <c r="H65" s="62">
        <v>0.51029999999999998</v>
      </c>
      <c r="I65" s="62">
        <v>2.6360000000000001</v>
      </c>
      <c r="J65" s="62">
        <v>51.052300000000002</v>
      </c>
      <c r="K65" s="62">
        <v>5.7846000000000002</v>
      </c>
      <c r="L65" s="62">
        <v>9.0357000000000003</v>
      </c>
      <c r="M65" s="62">
        <v>0.22539999999999999</v>
      </c>
      <c r="N65" s="62">
        <v>958.39621999999997</v>
      </c>
      <c r="O65" s="62">
        <v>137</v>
      </c>
      <c r="P65" s="62">
        <v>0.24259526532136899</v>
      </c>
      <c r="Q65" s="62">
        <v>107.22571915701</v>
      </c>
      <c r="R65" s="62">
        <v>345.12095730328599</v>
      </c>
      <c r="T65" s="37">
        <v>12.02</v>
      </c>
      <c r="U65" s="37">
        <v>2.1030000000000002</v>
      </c>
      <c r="V65" s="37">
        <v>12.643000000000001</v>
      </c>
      <c r="W65" s="37">
        <v>0.25800000000000001</v>
      </c>
      <c r="X65" s="37">
        <v>11.013999999999999</v>
      </c>
      <c r="Y65" s="37">
        <v>0.45900000000000002</v>
      </c>
      <c r="Z65" s="37">
        <v>2.3719999999999999</v>
      </c>
      <c r="AA65" s="37">
        <v>50.167999999999999</v>
      </c>
      <c r="AB65" s="37">
        <v>9.0039999999999996</v>
      </c>
      <c r="AC65" s="37">
        <v>11.332000000000001</v>
      </c>
      <c r="AD65" s="37">
        <v>0.25600000000000001</v>
      </c>
      <c r="AE65" s="37">
        <f t="shared" si="13"/>
        <v>0.8926977325477593</v>
      </c>
      <c r="AG65" s="34" t="str">
        <f t="shared" si="15"/>
        <v>LLg_LL7_204</v>
      </c>
      <c r="AH65" s="34">
        <f t="shared" si="16"/>
        <v>50.167999999999999</v>
      </c>
      <c r="AI65" s="34">
        <f t="shared" si="17"/>
        <v>2.3719999999999999</v>
      </c>
      <c r="AJ65" s="34">
        <f t="shared" si="18"/>
        <v>12.643000000000001</v>
      </c>
      <c r="AK65" s="34">
        <f t="shared" si="19"/>
        <v>9.632200000000001</v>
      </c>
      <c r="AL65" s="34">
        <f t="shared" si="20"/>
        <v>1.8886664778</v>
      </c>
      <c r="AM65" s="34">
        <f t="shared" si="21"/>
        <v>0.25600000000000001</v>
      </c>
      <c r="AN65" s="34">
        <f t="shared" si="22"/>
        <v>9.0039999999999996</v>
      </c>
      <c r="AO65" s="34">
        <f t="shared" si="23"/>
        <v>11.013999999999999</v>
      </c>
      <c r="AP65" s="34">
        <f t="shared" si="24"/>
        <v>2.1030000000000002</v>
      </c>
      <c r="AQ65" s="34">
        <f t="shared" si="25"/>
        <v>0.45900000000000002</v>
      </c>
      <c r="AR65" s="34">
        <f t="shared" si="26"/>
        <v>0.25800000000000001</v>
      </c>
      <c r="AS65" s="34">
        <v>0.5</v>
      </c>
      <c r="AT65" s="34">
        <f t="shared" si="14"/>
        <v>9.5720156362265676E-3</v>
      </c>
      <c r="AU65" s="34">
        <f t="shared" si="27"/>
        <v>1194.9803999999999</v>
      </c>
      <c r="AV65" s="34">
        <v>170</v>
      </c>
      <c r="AW65" s="34">
        <v>0.27980417584063572</v>
      </c>
      <c r="AY65" s="25">
        <v>43.433549999999997</v>
      </c>
      <c r="AZ65" s="25">
        <v>39.597000000000001</v>
      </c>
      <c r="BA65" s="25">
        <v>15.16615</v>
      </c>
      <c r="BB65" s="25">
        <v>4.8099999999999997E-2</v>
      </c>
      <c r="BC65" s="25">
        <v>0.2351</v>
      </c>
      <c r="BD65" s="25">
        <v>0.20695</v>
      </c>
      <c r="BE65" s="25">
        <v>0.32190000000000002</v>
      </c>
      <c r="BJ65" s="25">
        <v>99.008700000000005</v>
      </c>
      <c r="BK65" s="25">
        <v>0.83619740074732596</v>
      </c>
      <c r="BM65" s="12" t="s">
        <v>389</v>
      </c>
      <c r="BN65" s="12">
        <v>40</v>
      </c>
      <c r="BO65" s="12" t="s">
        <v>32</v>
      </c>
      <c r="BP65" s="12">
        <v>11</v>
      </c>
      <c r="BQ65" s="12" t="s">
        <v>729</v>
      </c>
      <c r="BR65" s="12" t="s">
        <v>461</v>
      </c>
      <c r="BS65" s="12">
        <v>0.60962997685185205</v>
      </c>
      <c r="BT65" s="12">
        <v>21.224</v>
      </c>
      <c r="BU65" s="12">
        <v>32</v>
      </c>
      <c r="BV65" s="12" t="s">
        <v>462</v>
      </c>
      <c r="BW65" s="12">
        <v>1</v>
      </c>
      <c r="BX65" s="12">
        <v>262000</v>
      </c>
      <c r="BY65" s="12">
        <v>14000</v>
      </c>
      <c r="BZ65" s="12">
        <v>12.2</v>
      </c>
      <c r="CA65" s="12">
        <v>1</v>
      </c>
      <c r="CB65" s="12">
        <v>4.03</v>
      </c>
      <c r="CC65" s="12">
        <v>0.4</v>
      </c>
      <c r="CD65" s="12" t="s">
        <v>135</v>
      </c>
      <c r="CE65" s="12" t="s">
        <v>135</v>
      </c>
      <c r="CF65" s="12">
        <v>2.41</v>
      </c>
      <c r="CG65" s="12">
        <v>0.17</v>
      </c>
      <c r="CH65" s="12">
        <v>3970</v>
      </c>
      <c r="CI65" s="12">
        <v>180</v>
      </c>
      <c r="CJ65" s="12">
        <v>26.7</v>
      </c>
      <c r="CK65" s="12">
        <v>1</v>
      </c>
      <c r="CL65" s="12">
        <v>13500</v>
      </c>
      <c r="CM65" s="12">
        <v>530</v>
      </c>
      <c r="CN65" s="12">
        <v>286</v>
      </c>
      <c r="CO65" s="12">
        <v>17</v>
      </c>
      <c r="CP65" s="12">
        <v>300</v>
      </c>
      <c r="CQ65" s="12">
        <v>19</v>
      </c>
      <c r="CR65" s="12">
        <v>1030</v>
      </c>
      <c r="CS65" s="12">
        <v>67</v>
      </c>
      <c r="CT65" s="12">
        <v>69900</v>
      </c>
      <c r="CU65" s="12">
        <v>4800</v>
      </c>
      <c r="CV65" s="12">
        <v>37.200000000000003</v>
      </c>
      <c r="CW65" s="12">
        <v>2.4</v>
      </c>
      <c r="CX65" s="12">
        <v>102.9</v>
      </c>
      <c r="CY65" s="12">
        <v>4.8</v>
      </c>
      <c r="CZ65" s="12">
        <v>66.3</v>
      </c>
      <c r="DA65" s="12">
        <v>4.3</v>
      </c>
      <c r="DB65" s="12">
        <v>111</v>
      </c>
      <c r="DC65" s="12">
        <v>5.5</v>
      </c>
      <c r="DD65" s="12">
        <v>21.7</v>
      </c>
      <c r="DE65" s="12">
        <v>1.6</v>
      </c>
      <c r="DF65" s="12">
        <v>1.83</v>
      </c>
      <c r="DG65" s="12">
        <v>0.32</v>
      </c>
      <c r="DH65" s="12">
        <v>9.67</v>
      </c>
      <c r="DI65" s="12">
        <v>0.68</v>
      </c>
      <c r="DJ65" s="12">
        <v>352</v>
      </c>
      <c r="DK65" s="12">
        <v>14</v>
      </c>
      <c r="DL65" s="12">
        <v>23.3</v>
      </c>
      <c r="DM65" s="12">
        <v>1.2</v>
      </c>
      <c r="DN65" s="12">
        <v>132.9</v>
      </c>
      <c r="DO65" s="12">
        <v>9.4</v>
      </c>
      <c r="DP65" s="12">
        <v>13.03</v>
      </c>
      <c r="DQ65" s="12">
        <v>0.81</v>
      </c>
      <c r="DR65" s="12">
        <v>0.82</v>
      </c>
      <c r="DS65" s="12">
        <v>0.22</v>
      </c>
      <c r="DT65" s="12">
        <v>0.2</v>
      </c>
      <c r="DU65" s="12">
        <v>0.17</v>
      </c>
      <c r="DV65" s="12">
        <v>0.11700000000000001</v>
      </c>
      <c r="DW65" s="12">
        <v>3.6999999999999998E-2</v>
      </c>
      <c r="DX65" s="12">
        <v>1.61</v>
      </c>
      <c r="DY65" s="12">
        <v>0.22</v>
      </c>
      <c r="DZ65" s="12">
        <v>8.5000000000000006E-2</v>
      </c>
      <c r="EA65" s="12">
        <v>5.8999999999999997E-2</v>
      </c>
      <c r="EB65" s="12">
        <v>0.14000000000000001</v>
      </c>
      <c r="EC65" s="12">
        <v>3.3000000000000002E-2</v>
      </c>
      <c r="ED65" s="12">
        <v>117.5</v>
      </c>
      <c r="EE65" s="12">
        <v>8.5</v>
      </c>
      <c r="EF65" s="12">
        <v>11.92</v>
      </c>
      <c r="EG65" s="12">
        <v>0.65</v>
      </c>
      <c r="EH65" s="12">
        <v>29.4</v>
      </c>
      <c r="EI65" s="12">
        <v>1.3</v>
      </c>
      <c r="EJ65" s="12">
        <v>4.17</v>
      </c>
      <c r="EK65" s="12">
        <v>0.28000000000000003</v>
      </c>
      <c r="EL65" s="12">
        <v>21.3</v>
      </c>
      <c r="EM65" s="12">
        <v>1.5</v>
      </c>
      <c r="EN65" s="12">
        <v>5.18</v>
      </c>
      <c r="EO65" s="12">
        <v>0.68</v>
      </c>
      <c r="EP65" s="12">
        <v>1.92</v>
      </c>
      <c r="EQ65" s="12">
        <v>0.22</v>
      </c>
      <c r="ER65" s="12">
        <v>5.52</v>
      </c>
      <c r="ES65" s="12">
        <v>0.64</v>
      </c>
      <c r="ET65" s="12">
        <v>0.872</v>
      </c>
      <c r="EU65" s="12">
        <v>9.5000000000000001E-2</v>
      </c>
      <c r="EV65" s="12">
        <v>5.08</v>
      </c>
      <c r="EW65" s="12">
        <v>0.47</v>
      </c>
      <c r="EX65" s="12">
        <v>0.9</v>
      </c>
      <c r="EY65" s="12">
        <v>0.11</v>
      </c>
      <c r="EZ65" s="12">
        <v>2.37</v>
      </c>
      <c r="FA65" s="12">
        <v>0.27</v>
      </c>
      <c r="FB65" s="12">
        <v>0.39800000000000002</v>
      </c>
      <c r="FC65" s="12">
        <v>6.2E-2</v>
      </c>
      <c r="FD65" s="12">
        <v>1.82</v>
      </c>
      <c r="FE65" s="12">
        <v>0.25</v>
      </c>
      <c r="FF65" s="12">
        <v>0.317</v>
      </c>
      <c r="FG65" s="12">
        <v>7.0000000000000007E-2</v>
      </c>
      <c r="FH65" s="12">
        <v>3.54</v>
      </c>
      <c r="FI65" s="12">
        <v>0.55000000000000004</v>
      </c>
      <c r="FJ65" s="12">
        <v>0.755</v>
      </c>
      <c r="FK65" s="12">
        <v>7.8E-2</v>
      </c>
      <c r="FL65" s="12">
        <v>0.221</v>
      </c>
      <c r="FM65" s="12">
        <v>8.6999999999999994E-2</v>
      </c>
      <c r="FN65" s="12">
        <v>3.5000000000000003E-2</v>
      </c>
      <c r="FO65" s="12">
        <v>1.7000000000000001E-2</v>
      </c>
      <c r="FP65" s="12">
        <v>1.06</v>
      </c>
      <c r="FQ65" s="12">
        <v>0.11</v>
      </c>
      <c r="FR65" s="12">
        <v>5.0999999999999997E-2</v>
      </c>
      <c r="FS65" s="12">
        <v>0.03</v>
      </c>
      <c r="FT65" s="12">
        <v>0.94</v>
      </c>
      <c r="FU65" s="12">
        <v>0.12</v>
      </c>
      <c r="FV65" s="12">
        <v>0.34899999999999998</v>
      </c>
      <c r="FW65" s="12">
        <v>7.8E-2</v>
      </c>
    </row>
    <row r="66" spans="1:179" x14ac:dyDescent="0.3">
      <c r="A66" s="31" t="s">
        <v>228</v>
      </c>
      <c r="B66" s="31" t="s">
        <v>20</v>
      </c>
      <c r="D66" s="62">
        <v>2.8153000000000001</v>
      </c>
      <c r="E66" s="62">
        <v>13.799899999999999</v>
      </c>
      <c r="F66" s="62">
        <v>0.30030000000000001</v>
      </c>
      <c r="G66" s="62">
        <v>10.844799999999999</v>
      </c>
      <c r="H66" s="62">
        <v>0.41889999999999999</v>
      </c>
      <c r="I66" s="62">
        <v>2.6404000000000001</v>
      </c>
      <c r="J66" s="62">
        <v>51.143900000000002</v>
      </c>
      <c r="K66" s="62">
        <v>6.0808</v>
      </c>
      <c r="L66" s="62">
        <v>9.7848000000000006</v>
      </c>
      <c r="M66" s="62">
        <v>9.4600000000000004E-2</v>
      </c>
      <c r="N66" s="62">
        <v>1177.1007360000001</v>
      </c>
      <c r="O66" s="62">
        <v>141</v>
      </c>
      <c r="P66" s="62">
        <v>0.23221179536881001</v>
      </c>
      <c r="Q66" s="62">
        <v>136.213829435609</v>
      </c>
      <c r="R66" s="62">
        <v>511.13386601250801</v>
      </c>
      <c r="T66" s="37">
        <v>8.26</v>
      </c>
      <c r="U66" s="37">
        <v>2.633</v>
      </c>
      <c r="V66" s="37">
        <v>12.907</v>
      </c>
      <c r="W66" s="37">
        <v>0.28100000000000003</v>
      </c>
      <c r="X66" s="37">
        <v>10.193</v>
      </c>
      <c r="Y66" s="37">
        <v>0.39200000000000002</v>
      </c>
      <c r="Z66" s="37">
        <v>2.4700000000000002</v>
      </c>
      <c r="AA66" s="37">
        <v>50.838000000000001</v>
      </c>
      <c r="AB66" s="37">
        <v>8.4309999999999992</v>
      </c>
      <c r="AC66" s="37">
        <v>11.337999999999999</v>
      </c>
      <c r="AD66" s="37">
        <v>0.129</v>
      </c>
      <c r="AE66" s="37">
        <f t="shared" si="13"/>
        <v>0.92370219841123224</v>
      </c>
      <c r="AG66" s="34" t="str">
        <f t="shared" ref="AG66:AG97" si="28">A66</f>
        <v>LLg_LL7_106b</v>
      </c>
      <c r="AH66" s="34">
        <f t="shared" ref="AH66:AH97" si="29">AA66</f>
        <v>50.838000000000001</v>
      </c>
      <c r="AI66" s="34">
        <f t="shared" ref="AI66:AI97" si="30">Z66</f>
        <v>2.4700000000000002</v>
      </c>
      <c r="AJ66" s="34">
        <f t="shared" ref="AJ66:AJ97" si="31">V66</f>
        <v>12.907</v>
      </c>
      <c r="AK66" s="34">
        <f t="shared" ref="AK66:AK97" si="32">AC66*0.85</f>
        <v>9.6372999999999998</v>
      </c>
      <c r="AL66" s="34">
        <f t="shared" ref="AL66:AL97" si="33">AC66*0.15*1.111111</f>
        <v>1.8896664776999998</v>
      </c>
      <c r="AM66" s="34">
        <f t="shared" ref="AM66:AM97" si="34">AD66</f>
        <v>0.129</v>
      </c>
      <c r="AN66" s="34">
        <f t="shared" ref="AN66:AN97" si="35">AB66</f>
        <v>8.4309999999999992</v>
      </c>
      <c r="AO66" s="34">
        <f t="shared" ref="AO66:AO97" si="36">X66</f>
        <v>10.193</v>
      </c>
      <c r="AP66" s="34">
        <f t="shared" ref="AP66:AP97" si="37">U66</f>
        <v>2.633</v>
      </c>
      <c r="AQ66" s="34">
        <f t="shared" ref="AQ66:AQ97" si="38">Y66</f>
        <v>0.39200000000000002</v>
      </c>
      <c r="AR66" s="34">
        <f t="shared" ref="AR66:AR97" si="39">W66</f>
        <v>0.28100000000000003</v>
      </c>
      <c r="AS66" s="34">
        <v>0.5</v>
      </c>
      <c r="AT66" s="34">
        <f t="shared" si="14"/>
        <v>1.2582101370368465E-2</v>
      </c>
      <c r="AU66" s="34">
        <f t="shared" ref="AU66:AU97" si="40">20.1*AB66+1014</f>
        <v>1183.4630999999999</v>
      </c>
      <c r="AV66" s="34">
        <v>210</v>
      </c>
      <c r="AW66" s="34">
        <v>0.22339777145926279</v>
      </c>
      <c r="AY66" s="25">
        <v>43.262349999999998</v>
      </c>
      <c r="AZ66" s="25">
        <v>39.555549999999997</v>
      </c>
      <c r="BA66" s="25">
        <v>16.13655</v>
      </c>
      <c r="BB66" s="25">
        <v>3.0550000000000001E-2</v>
      </c>
      <c r="BC66" s="25">
        <v>0.24024999999999999</v>
      </c>
      <c r="BD66" s="25">
        <v>0.2324</v>
      </c>
      <c r="BE66" s="25">
        <v>0.32479999999999998</v>
      </c>
      <c r="BJ66" s="25">
        <v>99.782399999999996</v>
      </c>
      <c r="BK66" s="25">
        <v>0.82695982390239098</v>
      </c>
      <c r="BM66" s="12" t="s">
        <v>391</v>
      </c>
      <c r="BN66" s="12">
        <v>50</v>
      </c>
      <c r="BO66" s="12" t="s">
        <v>33</v>
      </c>
      <c r="BP66" s="12">
        <v>11</v>
      </c>
      <c r="BQ66" s="12" t="s">
        <v>730</v>
      </c>
      <c r="BR66" s="12" t="s">
        <v>461</v>
      </c>
      <c r="BS66" s="12">
        <v>0.537746296296296</v>
      </c>
      <c r="BT66" s="12">
        <v>21.744</v>
      </c>
      <c r="BU66" s="12">
        <v>34</v>
      </c>
      <c r="BV66" s="12" t="s">
        <v>462</v>
      </c>
      <c r="BW66" s="12">
        <v>1</v>
      </c>
      <c r="BX66" s="12">
        <v>8410000</v>
      </c>
      <c r="BY66" s="12">
        <v>520000</v>
      </c>
      <c r="BZ66" s="12">
        <v>51.1</v>
      </c>
      <c r="CA66" s="12">
        <v>1</v>
      </c>
      <c r="CB66" s="12">
        <v>6.4</v>
      </c>
      <c r="CC66" s="12">
        <v>0.65</v>
      </c>
      <c r="CD66" s="12">
        <v>1.01</v>
      </c>
      <c r="CE66" s="12">
        <v>0.4</v>
      </c>
      <c r="CF66" s="12">
        <v>3</v>
      </c>
      <c r="CG66" s="12">
        <v>0.16</v>
      </c>
      <c r="CH66" s="12">
        <v>3750</v>
      </c>
      <c r="CI66" s="12">
        <v>120</v>
      </c>
      <c r="CJ66" s="12">
        <v>28.5</v>
      </c>
      <c r="CK66" s="12">
        <v>2.2999999999999998</v>
      </c>
      <c r="CL66" s="12">
        <v>15880</v>
      </c>
      <c r="CM66" s="12">
        <v>700</v>
      </c>
      <c r="CN66" s="12">
        <v>334</v>
      </c>
      <c r="CO66" s="12">
        <v>32</v>
      </c>
      <c r="CP66" s="12">
        <v>227</v>
      </c>
      <c r="CQ66" s="12">
        <v>21</v>
      </c>
      <c r="CR66" s="12">
        <v>1173</v>
      </c>
      <c r="CS66" s="12">
        <v>94</v>
      </c>
      <c r="CT66" s="12">
        <v>77000</v>
      </c>
      <c r="CU66" s="12">
        <v>6200</v>
      </c>
      <c r="CV66" s="12">
        <v>33.5</v>
      </c>
      <c r="CW66" s="12">
        <v>2</v>
      </c>
      <c r="CX66" s="12">
        <v>107.7</v>
      </c>
      <c r="CY66" s="12">
        <v>6.6</v>
      </c>
      <c r="CZ66" s="12">
        <v>44.9</v>
      </c>
      <c r="DA66" s="12">
        <v>3</v>
      </c>
      <c r="DB66" s="12">
        <v>113.9</v>
      </c>
      <c r="DC66" s="12">
        <v>6.6</v>
      </c>
      <c r="DD66" s="12">
        <v>24.3</v>
      </c>
      <c r="DE66" s="12">
        <v>1.6</v>
      </c>
      <c r="DF66" s="12">
        <v>1.81</v>
      </c>
      <c r="DG66" s="12">
        <v>0.3</v>
      </c>
      <c r="DH66" s="12">
        <v>7.74</v>
      </c>
      <c r="DI66" s="12">
        <v>0.79</v>
      </c>
      <c r="DJ66" s="12">
        <v>325</v>
      </c>
      <c r="DK66" s="12">
        <v>30</v>
      </c>
      <c r="DL66" s="12">
        <v>28.7</v>
      </c>
      <c r="DM66" s="12">
        <v>2.8</v>
      </c>
      <c r="DN66" s="12">
        <v>136</v>
      </c>
      <c r="DO66" s="12">
        <v>14</v>
      </c>
      <c r="DP66" s="12">
        <v>13.2</v>
      </c>
      <c r="DQ66" s="12">
        <v>1.2</v>
      </c>
      <c r="DR66" s="12">
        <v>0.68</v>
      </c>
      <c r="DS66" s="12">
        <v>0.13</v>
      </c>
      <c r="DT66" s="12">
        <v>0.18</v>
      </c>
      <c r="DU66" s="12">
        <v>0.12</v>
      </c>
      <c r="DV66" s="12">
        <v>0.14599999999999999</v>
      </c>
      <c r="DW66" s="12">
        <v>3.6999999999999998E-2</v>
      </c>
      <c r="DX66" s="12">
        <v>1.57</v>
      </c>
      <c r="DY66" s="12">
        <v>0.13</v>
      </c>
      <c r="DZ66" s="12">
        <v>4.1000000000000002E-2</v>
      </c>
      <c r="EA66" s="12">
        <v>2.1000000000000001E-2</v>
      </c>
      <c r="EB66" s="12">
        <v>8.8999999999999996E-2</v>
      </c>
      <c r="EC66" s="12">
        <v>1.2999999999999999E-2</v>
      </c>
      <c r="ED66" s="12">
        <v>97.1</v>
      </c>
      <c r="EE66" s="12">
        <v>7.4</v>
      </c>
      <c r="EF66" s="12">
        <v>10.5</v>
      </c>
      <c r="EG66" s="12">
        <v>0.52</v>
      </c>
      <c r="EH66" s="12">
        <v>26.24</v>
      </c>
      <c r="EI66" s="12">
        <v>0.95</v>
      </c>
      <c r="EJ66" s="12">
        <v>3.95</v>
      </c>
      <c r="EK66" s="12">
        <v>0.23</v>
      </c>
      <c r="EL66" s="12">
        <v>18.899999999999999</v>
      </c>
      <c r="EM66" s="12">
        <v>1.7</v>
      </c>
      <c r="EN66" s="12">
        <v>6.26</v>
      </c>
      <c r="EO66" s="12">
        <v>0.85</v>
      </c>
      <c r="EP66" s="12">
        <v>2.2999999999999998</v>
      </c>
      <c r="EQ66" s="12">
        <v>0.28999999999999998</v>
      </c>
      <c r="ER66" s="12">
        <v>6.87</v>
      </c>
      <c r="ES66" s="12">
        <v>0.77</v>
      </c>
      <c r="ET66" s="12">
        <v>1.1100000000000001</v>
      </c>
      <c r="EU66" s="12">
        <v>0.11</v>
      </c>
      <c r="EV66" s="12">
        <v>6.13</v>
      </c>
      <c r="EW66" s="12">
        <v>0.44</v>
      </c>
      <c r="EX66" s="12">
        <v>1.1599999999999999</v>
      </c>
      <c r="EY66" s="12">
        <v>0.1</v>
      </c>
      <c r="EZ66" s="12">
        <v>2.97</v>
      </c>
      <c r="FA66" s="12">
        <v>0.27</v>
      </c>
      <c r="FB66" s="12">
        <v>0.38</v>
      </c>
      <c r="FC66" s="12">
        <v>4.5999999999999999E-2</v>
      </c>
      <c r="FD66" s="12">
        <v>2.67</v>
      </c>
      <c r="FE66" s="12">
        <v>0.39</v>
      </c>
      <c r="FF66" s="12">
        <v>0.36299999999999999</v>
      </c>
      <c r="FG66" s="12">
        <v>5.8000000000000003E-2</v>
      </c>
      <c r="FH66" s="12">
        <v>3.68</v>
      </c>
      <c r="FI66" s="12">
        <v>0.42</v>
      </c>
      <c r="FJ66" s="12">
        <v>0.79300000000000004</v>
      </c>
      <c r="FK66" s="12">
        <v>7.3999999999999996E-2</v>
      </c>
      <c r="FL66" s="12">
        <v>0.161</v>
      </c>
      <c r="FM66" s="12">
        <v>4.9000000000000002E-2</v>
      </c>
      <c r="FN66" s="12">
        <v>1.5299999999999999E-2</v>
      </c>
      <c r="FO66" s="12">
        <v>8.3999999999999995E-3</v>
      </c>
      <c r="FP66" s="12">
        <v>0.83</v>
      </c>
      <c r="FQ66" s="12">
        <v>0.11</v>
      </c>
      <c r="FR66" s="12">
        <v>3.5000000000000003E-2</v>
      </c>
      <c r="FS66" s="12">
        <v>3.1E-2</v>
      </c>
      <c r="FT66" s="12">
        <v>0.76600000000000001</v>
      </c>
      <c r="FU66" s="12">
        <v>7.4999999999999997E-2</v>
      </c>
      <c r="FV66" s="12">
        <v>0.30199999999999999</v>
      </c>
      <c r="FW66" s="12">
        <v>4.8000000000000001E-2</v>
      </c>
    </row>
    <row r="67" spans="1:179" x14ac:dyDescent="0.3">
      <c r="A67" s="31" t="s">
        <v>893</v>
      </c>
      <c r="B67" s="31" t="s">
        <v>19</v>
      </c>
      <c r="D67" s="62">
        <v>2.4308999999999998</v>
      </c>
      <c r="E67" s="62">
        <v>14.586399999999999</v>
      </c>
      <c r="F67" s="62">
        <v>0.45679999999999998</v>
      </c>
      <c r="G67" s="62">
        <v>12.0678</v>
      </c>
      <c r="H67" s="62">
        <v>0.53449999999999998</v>
      </c>
      <c r="I67" s="62">
        <v>2.415</v>
      </c>
      <c r="J67" s="62">
        <v>49.853900000000003</v>
      </c>
      <c r="K67" s="62">
        <v>6.1348000000000003</v>
      </c>
      <c r="L67" s="62">
        <v>9.5128000000000004</v>
      </c>
      <c r="M67" s="62">
        <v>0.15140000000000001</v>
      </c>
      <c r="N67" s="62">
        <v>988.92476799999997</v>
      </c>
      <c r="O67" s="62">
        <v>157</v>
      </c>
      <c r="P67" s="62">
        <v>0.23855677748326601</v>
      </c>
      <c r="Q67" s="62">
        <v>173.226937044604</v>
      </c>
      <c r="R67" s="62">
        <v>398.40042620105299</v>
      </c>
      <c r="T67" s="37">
        <v>9.8699999999999992</v>
      </c>
      <c r="U67" s="37">
        <v>2.2320000000000002</v>
      </c>
      <c r="V67" s="37">
        <v>13.395</v>
      </c>
      <c r="W67" s="37">
        <v>0.41899999999999998</v>
      </c>
      <c r="X67" s="37">
        <v>11.143000000000001</v>
      </c>
      <c r="Y67" s="37">
        <v>0.49099999999999999</v>
      </c>
      <c r="Z67" s="37">
        <v>2.218</v>
      </c>
      <c r="AA67" s="37">
        <v>49.329000000000001</v>
      </c>
      <c r="AB67" s="37">
        <v>8.8659999999999997</v>
      </c>
      <c r="AC67" s="37">
        <v>11.332000000000001</v>
      </c>
      <c r="AD67" s="37">
        <v>0.184</v>
      </c>
      <c r="AE67" s="37">
        <f t="shared" ref="AE67:AE130" si="41">1/(1+T67/100)</f>
        <v>0.91016656048056799</v>
      </c>
      <c r="AG67" s="34" t="str">
        <f t="shared" si="28"/>
        <v>LLg_LL8_3001</v>
      </c>
      <c r="AH67" s="34">
        <f t="shared" si="29"/>
        <v>49.329000000000001</v>
      </c>
      <c r="AI67" s="34">
        <f t="shared" si="30"/>
        <v>2.218</v>
      </c>
      <c r="AJ67" s="34">
        <f t="shared" si="31"/>
        <v>13.395</v>
      </c>
      <c r="AK67" s="34">
        <f t="shared" si="32"/>
        <v>9.632200000000001</v>
      </c>
      <c r="AL67" s="34">
        <f t="shared" si="33"/>
        <v>1.8886664778</v>
      </c>
      <c r="AM67" s="34">
        <f t="shared" si="34"/>
        <v>0.184</v>
      </c>
      <c r="AN67" s="34">
        <f t="shared" si="35"/>
        <v>8.8659999999999997</v>
      </c>
      <c r="AO67" s="34">
        <f t="shared" si="36"/>
        <v>11.143000000000001</v>
      </c>
      <c r="AP67" s="34">
        <f t="shared" si="37"/>
        <v>2.2320000000000002</v>
      </c>
      <c r="AQ67" s="34">
        <f t="shared" si="38"/>
        <v>0.49099999999999999</v>
      </c>
      <c r="AR67" s="34">
        <f t="shared" si="39"/>
        <v>0.41899999999999998</v>
      </c>
      <c r="AS67" s="34">
        <v>0.5</v>
      </c>
      <c r="AT67" s="34">
        <f t="shared" ref="AT67:AT130" si="42">Q67*AE67/10^4</f>
        <v>1.576653654724711E-2</v>
      </c>
      <c r="AU67" s="34">
        <f t="shared" si="40"/>
        <v>1192.2066</v>
      </c>
      <c r="AV67" s="34">
        <v>270</v>
      </c>
      <c r="AW67" s="34">
        <v>0.18393822601614429</v>
      </c>
      <c r="AY67" s="25">
        <v>43.501199999999997</v>
      </c>
      <c r="AZ67" s="25">
        <v>39.705449999999999</v>
      </c>
      <c r="BA67" s="25">
        <v>15.244999999999999</v>
      </c>
      <c r="BB67" s="25">
        <v>4.725E-2</v>
      </c>
      <c r="BC67" s="25">
        <v>0.28625</v>
      </c>
      <c r="BD67" s="25">
        <v>0.20924999999999999</v>
      </c>
      <c r="BE67" s="25">
        <v>0.32640000000000002</v>
      </c>
      <c r="BJ67" s="25">
        <v>99.320750000000004</v>
      </c>
      <c r="BK67" s="25">
        <v>0.83569968819454998</v>
      </c>
      <c r="BM67" s="12" t="s">
        <v>391</v>
      </c>
      <c r="BN67" s="12">
        <v>50</v>
      </c>
      <c r="BO67" s="12" t="s">
        <v>33</v>
      </c>
      <c r="BP67" s="12">
        <v>12</v>
      </c>
      <c r="BQ67" s="12" t="s">
        <v>731</v>
      </c>
      <c r="BR67" s="12" t="s">
        <v>461</v>
      </c>
      <c r="BS67" s="12">
        <v>0.53906736111111098</v>
      </c>
      <c r="BT67" s="12">
        <v>21.975999999999999</v>
      </c>
      <c r="BU67" s="12">
        <v>34</v>
      </c>
      <c r="BV67" s="12" t="s">
        <v>462</v>
      </c>
      <c r="BW67" s="12">
        <v>1</v>
      </c>
      <c r="BX67" s="12">
        <v>8140000</v>
      </c>
      <c r="BY67" s="12">
        <v>770000</v>
      </c>
      <c r="BZ67" s="12">
        <v>49.9</v>
      </c>
      <c r="CA67" s="12">
        <v>1</v>
      </c>
      <c r="CB67" s="12">
        <v>4.92</v>
      </c>
      <c r="CC67" s="12">
        <v>0.47</v>
      </c>
      <c r="CD67" s="12">
        <v>1.03</v>
      </c>
      <c r="CE67" s="12">
        <v>0.33</v>
      </c>
      <c r="CF67" s="12">
        <v>2.6</v>
      </c>
      <c r="CG67" s="12">
        <v>0.28000000000000003</v>
      </c>
      <c r="CH67" s="12">
        <v>4130</v>
      </c>
      <c r="CI67" s="12">
        <v>170</v>
      </c>
      <c r="CJ67" s="12">
        <v>31.5</v>
      </c>
      <c r="CK67" s="12">
        <v>3.8</v>
      </c>
      <c r="CL67" s="12">
        <v>14470</v>
      </c>
      <c r="CM67" s="12">
        <v>630</v>
      </c>
      <c r="CN67" s="12">
        <v>342</v>
      </c>
      <c r="CO67" s="12">
        <v>37</v>
      </c>
      <c r="CP67" s="12">
        <v>279</v>
      </c>
      <c r="CQ67" s="12">
        <v>24</v>
      </c>
      <c r="CR67" s="12">
        <v>1158</v>
      </c>
      <c r="CS67" s="12">
        <v>74</v>
      </c>
      <c r="CT67" s="12">
        <v>76400</v>
      </c>
      <c r="CU67" s="12">
        <v>4600</v>
      </c>
      <c r="CV67" s="12">
        <v>37.6</v>
      </c>
      <c r="CW67" s="12">
        <v>2.2000000000000002</v>
      </c>
      <c r="CX67" s="12">
        <v>110.8</v>
      </c>
      <c r="CY67" s="12">
        <v>6.6</v>
      </c>
      <c r="CZ67" s="12">
        <v>130.80000000000001</v>
      </c>
      <c r="DA67" s="12">
        <v>7.1</v>
      </c>
      <c r="DB67" s="12">
        <v>99.7</v>
      </c>
      <c r="DC67" s="12">
        <v>6.3</v>
      </c>
      <c r="DD67" s="12">
        <v>21.5</v>
      </c>
      <c r="DE67" s="12">
        <v>1.7</v>
      </c>
      <c r="DF67" s="12">
        <v>1.75</v>
      </c>
      <c r="DG67" s="12">
        <v>0.36</v>
      </c>
      <c r="DH67" s="12">
        <v>9.14</v>
      </c>
      <c r="DI67" s="12">
        <v>0.98</v>
      </c>
      <c r="DJ67" s="12">
        <v>372</v>
      </c>
      <c r="DK67" s="12">
        <v>41</v>
      </c>
      <c r="DL67" s="12">
        <v>24</v>
      </c>
      <c r="DM67" s="12">
        <v>2.7</v>
      </c>
      <c r="DN67" s="12">
        <v>148</v>
      </c>
      <c r="DO67" s="12">
        <v>15</v>
      </c>
      <c r="DP67" s="12">
        <v>14.3</v>
      </c>
      <c r="DQ67" s="12">
        <v>1.2</v>
      </c>
      <c r="DR67" s="12">
        <v>0.92</v>
      </c>
      <c r="DS67" s="12">
        <v>0.27</v>
      </c>
      <c r="DT67" s="12">
        <v>0.106</v>
      </c>
      <c r="DU67" s="12">
        <v>7.8E-2</v>
      </c>
      <c r="DV67" s="12">
        <v>0.112</v>
      </c>
      <c r="DW67" s="12">
        <v>2.8000000000000001E-2</v>
      </c>
      <c r="DX67" s="12">
        <v>1.58</v>
      </c>
      <c r="DY67" s="12">
        <v>0.22</v>
      </c>
      <c r="DZ67" s="12">
        <v>0.10199999999999999</v>
      </c>
      <c r="EA67" s="12">
        <v>5.1999999999999998E-2</v>
      </c>
      <c r="EB67" s="12">
        <v>9.4E-2</v>
      </c>
      <c r="EC67" s="12">
        <v>2.5999999999999999E-2</v>
      </c>
      <c r="ED67" s="12">
        <v>114.5</v>
      </c>
      <c r="EE67" s="12">
        <v>6.4</v>
      </c>
      <c r="EF67" s="12">
        <v>12.74</v>
      </c>
      <c r="EG67" s="12">
        <v>0.59</v>
      </c>
      <c r="EH67" s="12">
        <v>31.3</v>
      </c>
      <c r="EI67" s="12">
        <v>1.7</v>
      </c>
      <c r="EJ67" s="12">
        <v>4.72</v>
      </c>
      <c r="EK67" s="12">
        <v>0.38</v>
      </c>
      <c r="EL67" s="12">
        <v>22.2</v>
      </c>
      <c r="EM67" s="12">
        <v>2.2000000000000002</v>
      </c>
      <c r="EN67" s="12">
        <v>5.83</v>
      </c>
      <c r="EO67" s="12">
        <v>0.69</v>
      </c>
      <c r="EP67" s="12">
        <v>2.0099999999999998</v>
      </c>
      <c r="EQ67" s="12">
        <v>0.26</v>
      </c>
      <c r="ER67" s="12">
        <v>5.35</v>
      </c>
      <c r="ES67" s="12">
        <v>0.59</v>
      </c>
      <c r="ET67" s="12">
        <v>0.80700000000000005</v>
      </c>
      <c r="EU67" s="12">
        <v>8.1000000000000003E-2</v>
      </c>
      <c r="EV67" s="12">
        <v>4.9400000000000004</v>
      </c>
      <c r="EW67" s="12">
        <v>0.41</v>
      </c>
      <c r="EX67" s="12">
        <v>0.90900000000000003</v>
      </c>
      <c r="EY67" s="12">
        <v>9.6000000000000002E-2</v>
      </c>
      <c r="EZ67" s="12">
        <v>2.5</v>
      </c>
      <c r="FA67" s="12">
        <v>0.25</v>
      </c>
      <c r="FB67" s="12">
        <v>0.34899999999999998</v>
      </c>
      <c r="FC67" s="12">
        <v>5.8999999999999997E-2</v>
      </c>
      <c r="FD67" s="12">
        <v>2.04</v>
      </c>
      <c r="FE67" s="12">
        <v>0.33</v>
      </c>
      <c r="FF67" s="12">
        <v>0.29799999999999999</v>
      </c>
      <c r="FG67" s="12">
        <v>4.5999999999999999E-2</v>
      </c>
      <c r="FH67" s="12">
        <v>3.92</v>
      </c>
      <c r="FI67" s="12">
        <v>0.46</v>
      </c>
      <c r="FJ67" s="12">
        <v>0.94099999999999995</v>
      </c>
      <c r="FK67" s="12">
        <v>9.0999999999999998E-2</v>
      </c>
      <c r="FL67" s="12">
        <v>0.14299999999999999</v>
      </c>
      <c r="FM67" s="12">
        <v>0.04</v>
      </c>
      <c r="FN67" s="12">
        <v>3.9E-2</v>
      </c>
      <c r="FO67" s="12">
        <v>1.2999999999999999E-2</v>
      </c>
      <c r="FP67" s="12">
        <v>0.95</v>
      </c>
      <c r="FQ67" s="12">
        <v>0.13</v>
      </c>
      <c r="FR67" s="12" t="s">
        <v>135</v>
      </c>
      <c r="FS67" s="12" t="s">
        <v>135</v>
      </c>
      <c r="FT67" s="12">
        <v>0.89800000000000002</v>
      </c>
      <c r="FU67" s="12">
        <v>9.1999999999999998E-2</v>
      </c>
      <c r="FV67" s="12">
        <v>0.35899999999999999</v>
      </c>
      <c r="FW67" s="12">
        <v>5.0999999999999997E-2</v>
      </c>
    </row>
    <row r="68" spans="1:179" x14ac:dyDescent="0.3">
      <c r="A68" s="31" t="s">
        <v>230</v>
      </c>
      <c r="B68" s="31" t="s">
        <v>21</v>
      </c>
      <c r="D68" s="62">
        <v>2.9853000000000001</v>
      </c>
      <c r="E68" s="62">
        <v>13.215299999999999</v>
      </c>
      <c r="F68" s="62">
        <v>0.4637</v>
      </c>
      <c r="G68" s="62">
        <v>9.1682000000000006</v>
      </c>
      <c r="H68" s="62">
        <v>0.77059999999999995</v>
      </c>
      <c r="I68" s="62">
        <v>3.8933</v>
      </c>
      <c r="J68" s="62">
        <v>50.090400000000002</v>
      </c>
      <c r="K68" s="62">
        <v>4.4010999999999996</v>
      </c>
      <c r="L68" s="62">
        <v>12.7035</v>
      </c>
      <c r="M68" s="62">
        <v>0.1908</v>
      </c>
      <c r="N68" s="62">
        <v>1849.2292600000001</v>
      </c>
      <c r="O68" s="62">
        <v>234</v>
      </c>
      <c r="P68" s="62">
        <v>0.87507114047408097</v>
      </c>
      <c r="Q68" s="62">
        <v>342.517301185289</v>
      </c>
      <c r="R68" s="62">
        <v>473.71199430471398</v>
      </c>
      <c r="T68" s="37">
        <v>2.12</v>
      </c>
      <c r="U68" s="37">
        <v>2.9580000000000002</v>
      </c>
      <c r="V68" s="37">
        <v>13.095000000000001</v>
      </c>
      <c r="W68" s="37">
        <v>0.45900000000000002</v>
      </c>
      <c r="X68" s="37">
        <v>9.0839999999999996</v>
      </c>
      <c r="Y68" s="37">
        <v>0.76400000000000001</v>
      </c>
      <c r="Z68" s="37">
        <v>3.8580000000000001</v>
      </c>
      <c r="AA68" s="37">
        <v>50.427</v>
      </c>
      <c r="AB68" s="37">
        <v>5.3070000000000004</v>
      </c>
      <c r="AC68" s="37">
        <v>12.798999999999999</v>
      </c>
      <c r="AD68" s="37">
        <v>0.189</v>
      </c>
      <c r="AE68" s="37">
        <f t="shared" si="41"/>
        <v>0.97924010967489217</v>
      </c>
      <c r="AG68" s="34" t="str">
        <f t="shared" si="28"/>
        <v>LLg_LL3_130</v>
      </c>
      <c r="AH68" s="34">
        <f t="shared" si="29"/>
        <v>50.427</v>
      </c>
      <c r="AI68" s="34">
        <f t="shared" si="30"/>
        <v>3.8580000000000001</v>
      </c>
      <c r="AJ68" s="34">
        <f t="shared" si="31"/>
        <v>13.095000000000001</v>
      </c>
      <c r="AK68" s="34">
        <f t="shared" si="32"/>
        <v>10.879149999999999</v>
      </c>
      <c r="AL68" s="34">
        <f t="shared" si="33"/>
        <v>2.1331664533499999</v>
      </c>
      <c r="AM68" s="34">
        <f t="shared" si="34"/>
        <v>0.189</v>
      </c>
      <c r="AN68" s="34">
        <f t="shared" si="35"/>
        <v>5.3070000000000004</v>
      </c>
      <c r="AO68" s="34">
        <f t="shared" si="36"/>
        <v>9.0839999999999996</v>
      </c>
      <c r="AP68" s="34">
        <f t="shared" si="37"/>
        <v>2.9580000000000002</v>
      </c>
      <c r="AQ68" s="34">
        <f t="shared" si="38"/>
        <v>0.76400000000000001</v>
      </c>
      <c r="AR68" s="34">
        <f t="shared" si="39"/>
        <v>0.45900000000000002</v>
      </c>
      <c r="AS68" s="34">
        <v>0.85690475957117196</v>
      </c>
      <c r="AT68" s="34">
        <f t="shared" si="42"/>
        <v>3.3540667957823046E-2</v>
      </c>
      <c r="AU68" s="34">
        <f t="shared" si="40"/>
        <v>1120.6707000000001</v>
      </c>
      <c r="AV68" s="34">
        <v>580</v>
      </c>
      <c r="AW68" s="34">
        <v>0.24010715005642791</v>
      </c>
      <c r="AY68" s="25">
        <v>36.970500000000001</v>
      </c>
      <c r="AZ68" s="25">
        <v>38.141750000000002</v>
      </c>
      <c r="BA68" s="25">
        <v>23.815449999999998</v>
      </c>
      <c r="BB68" s="25">
        <v>1.985E-2</v>
      </c>
      <c r="BC68" s="25">
        <v>0.2263</v>
      </c>
      <c r="BD68" s="25">
        <v>0.33105000000000001</v>
      </c>
      <c r="BE68" s="25">
        <v>0.2198</v>
      </c>
      <c r="BJ68" s="25">
        <v>99.724649999999997</v>
      </c>
      <c r="BK68" s="25">
        <v>0.73454817832059405</v>
      </c>
      <c r="BM68" s="12" t="s">
        <v>390</v>
      </c>
      <c r="BN68" s="12">
        <v>30</v>
      </c>
      <c r="BO68" s="12" t="s">
        <v>32</v>
      </c>
      <c r="BP68" s="12" t="s">
        <v>464</v>
      </c>
      <c r="BQ68" s="12" t="s">
        <v>732</v>
      </c>
      <c r="BR68" s="12" t="s">
        <v>461</v>
      </c>
      <c r="BS68" s="12">
        <v>2.8289351851851899E-2</v>
      </c>
      <c r="BT68" s="12">
        <v>24.178000000000001</v>
      </c>
      <c r="BU68" s="12">
        <v>37</v>
      </c>
      <c r="BV68" s="12" t="s">
        <v>462</v>
      </c>
      <c r="BW68" s="12">
        <v>1</v>
      </c>
      <c r="BX68" s="12">
        <v>118000</v>
      </c>
      <c r="BY68" s="12">
        <v>8400</v>
      </c>
      <c r="BZ68" s="12">
        <v>9.1999999999999993</v>
      </c>
      <c r="CA68" s="12">
        <v>1</v>
      </c>
      <c r="CB68" s="12">
        <v>8.25</v>
      </c>
      <c r="CC68" s="12">
        <v>0.72</v>
      </c>
      <c r="CD68" s="12">
        <v>1.52</v>
      </c>
      <c r="CE68" s="12">
        <v>0.65</v>
      </c>
      <c r="CF68" s="12">
        <v>2.79</v>
      </c>
      <c r="CG68" s="12">
        <v>0.14000000000000001</v>
      </c>
      <c r="CH68" s="12">
        <v>6200</v>
      </c>
      <c r="CI68" s="12">
        <v>180</v>
      </c>
      <c r="CJ68" s="12">
        <v>29</v>
      </c>
      <c r="CK68" s="12">
        <v>1.6</v>
      </c>
      <c r="CL68" s="12">
        <v>23700</v>
      </c>
      <c r="CM68" s="12">
        <v>1000</v>
      </c>
      <c r="CN68" s="12">
        <v>430</v>
      </c>
      <c r="CO68" s="12">
        <v>20</v>
      </c>
      <c r="CP68" s="12">
        <v>30.9</v>
      </c>
      <c r="CQ68" s="12">
        <v>3</v>
      </c>
      <c r="CR68" s="12">
        <v>1385</v>
      </c>
      <c r="CS68" s="12">
        <v>59</v>
      </c>
      <c r="CT68" s="12">
        <v>99700</v>
      </c>
      <c r="CU68" s="12">
        <v>4300</v>
      </c>
      <c r="CV68" s="12">
        <v>41.1</v>
      </c>
      <c r="CW68" s="12">
        <v>2.2999999999999998</v>
      </c>
      <c r="CX68" s="12">
        <v>66.3</v>
      </c>
      <c r="CY68" s="12">
        <v>3.8</v>
      </c>
      <c r="CZ68" s="12">
        <v>98.2</v>
      </c>
      <c r="DA68" s="12">
        <v>4.7</v>
      </c>
      <c r="DB68" s="12">
        <v>165</v>
      </c>
      <c r="DC68" s="12">
        <v>10</v>
      </c>
      <c r="DD68" s="12">
        <v>28.3</v>
      </c>
      <c r="DE68" s="12">
        <v>2.1</v>
      </c>
      <c r="DF68" s="12">
        <v>1.63</v>
      </c>
      <c r="DG68" s="12">
        <v>0.51</v>
      </c>
      <c r="DH68" s="12">
        <v>15.08</v>
      </c>
      <c r="DI68" s="12">
        <v>0.99</v>
      </c>
      <c r="DJ68" s="12">
        <v>404</v>
      </c>
      <c r="DK68" s="12">
        <v>19</v>
      </c>
      <c r="DL68" s="12">
        <v>35.799999999999997</v>
      </c>
      <c r="DM68" s="12">
        <v>1.7</v>
      </c>
      <c r="DN68" s="12">
        <v>220</v>
      </c>
      <c r="DO68" s="12">
        <v>10</v>
      </c>
      <c r="DP68" s="12">
        <v>24.2</v>
      </c>
      <c r="DQ68" s="12">
        <v>1.2</v>
      </c>
      <c r="DR68" s="12">
        <v>1.42</v>
      </c>
      <c r="DS68" s="12">
        <v>0.32</v>
      </c>
      <c r="DT68" s="12">
        <v>0.32</v>
      </c>
      <c r="DU68" s="12">
        <v>0.24</v>
      </c>
      <c r="DV68" s="12">
        <v>0.13700000000000001</v>
      </c>
      <c r="DW68" s="12">
        <v>4.1000000000000002E-2</v>
      </c>
      <c r="DX68" s="12">
        <v>2.11</v>
      </c>
      <c r="DY68" s="12">
        <v>0.23</v>
      </c>
      <c r="DZ68" s="12">
        <v>0.13800000000000001</v>
      </c>
      <c r="EA68" s="12">
        <v>9.2999999999999999E-2</v>
      </c>
      <c r="EB68" s="12">
        <v>0.13200000000000001</v>
      </c>
      <c r="EC68" s="12">
        <v>2.5999999999999999E-2</v>
      </c>
      <c r="ED68" s="12">
        <v>176.7</v>
      </c>
      <c r="EE68" s="12">
        <v>9.8000000000000007</v>
      </c>
      <c r="EF68" s="12">
        <v>19.82</v>
      </c>
      <c r="EG68" s="12">
        <v>0.97</v>
      </c>
      <c r="EH68" s="12">
        <v>48</v>
      </c>
      <c r="EI68" s="12">
        <v>2.2999999999999998</v>
      </c>
      <c r="EJ68" s="12">
        <v>6.5</v>
      </c>
      <c r="EK68" s="12">
        <v>0.33</v>
      </c>
      <c r="EL68" s="12">
        <v>30.6</v>
      </c>
      <c r="EM68" s="12">
        <v>1.5</v>
      </c>
      <c r="EN68" s="12">
        <v>8.1999999999999993</v>
      </c>
      <c r="EO68" s="12">
        <v>0.85</v>
      </c>
      <c r="EP68" s="12">
        <v>2.58</v>
      </c>
      <c r="EQ68" s="12">
        <v>0.2</v>
      </c>
      <c r="ER68" s="12">
        <v>7.53</v>
      </c>
      <c r="ES68" s="12">
        <v>0.69</v>
      </c>
      <c r="ET68" s="12">
        <v>1.41</v>
      </c>
      <c r="EU68" s="12">
        <v>0.14000000000000001</v>
      </c>
      <c r="EV68" s="12">
        <v>7.63</v>
      </c>
      <c r="EW68" s="12">
        <v>0.76</v>
      </c>
      <c r="EX68" s="12">
        <v>1.46</v>
      </c>
      <c r="EY68" s="12">
        <v>0.15</v>
      </c>
      <c r="EZ68" s="12">
        <v>3.51</v>
      </c>
      <c r="FA68" s="12">
        <v>0.37</v>
      </c>
      <c r="FB68" s="12">
        <v>0.56499999999999995</v>
      </c>
      <c r="FC68" s="12">
        <v>0.09</v>
      </c>
      <c r="FD68" s="12">
        <v>3.05</v>
      </c>
      <c r="FE68" s="12">
        <v>0.41</v>
      </c>
      <c r="FF68" s="12">
        <v>0.438</v>
      </c>
      <c r="FG68" s="12">
        <v>7.6999999999999999E-2</v>
      </c>
      <c r="FH68" s="12">
        <v>5.73</v>
      </c>
      <c r="FI68" s="12">
        <v>0.54</v>
      </c>
      <c r="FJ68" s="12">
        <v>1.46</v>
      </c>
      <c r="FK68" s="12">
        <v>0.15</v>
      </c>
      <c r="FL68" s="12">
        <v>0.28999999999999998</v>
      </c>
      <c r="FM68" s="12">
        <v>0.1</v>
      </c>
      <c r="FN68" s="12">
        <v>5.2999999999999999E-2</v>
      </c>
      <c r="FO68" s="12">
        <v>2.3E-2</v>
      </c>
      <c r="FP68" s="12">
        <v>1.52</v>
      </c>
      <c r="FQ68" s="12">
        <v>0.2</v>
      </c>
      <c r="FR68" s="12">
        <v>4.8000000000000001E-2</v>
      </c>
      <c r="FS68" s="12">
        <v>4.5999999999999999E-2</v>
      </c>
      <c r="FT68" s="12">
        <v>1.47</v>
      </c>
      <c r="FU68" s="12">
        <v>0.12</v>
      </c>
      <c r="FV68" s="12">
        <v>0.54300000000000004</v>
      </c>
      <c r="FW68" s="12">
        <v>8.3000000000000004E-2</v>
      </c>
    </row>
    <row r="69" spans="1:179" x14ac:dyDescent="0.3">
      <c r="A69" s="31" t="s">
        <v>255</v>
      </c>
      <c r="B69" s="31" t="s">
        <v>25</v>
      </c>
      <c r="D69" s="62">
        <v>3.0870000000000002</v>
      </c>
      <c r="E69" s="62">
        <v>12.9261</v>
      </c>
      <c r="F69" s="62">
        <v>0.4783</v>
      </c>
      <c r="G69" s="62">
        <v>8.9697999999999993</v>
      </c>
      <c r="H69" s="62">
        <v>0.76829999999999998</v>
      </c>
      <c r="I69" s="62">
        <v>3.6802000000000001</v>
      </c>
      <c r="J69" s="62">
        <v>49.555900000000001</v>
      </c>
      <c r="K69" s="62">
        <v>4.6074000000000002</v>
      </c>
      <c r="L69" s="62">
        <v>12.4716</v>
      </c>
      <c r="M69" s="62">
        <v>0.23250000000000001</v>
      </c>
      <c r="N69" s="62">
        <v>1687.077628</v>
      </c>
      <c r="O69" s="62">
        <v>213</v>
      </c>
      <c r="P69" s="62">
        <v>0.77828619475643501</v>
      </c>
      <c r="Q69" s="62">
        <v>341.79594330820601</v>
      </c>
      <c r="R69" s="62">
        <v>440.61321234121903</v>
      </c>
      <c r="T69" s="37">
        <v>1.68</v>
      </c>
      <c r="U69" s="37">
        <v>3.1080000000000001</v>
      </c>
      <c r="V69" s="37">
        <v>13.013</v>
      </c>
      <c r="W69" s="37">
        <v>0.48199999999999998</v>
      </c>
      <c r="X69" s="37">
        <v>9.0299999999999994</v>
      </c>
      <c r="Y69" s="37">
        <v>0.77300000000000002</v>
      </c>
      <c r="Z69" s="37">
        <v>3.7050000000000001</v>
      </c>
      <c r="AA69" s="37">
        <v>50.52</v>
      </c>
      <c r="AB69" s="37">
        <v>5.3369999999999997</v>
      </c>
      <c r="AC69" s="37">
        <v>12.819000000000001</v>
      </c>
      <c r="AD69" s="37">
        <v>0.23400000000000001</v>
      </c>
      <c r="AE69" s="37">
        <f t="shared" si="41"/>
        <v>0.98347757671125102</v>
      </c>
      <c r="AG69" s="34" t="str">
        <f t="shared" si="28"/>
        <v>LL11_500_b</v>
      </c>
      <c r="AH69" s="34">
        <f t="shared" si="29"/>
        <v>50.52</v>
      </c>
      <c r="AI69" s="34">
        <f t="shared" si="30"/>
        <v>3.7050000000000001</v>
      </c>
      <c r="AJ69" s="34">
        <f t="shared" si="31"/>
        <v>13.013</v>
      </c>
      <c r="AK69" s="34">
        <f t="shared" si="32"/>
        <v>10.89615</v>
      </c>
      <c r="AL69" s="34">
        <f t="shared" si="33"/>
        <v>2.1364997863499999</v>
      </c>
      <c r="AM69" s="34">
        <f t="shared" si="34"/>
        <v>0.23400000000000001</v>
      </c>
      <c r="AN69" s="34">
        <f t="shared" si="35"/>
        <v>5.3369999999999997</v>
      </c>
      <c r="AO69" s="34">
        <f t="shared" si="36"/>
        <v>9.0299999999999994</v>
      </c>
      <c r="AP69" s="34">
        <f t="shared" si="37"/>
        <v>3.1080000000000001</v>
      </c>
      <c r="AQ69" s="34">
        <f t="shared" si="38"/>
        <v>0.77300000000000002</v>
      </c>
      <c r="AR69" s="34">
        <f t="shared" si="39"/>
        <v>0.48199999999999998</v>
      </c>
      <c r="AS69" s="34">
        <v>0.76542702080687997</v>
      </c>
      <c r="AT69" s="34">
        <f t="shared" si="42"/>
        <v>3.361486460544906E-2</v>
      </c>
      <c r="AU69" s="34">
        <f t="shared" si="40"/>
        <v>1121.2737</v>
      </c>
      <c r="AV69" s="34">
        <v>550</v>
      </c>
      <c r="AW69" s="34">
        <v>0.20374716290054071</v>
      </c>
      <c r="AY69" s="25">
        <v>36.99935</v>
      </c>
      <c r="AZ69" s="25">
        <v>37.819249999999997</v>
      </c>
      <c r="BA69" s="25">
        <v>23.689450000000001</v>
      </c>
      <c r="BB69" s="25">
        <v>2.7699999999999999E-2</v>
      </c>
      <c r="BC69" s="25">
        <v>0.22525000000000001</v>
      </c>
      <c r="BD69" s="25">
        <v>0.29249999999999998</v>
      </c>
      <c r="BE69" s="25">
        <v>0.18784999999999999</v>
      </c>
      <c r="BJ69" s="25">
        <v>99.241299999999995</v>
      </c>
      <c r="BK69" s="25">
        <v>0.73573293694482</v>
      </c>
      <c r="BM69" s="12" t="s">
        <v>396</v>
      </c>
      <c r="BN69" s="12">
        <v>40</v>
      </c>
      <c r="BO69" s="12" t="s">
        <v>32</v>
      </c>
      <c r="BP69" s="12">
        <v>17</v>
      </c>
      <c r="BQ69" s="12" t="s">
        <v>733</v>
      </c>
      <c r="BR69" s="12" t="s">
        <v>478</v>
      </c>
      <c r="BS69" s="12">
        <v>1.0025462962963E-2</v>
      </c>
      <c r="BT69" s="12">
        <v>8.2841000000000005</v>
      </c>
      <c r="BU69" s="12">
        <v>13</v>
      </c>
      <c r="BV69" s="12" t="s">
        <v>462</v>
      </c>
      <c r="BW69" s="12">
        <v>1</v>
      </c>
      <c r="BX69" s="12">
        <v>251000</v>
      </c>
      <c r="BY69" s="12">
        <v>7800</v>
      </c>
      <c r="BZ69" s="12">
        <v>9</v>
      </c>
      <c r="CA69" s="12">
        <v>1</v>
      </c>
      <c r="CB69" s="12">
        <v>6.99</v>
      </c>
      <c r="CC69" s="12">
        <v>0.87</v>
      </c>
      <c r="CD69" s="12">
        <v>1.27</v>
      </c>
      <c r="CE69" s="12">
        <v>0.56999999999999995</v>
      </c>
      <c r="CF69" s="12">
        <v>2.9</v>
      </c>
      <c r="CG69" s="12">
        <v>0.19</v>
      </c>
      <c r="CH69" s="12">
        <v>6170</v>
      </c>
      <c r="CI69" s="12">
        <v>310</v>
      </c>
      <c r="CJ69" s="12">
        <v>25</v>
      </c>
      <c r="CK69" s="12">
        <v>1.4</v>
      </c>
      <c r="CL69" s="12">
        <v>18500</v>
      </c>
      <c r="CM69" s="12">
        <v>1200</v>
      </c>
      <c r="CN69" s="12">
        <v>384</v>
      </c>
      <c r="CO69" s="12">
        <v>25</v>
      </c>
      <c r="CP69" s="12">
        <v>39.700000000000003</v>
      </c>
      <c r="CQ69" s="12">
        <v>5.5</v>
      </c>
      <c r="CR69" s="12">
        <v>1295</v>
      </c>
      <c r="CS69" s="12">
        <v>91</v>
      </c>
      <c r="CT69" s="12">
        <v>112100</v>
      </c>
      <c r="CU69" s="12">
        <v>6300</v>
      </c>
      <c r="CV69" s="12">
        <v>38.299999999999997</v>
      </c>
      <c r="CW69" s="12">
        <v>2</v>
      </c>
      <c r="CX69" s="12">
        <v>61</v>
      </c>
      <c r="CY69" s="12">
        <v>5</v>
      </c>
      <c r="CZ69" s="12">
        <v>108.9</v>
      </c>
      <c r="DA69" s="12">
        <v>8.4</v>
      </c>
      <c r="DB69" s="12">
        <v>149.30000000000001</v>
      </c>
      <c r="DC69" s="12">
        <v>6.3</v>
      </c>
      <c r="DD69" s="12">
        <v>25.5</v>
      </c>
      <c r="DE69" s="12">
        <v>2.2999999999999998</v>
      </c>
      <c r="DF69" s="12">
        <v>1.3</v>
      </c>
      <c r="DG69" s="12">
        <v>0.55000000000000004</v>
      </c>
      <c r="DH69" s="12">
        <v>14.3</v>
      </c>
      <c r="DI69" s="12">
        <v>1.1000000000000001</v>
      </c>
      <c r="DJ69" s="12">
        <v>372</v>
      </c>
      <c r="DK69" s="12">
        <v>20</v>
      </c>
      <c r="DL69" s="12">
        <v>30.3</v>
      </c>
      <c r="DM69" s="12">
        <v>1.5</v>
      </c>
      <c r="DN69" s="12">
        <v>190</v>
      </c>
      <c r="DO69" s="12">
        <v>12</v>
      </c>
      <c r="DP69" s="12">
        <v>21.7</v>
      </c>
      <c r="DQ69" s="12">
        <v>1.6</v>
      </c>
      <c r="DR69" s="12">
        <v>1.29</v>
      </c>
      <c r="DS69" s="12">
        <v>0.4</v>
      </c>
      <c r="DT69" s="12">
        <v>0.24</v>
      </c>
      <c r="DU69" s="12">
        <v>0.22</v>
      </c>
      <c r="DV69" s="12">
        <v>9.7000000000000003E-2</v>
      </c>
      <c r="DW69" s="12">
        <v>2.4E-2</v>
      </c>
      <c r="DX69" s="12">
        <v>2.34</v>
      </c>
      <c r="DY69" s="12">
        <v>0.36</v>
      </c>
      <c r="DZ69" s="12">
        <v>7.4999999999999997E-2</v>
      </c>
      <c r="EA69" s="12">
        <v>4.7E-2</v>
      </c>
      <c r="EB69" s="12">
        <v>0.11700000000000001</v>
      </c>
      <c r="EC69" s="12">
        <v>2.1000000000000001E-2</v>
      </c>
      <c r="ED69" s="12">
        <v>179.6</v>
      </c>
      <c r="EE69" s="12">
        <v>8.1999999999999993</v>
      </c>
      <c r="EF69" s="12">
        <v>18.21</v>
      </c>
      <c r="EG69" s="12">
        <v>0.93</v>
      </c>
      <c r="EH69" s="12">
        <v>45</v>
      </c>
      <c r="EI69" s="12">
        <v>1.3</v>
      </c>
      <c r="EJ69" s="12">
        <v>6.49</v>
      </c>
      <c r="EK69" s="12">
        <v>0.39</v>
      </c>
      <c r="EL69" s="12">
        <v>30.4</v>
      </c>
      <c r="EM69" s="12">
        <v>1.3</v>
      </c>
      <c r="EN69" s="12">
        <v>7.5</v>
      </c>
      <c r="EO69" s="12">
        <v>1</v>
      </c>
      <c r="EP69" s="12">
        <v>2.44</v>
      </c>
      <c r="EQ69" s="12">
        <v>0.28000000000000003</v>
      </c>
      <c r="ER69" s="12">
        <v>7.6</v>
      </c>
      <c r="ES69" s="12">
        <v>1.2</v>
      </c>
      <c r="ET69" s="12">
        <v>1.18</v>
      </c>
      <c r="EU69" s="12">
        <v>0.13</v>
      </c>
      <c r="EV69" s="12">
        <v>5.88</v>
      </c>
      <c r="EW69" s="12">
        <v>0.7</v>
      </c>
      <c r="EX69" s="12">
        <v>1.2</v>
      </c>
      <c r="EY69" s="12">
        <v>0.13</v>
      </c>
      <c r="EZ69" s="12">
        <v>3.54</v>
      </c>
      <c r="FA69" s="12">
        <v>0.38</v>
      </c>
      <c r="FB69" s="12">
        <v>0.40200000000000002</v>
      </c>
      <c r="FC69" s="12">
        <v>8.5000000000000006E-2</v>
      </c>
      <c r="FD69" s="12">
        <v>2.61</v>
      </c>
      <c r="FE69" s="12">
        <v>0.54</v>
      </c>
      <c r="FF69" s="12">
        <v>0.38800000000000001</v>
      </c>
      <c r="FG69" s="12">
        <v>8.5000000000000006E-2</v>
      </c>
      <c r="FH69" s="12">
        <v>4.8499999999999996</v>
      </c>
      <c r="FI69" s="12">
        <v>0.76</v>
      </c>
      <c r="FJ69" s="12">
        <v>1.21</v>
      </c>
      <c r="FK69" s="12">
        <v>0.15</v>
      </c>
      <c r="FL69" s="12">
        <v>0.27</v>
      </c>
      <c r="FM69" s="12">
        <v>0.11</v>
      </c>
      <c r="FN69" s="12">
        <v>4.2999999999999997E-2</v>
      </c>
      <c r="FO69" s="12">
        <v>2.8000000000000001E-2</v>
      </c>
      <c r="FP69" s="12">
        <v>1.59</v>
      </c>
      <c r="FQ69" s="12">
        <v>0.22</v>
      </c>
      <c r="FR69" s="12">
        <v>3.2000000000000001E-2</v>
      </c>
      <c r="FS69" s="12">
        <v>1.7000000000000001E-2</v>
      </c>
      <c r="FT69" s="12">
        <v>1.41</v>
      </c>
      <c r="FU69" s="12">
        <v>0.14000000000000001</v>
      </c>
      <c r="FV69" s="12">
        <v>0.49199999999999999</v>
      </c>
      <c r="FW69" s="12">
        <v>9.8000000000000004E-2</v>
      </c>
    </row>
    <row r="70" spans="1:179" x14ac:dyDescent="0.3">
      <c r="A70" s="31" t="s">
        <v>259</v>
      </c>
      <c r="B70" s="31" t="s">
        <v>24</v>
      </c>
      <c r="D70" s="62">
        <v>3.0164</v>
      </c>
      <c r="E70" s="62">
        <v>12.698700000000001</v>
      </c>
      <c r="F70" s="62">
        <v>0.45550000000000002</v>
      </c>
      <c r="G70" s="62">
        <v>9.2127999999999997</v>
      </c>
      <c r="H70" s="62">
        <v>0.80889999999999995</v>
      </c>
      <c r="I70" s="62">
        <v>4.2257999999999996</v>
      </c>
      <c r="J70" s="62">
        <v>49.432600000000001</v>
      </c>
      <c r="K70" s="62">
        <v>4.7686000000000002</v>
      </c>
      <c r="L70" s="62">
        <v>11.943</v>
      </c>
      <c r="M70" s="62">
        <v>0.1784</v>
      </c>
      <c r="N70" s="62">
        <v>1911.7877599999999</v>
      </c>
      <c r="O70" s="62">
        <v>271</v>
      </c>
      <c r="P70" s="62">
        <v>0.758277641613884</v>
      </c>
      <c r="Q70" s="62">
        <v>310.08068280905297</v>
      </c>
      <c r="R70" s="62">
        <v>442.31655693884301</v>
      </c>
      <c r="T70" s="37">
        <v>1.82</v>
      </c>
      <c r="U70" s="37">
        <v>3.0339999999999998</v>
      </c>
      <c r="V70" s="37">
        <v>12.775</v>
      </c>
      <c r="W70" s="37">
        <v>0.45800000000000002</v>
      </c>
      <c r="X70" s="37">
        <v>9.2680000000000007</v>
      </c>
      <c r="Y70" s="37">
        <v>0.81399999999999995</v>
      </c>
      <c r="Z70" s="37">
        <v>4.2510000000000003</v>
      </c>
      <c r="AA70" s="37">
        <v>50.417000000000002</v>
      </c>
      <c r="AB70" s="37">
        <v>5.5739999999999998</v>
      </c>
      <c r="AC70" s="37">
        <v>12.276</v>
      </c>
      <c r="AD70" s="37">
        <v>0.17899999999999999</v>
      </c>
      <c r="AE70" s="37">
        <f t="shared" si="41"/>
        <v>0.98212531919072876</v>
      </c>
      <c r="AG70" s="34" t="str">
        <f t="shared" si="28"/>
        <v>LL12_514</v>
      </c>
      <c r="AH70" s="34">
        <f t="shared" si="29"/>
        <v>50.417000000000002</v>
      </c>
      <c r="AI70" s="34">
        <f t="shared" si="30"/>
        <v>4.2510000000000003</v>
      </c>
      <c r="AJ70" s="34">
        <f t="shared" si="31"/>
        <v>12.775</v>
      </c>
      <c r="AK70" s="34">
        <f t="shared" si="32"/>
        <v>10.4346</v>
      </c>
      <c r="AL70" s="34">
        <f t="shared" si="33"/>
        <v>2.0459997953999998</v>
      </c>
      <c r="AM70" s="34">
        <f t="shared" si="34"/>
        <v>0.17899999999999999</v>
      </c>
      <c r="AN70" s="34">
        <f t="shared" si="35"/>
        <v>5.5739999999999998</v>
      </c>
      <c r="AO70" s="34">
        <f t="shared" si="36"/>
        <v>9.2680000000000007</v>
      </c>
      <c r="AP70" s="34">
        <f t="shared" si="37"/>
        <v>3.0339999999999998</v>
      </c>
      <c r="AQ70" s="34">
        <f t="shared" si="38"/>
        <v>0.81399999999999995</v>
      </c>
      <c r="AR70" s="34">
        <f t="shared" si="39"/>
        <v>0.45800000000000002</v>
      </c>
      <c r="AS70" s="34">
        <v>0.74472367080522905</v>
      </c>
      <c r="AT70" s="34">
        <f t="shared" si="42"/>
        <v>3.0453808957872024E-2</v>
      </c>
      <c r="AU70" s="34">
        <f t="shared" si="40"/>
        <v>1126.0373999999999</v>
      </c>
      <c r="AV70" s="34">
        <v>500</v>
      </c>
      <c r="AW70" s="34">
        <v>0.2154975290402637</v>
      </c>
      <c r="AY70" s="25">
        <v>38.636850000000003</v>
      </c>
      <c r="AZ70" s="25">
        <v>38.414299999999997</v>
      </c>
      <c r="BA70" s="25">
        <v>22.624400000000001</v>
      </c>
      <c r="BB70" s="25">
        <v>2.5950000000000001E-2</v>
      </c>
      <c r="BC70" s="25">
        <v>0.22225</v>
      </c>
      <c r="BD70" s="25">
        <v>0.28970000000000001</v>
      </c>
      <c r="BE70" s="25">
        <v>0.20935000000000001</v>
      </c>
      <c r="BJ70" s="25">
        <v>100.42274999999999</v>
      </c>
      <c r="BK70" s="25">
        <v>0.75272780950269103</v>
      </c>
      <c r="BM70" s="12" t="s">
        <v>398</v>
      </c>
      <c r="BN70" s="12">
        <v>40</v>
      </c>
      <c r="BO70" s="12" t="s">
        <v>32</v>
      </c>
      <c r="BP70" s="12">
        <v>29</v>
      </c>
      <c r="BQ70" s="12" t="s">
        <v>734</v>
      </c>
      <c r="BR70" s="12" t="s">
        <v>478</v>
      </c>
      <c r="BS70" s="12">
        <v>7.3495370370370403E-4</v>
      </c>
      <c r="BT70" s="12">
        <v>24.247</v>
      </c>
      <c r="BU70" s="12">
        <v>37</v>
      </c>
      <c r="BV70" s="12" t="s">
        <v>462</v>
      </c>
      <c r="BW70" s="12">
        <v>1</v>
      </c>
      <c r="BX70" s="12">
        <v>323000</v>
      </c>
      <c r="BY70" s="12">
        <v>15000</v>
      </c>
      <c r="BZ70" s="12">
        <v>9.1999999999999993</v>
      </c>
      <c r="CA70" s="12">
        <v>1</v>
      </c>
      <c r="CB70" s="12">
        <v>7.25</v>
      </c>
      <c r="CC70" s="12">
        <v>0.45</v>
      </c>
      <c r="CD70" s="12">
        <v>1.39</v>
      </c>
      <c r="CE70" s="12">
        <v>0.36</v>
      </c>
      <c r="CF70" s="12">
        <v>3.1</v>
      </c>
      <c r="CG70" s="12">
        <v>0.11</v>
      </c>
      <c r="CH70" s="12">
        <v>6730</v>
      </c>
      <c r="CI70" s="12">
        <v>230</v>
      </c>
      <c r="CJ70" s="12">
        <v>28.15</v>
      </c>
      <c r="CK70" s="12">
        <v>0.89</v>
      </c>
      <c r="CL70" s="12">
        <v>24740</v>
      </c>
      <c r="CM70" s="12">
        <v>760</v>
      </c>
      <c r="CN70" s="12">
        <v>444</v>
      </c>
      <c r="CO70" s="12">
        <v>17</v>
      </c>
      <c r="CP70" s="12">
        <v>65</v>
      </c>
      <c r="CQ70" s="12">
        <v>3.5</v>
      </c>
      <c r="CR70" s="12">
        <v>1356</v>
      </c>
      <c r="CS70" s="12">
        <v>54</v>
      </c>
      <c r="CT70" s="12">
        <v>117200</v>
      </c>
      <c r="CU70" s="12">
        <v>4200</v>
      </c>
      <c r="CV70" s="12">
        <v>40.799999999999997</v>
      </c>
      <c r="CW70" s="12">
        <v>1.2</v>
      </c>
      <c r="CX70" s="12">
        <v>69.5</v>
      </c>
      <c r="CY70" s="12">
        <v>3</v>
      </c>
      <c r="CZ70" s="12">
        <v>136.1</v>
      </c>
      <c r="DA70" s="12">
        <v>5.3</v>
      </c>
      <c r="DB70" s="12">
        <v>152</v>
      </c>
      <c r="DC70" s="12">
        <v>7.6</v>
      </c>
      <c r="DD70" s="12">
        <v>26.9</v>
      </c>
      <c r="DE70" s="12">
        <v>1.2</v>
      </c>
      <c r="DF70" s="12">
        <v>1.8</v>
      </c>
      <c r="DG70" s="12">
        <v>0.25</v>
      </c>
      <c r="DH70" s="12">
        <v>15.67</v>
      </c>
      <c r="DI70" s="12">
        <v>0.69</v>
      </c>
      <c r="DJ70" s="12">
        <v>381</v>
      </c>
      <c r="DK70" s="12">
        <v>13</v>
      </c>
      <c r="DL70" s="12">
        <v>33</v>
      </c>
      <c r="DM70" s="12">
        <v>1.4</v>
      </c>
      <c r="DN70" s="12">
        <v>221.3</v>
      </c>
      <c r="DO70" s="12">
        <v>9</v>
      </c>
      <c r="DP70" s="12">
        <v>24.5</v>
      </c>
      <c r="DQ70" s="12">
        <v>1</v>
      </c>
      <c r="DR70" s="12">
        <v>1.39</v>
      </c>
      <c r="DS70" s="12">
        <v>0.23</v>
      </c>
      <c r="DT70" s="12">
        <v>0.14499999999999999</v>
      </c>
      <c r="DU70" s="12">
        <v>9.1999999999999998E-2</v>
      </c>
      <c r="DV70" s="12">
        <v>0.153</v>
      </c>
      <c r="DW70" s="12">
        <v>2.8000000000000001E-2</v>
      </c>
      <c r="DX70" s="12">
        <v>2.8</v>
      </c>
      <c r="DY70" s="12">
        <v>0.19</v>
      </c>
      <c r="DZ70" s="12">
        <v>0.155</v>
      </c>
      <c r="EA70" s="12">
        <v>4.3999999999999997E-2</v>
      </c>
      <c r="EB70" s="12">
        <v>0.16400000000000001</v>
      </c>
      <c r="EC70" s="12">
        <v>1.6E-2</v>
      </c>
      <c r="ED70" s="12">
        <v>192.9</v>
      </c>
      <c r="EE70" s="12">
        <v>6.1</v>
      </c>
      <c r="EF70" s="12">
        <v>20.52</v>
      </c>
      <c r="EG70" s="12">
        <v>0.75</v>
      </c>
      <c r="EH70" s="12">
        <v>51.2</v>
      </c>
      <c r="EI70" s="12">
        <v>1.8</v>
      </c>
      <c r="EJ70" s="12">
        <v>7.18</v>
      </c>
      <c r="EK70" s="12">
        <v>0.32</v>
      </c>
      <c r="EL70" s="12">
        <v>33.200000000000003</v>
      </c>
      <c r="EM70" s="12">
        <v>1.2</v>
      </c>
      <c r="EN70" s="12">
        <v>8.6199999999999992</v>
      </c>
      <c r="EO70" s="12">
        <v>0.41</v>
      </c>
      <c r="EP70" s="12">
        <v>2.73</v>
      </c>
      <c r="EQ70" s="12">
        <v>0.17</v>
      </c>
      <c r="ER70" s="12">
        <v>8.34</v>
      </c>
      <c r="ES70" s="12">
        <v>0.56000000000000005</v>
      </c>
      <c r="ET70" s="12">
        <v>1.3480000000000001</v>
      </c>
      <c r="EU70" s="12">
        <v>8.7999999999999995E-2</v>
      </c>
      <c r="EV70" s="12">
        <v>7.3</v>
      </c>
      <c r="EW70" s="12">
        <v>0.37</v>
      </c>
      <c r="EX70" s="12">
        <v>1.373</v>
      </c>
      <c r="EY70" s="12">
        <v>9.2999999999999999E-2</v>
      </c>
      <c r="EZ70" s="12">
        <v>3.7</v>
      </c>
      <c r="FA70" s="12">
        <v>0.26</v>
      </c>
      <c r="FB70" s="12">
        <v>0.44800000000000001</v>
      </c>
      <c r="FC70" s="12">
        <v>4.2999999999999997E-2</v>
      </c>
      <c r="FD70" s="12">
        <v>2.84</v>
      </c>
      <c r="FE70" s="12">
        <v>0.2</v>
      </c>
      <c r="FF70" s="12">
        <v>0.36</v>
      </c>
      <c r="FG70" s="12">
        <v>0.04</v>
      </c>
      <c r="FH70" s="12">
        <v>5.92</v>
      </c>
      <c r="FI70" s="12">
        <v>0.43</v>
      </c>
      <c r="FJ70" s="12">
        <v>1.4350000000000001</v>
      </c>
      <c r="FK70" s="12">
        <v>0.09</v>
      </c>
      <c r="FL70" s="12">
        <v>0.29799999999999999</v>
      </c>
      <c r="FM70" s="12">
        <v>6.2E-2</v>
      </c>
      <c r="FN70" s="12">
        <v>4.1000000000000002E-2</v>
      </c>
      <c r="FO70" s="12">
        <v>1.2E-2</v>
      </c>
      <c r="FP70" s="12">
        <v>1.8</v>
      </c>
      <c r="FQ70" s="12">
        <v>0.14000000000000001</v>
      </c>
      <c r="FR70" s="12">
        <v>2.3400000000000001E-2</v>
      </c>
      <c r="FS70" s="12">
        <v>9.7000000000000003E-3</v>
      </c>
      <c r="FT70" s="12">
        <v>1.51</v>
      </c>
      <c r="FU70" s="12">
        <v>9.8000000000000004E-2</v>
      </c>
      <c r="FV70" s="12">
        <v>0.53700000000000003</v>
      </c>
      <c r="FW70" s="12">
        <v>5.2999999999999999E-2</v>
      </c>
    </row>
    <row r="71" spans="1:179" x14ac:dyDescent="0.3">
      <c r="A71" s="31" t="s">
        <v>260</v>
      </c>
      <c r="B71" s="31" t="s">
        <v>19</v>
      </c>
      <c r="D71" s="62">
        <v>2.7997999999999998</v>
      </c>
      <c r="E71" s="62">
        <v>15.545199999999999</v>
      </c>
      <c r="F71" s="62">
        <v>0.30359999999999998</v>
      </c>
      <c r="G71" s="62">
        <v>11.996600000000001</v>
      </c>
      <c r="H71" s="62">
        <v>0.61439999999999995</v>
      </c>
      <c r="I71" s="62">
        <v>3.1846000000000001</v>
      </c>
      <c r="J71" s="62">
        <v>51.714799999999997</v>
      </c>
      <c r="K71" s="62">
        <v>3.6663000000000001</v>
      </c>
      <c r="L71" s="62">
        <v>8.9608000000000008</v>
      </c>
      <c r="M71" s="62">
        <v>0.2145</v>
      </c>
      <c r="N71" s="62">
        <v>1291.2074399999999</v>
      </c>
      <c r="O71" s="62">
        <v>205</v>
      </c>
      <c r="P71" s="62">
        <v>0.23640328909092501</v>
      </c>
      <c r="Q71" s="62">
        <v>237.93042207124699</v>
      </c>
      <c r="R71" s="62">
        <v>394.62040638545602</v>
      </c>
      <c r="T71" s="37">
        <v>18.649999999999999</v>
      </c>
      <c r="U71" s="37">
        <v>2.3570000000000002</v>
      </c>
      <c r="V71" s="37">
        <v>13.085000000000001</v>
      </c>
      <c r="W71" s="37">
        <v>0.25600000000000001</v>
      </c>
      <c r="X71" s="37">
        <v>10.218</v>
      </c>
      <c r="Y71" s="37">
        <v>0.51700000000000002</v>
      </c>
      <c r="Z71" s="37">
        <v>2.681</v>
      </c>
      <c r="AA71" s="37">
        <v>49.753999999999998</v>
      </c>
      <c r="AB71" s="37">
        <v>9.1839999999999993</v>
      </c>
      <c r="AC71" s="37">
        <v>11.332000000000001</v>
      </c>
      <c r="AD71" s="37">
        <v>0.249</v>
      </c>
      <c r="AE71" s="37">
        <f t="shared" si="41"/>
        <v>0.84281500210703741</v>
      </c>
      <c r="AG71" s="34" t="str">
        <f t="shared" si="28"/>
        <v>LL8_435</v>
      </c>
      <c r="AH71" s="34">
        <f t="shared" si="29"/>
        <v>49.753999999999998</v>
      </c>
      <c r="AI71" s="34">
        <f t="shared" si="30"/>
        <v>2.681</v>
      </c>
      <c r="AJ71" s="34">
        <f t="shared" si="31"/>
        <v>13.085000000000001</v>
      </c>
      <c r="AK71" s="34">
        <f t="shared" si="32"/>
        <v>9.632200000000001</v>
      </c>
      <c r="AL71" s="34">
        <f t="shared" si="33"/>
        <v>1.8886664778</v>
      </c>
      <c r="AM71" s="34">
        <f t="shared" si="34"/>
        <v>0.249</v>
      </c>
      <c r="AN71" s="34">
        <f t="shared" si="35"/>
        <v>9.1839999999999993</v>
      </c>
      <c r="AO71" s="34">
        <f t="shared" si="36"/>
        <v>10.218</v>
      </c>
      <c r="AP71" s="34">
        <f t="shared" si="37"/>
        <v>2.3570000000000002</v>
      </c>
      <c r="AQ71" s="34">
        <f t="shared" si="38"/>
        <v>0.51700000000000002</v>
      </c>
      <c r="AR71" s="34">
        <f t="shared" si="39"/>
        <v>0.25600000000000001</v>
      </c>
      <c r="AS71" s="34">
        <v>0.5</v>
      </c>
      <c r="AT71" s="34">
        <f t="shared" si="42"/>
        <v>2.0053132917930636E-2</v>
      </c>
      <c r="AU71" s="34">
        <f t="shared" si="40"/>
        <v>1198.5984000000001</v>
      </c>
      <c r="AV71" s="34">
        <v>310</v>
      </c>
      <c r="AW71" s="34">
        <v>0.16362871702239071</v>
      </c>
      <c r="AY71" s="25">
        <v>44.505800000000001</v>
      </c>
      <c r="AZ71" s="25">
        <v>40.027500000000003</v>
      </c>
      <c r="BA71" s="25">
        <v>15.034050000000001</v>
      </c>
      <c r="BB71" s="25">
        <v>3.3950000000000001E-2</v>
      </c>
      <c r="BC71" s="25">
        <v>0.25559999999999999</v>
      </c>
      <c r="BD71" s="25">
        <v>0.2084</v>
      </c>
      <c r="BE71" s="25">
        <v>0.27700000000000002</v>
      </c>
      <c r="BJ71" s="25">
        <v>100.34225000000001</v>
      </c>
      <c r="BK71" s="25">
        <v>0.84068562755137299</v>
      </c>
      <c r="BM71" s="12" t="s">
        <v>400</v>
      </c>
      <c r="BN71" s="12">
        <v>30</v>
      </c>
      <c r="BO71" s="12" t="s">
        <v>32</v>
      </c>
      <c r="BP71" s="12" t="s">
        <v>481</v>
      </c>
      <c r="BQ71" s="12" t="s">
        <v>735</v>
      </c>
      <c r="BR71" s="12" t="s">
        <v>478</v>
      </c>
      <c r="BS71" s="12">
        <v>0.60787557870370401</v>
      </c>
      <c r="BT71" s="12">
        <v>6.0755999999999997</v>
      </c>
      <c r="BU71" s="12">
        <v>9</v>
      </c>
      <c r="BV71" s="12" t="s">
        <v>462</v>
      </c>
      <c r="BW71" s="12">
        <v>1</v>
      </c>
      <c r="BX71" s="12">
        <v>203000</v>
      </c>
      <c r="BY71" s="12">
        <v>17000</v>
      </c>
      <c r="BZ71" s="12">
        <v>12</v>
      </c>
      <c r="CA71" s="12">
        <v>1</v>
      </c>
      <c r="CB71" s="12">
        <v>5.58</v>
      </c>
      <c r="CC71" s="12">
        <v>0.71</v>
      </c>
      <c r="CD71" s="12" t="s">
        <v>135</v>
      </c>
      <c r="CE71" s="12" t="s">
        <v>135</v>
      </c>
      <c r="CF71" s="12">
        <v>2.4500000000000002</v>
      </c>
      <c r="CG71" s="12">
        <v>0.11</v>
      </c>
      <c r="CH71" s="12">
        <v>4620</v>
      </c>
      <c r="CI71" s="12">
        <v>410</v>
      </c>
      <c r="CJ71" s="12">
        <v>31.2</v>
      </c>
      <c r="CK71" s="12">
        <v>4.2</v>
      </c>
      <c r="CL71" s="12">
        <v>16600</v>
      </c>
      <c r="CM71" s="12">
        <v>18000</v>
      </c>
      <c r="CN71" s="12">
        <v>1300</v>
      </c>
      <c r="CO71" s="12">
        <v>17</v>
      </c>
      <c r="CP71" s="12">
        <v>244</v>
      </c>
      <c r="CQ71" s="12">
        <v>28</v>
      </c>
      <c r="CR71" s="12">
        <v>1236</v>
      </c>
      <c r="CS71" s="12">
        <v>63</v>
      </c>
      <c r="CT71" s="12">
        <v>86700</v>
      </c>
      <c r="CU71" s="12">
        <v>5500</v>
      </c>
      <c r="CV71" s="12">
        <v>29.3</v>
      </c>
      <c r="CW71" s="12">
        <v>3.4</v>
      </c>
      <c r="CX71" s="12">
        <v>25.2</v>
      </c>
      <c r="CY71" s="12">
        <v>4.2</v>
      </c>
      <c r="CZ71" s="12">
        <v>17.399999999999999</v>
      </c>
      <c r="DA71" s="12">
        <v>2.7</v>
      </c>
      <c r="DB71" s="12">
        <v>135</v>
      </c>
      <c r="DC71" s="12">
        <v>11</v>
      </c>
      <c r="DD71" s="12">
        <v>22.4</v>
      </c>
      <c r="DE71" s="12">
        <v>2.9</v>
      </c>
      <c r="DF71" s="12">
        <v>1.01</v>
      </c>
      <c r="DG71" s="12">
        <v>0.63</v>
      </c>
      <c r="DH71" s="12">
        <v>9.23</v>
      </c>
      <c r="DI71" s="12">
        <v>0.78</v>
      </c>
      <c r="DJ71" s="12">
        <v>378</v>
      </c>
      <c r="DK71" s="12">
        <v>27</v>
      </c>
      <c r="DL71" s="12">
        <v>25.1</v>
      </c>
      <c r="DM71" s="12">
        <v>1.7</v>
      </c>
      <c r="DN71" s="12">
        <v>164</v>
      </c>
      <c r="DO71" s="12">
        <v>12</v>
      </c>
      <c r="DP71" s="12">
        <v>16.5</v>
      </c>
      <c r="DQ71" s="12">
        <v>1.1000000000000001</v>
      </c>
      <c r="DR71" s="12">
        <v>1.05</v>
      </c>
      <c r="DS71" s="12">
        <v>0.39</v>
      </c>
      <c r="DT71" s="12">
        <v>0.18</v>
      </c>
      <c r="DU71" s="12">
        <v>0.36</v>
      </c>
      <c r="DV71" s="12">
        <v>0.104</v>
      </c>
      <c r="DW71" s="12">
        <v>5.0999999999999997E-2</v>
      </c>
      <c r="DX71" s="12">
        <v>1.85</v>
      </c>
      <c r="DY71" s="12">
        <v>0.8</v>
      </c>
      <c r="DZ71" s="12" t="s">
        <v>135</v>
      </c>
      <c r="EA71" s="12" t="s">
        <v>135</v>
      </c>
      <c r="EB71" s="12">
        <v>7.4999999999999997E-2</v>
      </c>
      <c r="EC71" s="12">
        <v>4.7E-2</v>
      </c>
      <c r="ED71" s="12">
        <v>136.1</v>
      </c>
      <c r="EE71" s="12">
        <v>5.3</v>
      </c>
      <c r="EF71" s="12">
        <v>14.15</v>
      </c>
      <c r="EG71" s="12">
        <v>0.84</v>
      </c>
      <c r="EH71" s="12">
        <v>37.6</v>
      </c>
      <c r="EI71" s="12">
        <v>2.7</v>
      </c>
      <c r="EJ71" s="12">
        <v>5.74</v>
      </c>
      <c r="EK71" s="12">
        <v>0.65</v>
      </c>
      <c r="EL71" s="12">
        <v>24.2</v>
      </c>
      <c r="EM71" s="12">
        <v>2.2000000000000002</v>
      </c>
      <c r="EN71" s="12">
        <v>6.4</v>
      </c>
      <c r="EO71" s="12">
        <v>1.2</v>
      </c>
      <c r="EP71" s="12">
        <v>2.0299999999999998</v>
      </c>
      <c r="EQ71" s="12">
        <v>0.44</v>
      </c>
      <c r="ER71" s="12">
        <v>7.5</v>
      </c>
      <c r="ES71" s="12">
        <v>1.2</v>
      </c>
      <c r="ET71" s="12">
        <v>0.89</v>
      </c>
      <c r="EU71" s="12">
        <v>0.17</v>
      </c>
      <c r="EV71" s="12">
        <v>6</v>
      </c>
      <c r="EW71" s="12">
        <v>1.1000000000000001</v>
      </c>
      <c r="EX71" s="12">
        <v>1.1100000000000001</v>
      </c>
      <c r="EY71" s="12">
        <v>0.28999999999999998</v>
      </c>
      <c r="EZ71" s="12">
        <v>2.79</v>
      </c>
      <c r="FA71" s="12">
        <v>0.65</v>
      </c>
      <c r="FB71" s="12">
        <v>0.35</v>
      </c>
      <c r="FC71" s="12">
        <v>0.1</v>
      </c>
      <c r="FD71" s="12">
        <v>2.7</v>
      </c>
      <c r="FE71" s="12">
        <v>0.49</v>
      </c>
      <c r="FF71" s="12">
        <v>0.221</v>
      </c>
      <c r="FG71" s="12">
        <v>0.09</v>
      </c>
      <c r="FH71" s="12">
        <v>4.29</v>
      </c>
      <c r="FI71" s="12">
        <v>0.82</v>
      </c>
      <c r="FJ71" s="12">
        <v>1.1399999999999999</v>
      </c>
      <c r="FK71" s="12">
        <v>0.18</v>
      </c>
      <c r="FL71" s="12">
        <v>0.14699999999999999</v>
      </c>
      <c r="FM71" s="12">
        <v>8.5000000000000006E-2</v>
      </c>
      <c r="FN71" s="12" t="s">
        <v>135</v>
      </c>
      <c r="FO71" s="12" t="s">
        <v>135</v>
      </c>
      <c r="FP71" s="12">
        <v>1.1100000000000001</v>
      </c>
      <c r="FQ71" s="12">
        <v>0.28000000000000003</v>
      </c>
      <c r="FR71" s="12" t="s">
        <v>135</v>
      </c>
      <c r="FS71" s="12" t="s">
        <v>135</v>
      </c>
      <c r="FT71" s="12">
        <v>1.04</v>
      </c>
      <c r="FU71" s="12">
        <v>0.24</v>
      </c>
      <c r="FV71" s="12">
        <v>0.42</v>
      </c>
      <c r="FW71" s="12">
        <v>0.1</v>
      </c>
    </row>
    <row r="72" spans="1:179" x14ac:dyDescent="0.3">
      <c r="A72" s="31" t="s">
        <v>261</v>
      </c>
      <c r="B72" s="31" t="s">
        <v>18</v>
      </c>
      <c r="D72" s="62">
        <v>2.9817999999999998</v>
      </c>
      <c r="E72" s="62">
        <v>13.465400000000001</v>
      </c>
      <c r="F72" s="62">
        <v>0.41289999999999999</v>
      </c>
      <c r="G72" s="62">
        <v>9.4223999999999997</v>
      </c>
      <c r="H72" s="62">
        <v>0.76139999999999997</v>
      </c>
      <c r="I72" s="62">
        <v>3.7473000000000001</v>
      </c>
      <c r="J72" s="62">
        <v>50.680700000000002</v>
      </c>
      <c r="K72" s="62">
        <v>4.5301999999999998</v>
      </c>
      <c r="L72" s="62">
        <v>10.9519</v>
      </c>
      <c r="M72" s="62">
        <v>0.15609999999999999</v>
      </c>
      <c r="N72" s="62">
        <v>1588.9858999999999</v>
      </c>
      <c r="O72" s="62">
        <v>210</v>
      </c>
      <c r="P72" s="62">
        <v>0.44794152466162102</v>
      </c>
      <c r="Q72" s="62">
        <v>323.75653471659001</v>
      </c>
      <c r="R72" s="62">
        <v>400.28975386684101</v>
      </c>
      <c r="T72" s="37">
        <v>4.07</v>
      </c>
      <c r="U72" s="37">
        <v>2.9289999999999998</v>
      </c>
      <c r="V72" s="37">
        <v>13.228999999999999</v>
      </c>
      <c r="W72" s="37">
        <v>0.40600000000000003</v>
      </c>
      <c r="X72" s="37">
        <v>9.2569999999999997</v>
      </c>
      <c r="Y72" s="37">
        <v>0.748</v>
      </c>
      <c r="Z72" s="37">
        <v>3.6819999999999999</v>
      </c>
      <c r="AA72" s="37">
        <v>51.307000000000002</v>
      </c>
      <c r="AB72" s="37">
        <v>5.9370000000000003</v>
      </c>
      <c r="AC72" s="37">
        <v>11.734</v>
      </c>
      <c r="AD72" s="37">
        <v>0.153</v>
      </c>
      <c r="AE72" s="37">
        <f t="shared" si="41"/>
        <v>0.96089170750456432</v>
      </c>
      <c r="AG72" s="34" t="str">
        <f t="shared" si="28"/>
        <v>LL1_77</v>
      </c>
      <c r="AH72" s="34">
        <f t="shared" si="29"/>
        <v>51.307000000000002</v>
      </c>
      <c r="AI72" s="34">
        <f t="shared" si="30"/>
        <v>3.6819999999999999</v>
      </c>
      <c r="AJ72" s="34">
        <f t="shared" si="31"/>
        <v>13.228999999999999</v>
      </c>
      <c r="AK72" s="34">
        <f t="shared" si="32"/>
        <v>9.9739000000000004</v>
      </c>
      <c r="AL72" s="34">
        <f t="shared" si="33"/>
        <v>1.9556664711</v>
      </c>
      <c r="AM72" s="34">
        <f t="shared" si="34"/>
        <v>0.153</v>
      </c>
      <c r="AN72" s="34">
        <f t="shared" si="35"/>
        <v>5.9370000000000003</v>
      </c>
      <c r="AO72" s="34">
        <f t="shared" si="36"/>
        <v>9.2569999999999997</v>
      </c>
      <c r="AP72" s="34">
        <f t="shared" si="37"/>
        <v>2.9289999999999998</v>
      </c>
      <c r="AQ72" s="34">
        <f t="shared" si="38"/>
        <v>0.748</v>
      </c>
      <c r="AR72" s="34">
        <f t="shared" si="39"/>
        <v>0.40600000000000003</v>
      </c>
      <c r="AS72" s="34">
        <v>0.430423296494303</v>
      </c>
      <c r="AT72" s="34">
        <f t="shared" si="42"/>
        <v>3.1109496945958496E-2</v>
      </c>
      <c r="AU72" s="34">
        <f t="shared" si="40"/>
        <v>1133.3336999999999</v>
      </c>
      <c r="AV72" s="34">
        <v>470</v>
      </c>
      <c r="AW72" s="34">
        <v>8.2051603310199575E-2</v>
      </c>
      <c r="AY72" s="25">
        <v>39.623899999999999</v>
      </c>
      <c r="AZ72" s="25">
        <v>38.485349999999997</v>
      </c>
      <c r="BA72" s="25">
        <v>20.862749999999998</v>
      </c>
      <c r="BB72" s="25">
        <v>2.7550000000000002E-2</v>
      </c>
      <c r="BC72" s="25">
        <v>0.23244999999999999</v>
      </c>
      <c r="BD72" s="25">
        <v>0.2732</v>
      </c>
      <c r="BE72" s="25">
        <v>0.19464999999999999</v>
      </c>
      <c r="BJ72" s="25">
        <v>99.699849999999998</v>
      </c>
      <c r="BK72" s="25">
        <v>0.77197619048644295</v>
      </c>
      <c r="BM72" s="12" t="s">
        <v>395</v>
      </c>
      <c r="BN72" s="12">
        <v>30</v>
      </c>
      <c r="BO72" s="12" t="s">
        <v>32</v>
      </c>
      <c r="BP72" s="12" t="s">
        <v>464</v>
      </c>
      <c r="BQ72" s="12" t="s">
        <v>736</v>
      </c>
      <c r="BR72" s="12" t="s">
        <v>478</v>
      </c>
      <c r="BS72" s="12">
        <v>0.526886921296296</v>
      </c>
      <c r="BT72" s="12">
        <v>23.039000000000001</v>
      </c>
      <c r="BU72" s="12">
        <v>36</v>
      </c>
      <c r="BV72" s="12" t="s">
        <v>462</v>
      </c>
      <c r="BW72" s="12">
        <v>1</v>
      </c>
      <c r="BX72" s="12">
        <v>131200</v>
      </c>
      <c r="BY72" s="12">
        <v>9400</v>
      </c>
      <c r="BZ72" s="12">
        <v>9.4</v>
      </c>
      <c r="CA72" s="12">
        <v>1</v>
      </c>
      <c r="CB72" s="12">
        <v>7.16</v>
      </c>
      <c r="CC72" s="12">
        <v>0.91</v>
      </c>
      <c r="CD72" s="12">
        <v>1.32</v>
      </c>
      <c r="CE72" s="12">
        <v>0.56000000000000005</v>
      </c>
      <c r="CF72" s="12">
        <v>3.13</v>
      </c>
      <c r="CG72" s="12">
        <v>0.22</v>
      </c>
      <c r="CH72" s="12">
        <v>6760</v>
      </c>
      <c r="CI72" s="12">
        <v>280</v>
      </c>
      <c r="CJ72" s="12">
        <v>29.1</v>
      </c>
      <c r="CK72" s="12">
        <v>1.5</v>
      </c>
      <c r="CL72" s="12">
        <v>22400</v>
      </c>
      <c r="CM72" s="12">
        <v>1000</v>
      </c>
      <c r="CN72" s="12">
        <v>373</v>
      </c>
      <c r="CO72" s="12">
        <v>25</v>
      </c>
      <c r="CP72" s="12">
        <v>83.3</v>
      </c>
      <c r="CQ72" s="12">
        <v>7.7</v>
      </c>
      <c r="CR72" s="12">
        <v>1350</v>
      </c>
      <c r="CS72" s="12">
        <v>100</v>
      </c>
      <c r="CT72" s="12">
        <v>108800</v>
      </c>
      <c r="CU72" s="12">
        <v>8300</v>
      </c>
      <c r="CV72" s="12">
        <v>38.9</v>
      </c>
      <c r="CW72" s="12">
        <v>3</v>
      </c>
      <c r="CX72" s="12">
        <v>62.2</v>
      </c>
      <c r="CY72" s="12">
        <v>4.5</v>
      </c>
      <c r="CZ72" s="12">
        <v>207</v>
      </c>
      <c r="DA72" s="12">
        <v>13</v>
      </c>
      <c r="DB72" s="12">
        <v>133.6</v>
      </c>
      <c r="DC72" s="12">
        <v>8.3000000000000007</v>
      </c>
      <c r="DD72" s="12">
        <v>25.5</v>
      </c>
      <c r="DE72" s="12">
        <v>1.7</v>
      </c>
      <c r="DF72" s="12">
        <v>2.0299999999999998</v>
      </c>
      <c r="DG72" s="12">
        <v>0.49</v>
      </c>
      <c r="DH72" s="12">
        <v>14.5</v>
      </c>
      <c r="DI72" s="12">
        <v>1</v>
      </c>
      <c r="DJ72" s="12">
        <v>372</v>
      </c>
      <c r="DK72" s="12">
        <v>19</v>
      </c>
      <c r="DL72" s="12">
        <v>34</v>
      </c>
      <c r="DM72" s="12">
        <v>2.2000000000000002</v>
      </c>
      <c r="DN72" s="12">
        <v>221</v>
      </c>
      <c r="DO72" s="12">
        <v>13</v>
      </c>
      <c r="DP72" s="12">
        <v>22.3</v>
      </c>
      <c r="DQ72" s="12">
        <v>1.8</v>
      </c>
      <c r="DR72" s="12">
        <v>1.31</v>
      </c>
      <c r="DS72" s="12">
        <v>0.37</v>
      </c>
      <c r="DT72" s="12">
        <v>0.18</v>
      </c>
      <c r="DU72" s="12">
        <v>0.14000000000000001</v>
      </c>
      <c r="DV72" s="12">
        <v>0.113</v>
      </c>
      <c r="DW72" s="12">
        <v>3.4000000000000002E-2</v>
      </c>
      <c r="DX72" s="12">
        <v>2.5499999999999998</v>
      </c>
      <c r="DY72" s="12">
        <v>0.41</v>
      </c>
      <c r="DZ72" s="12" t="s">
        <v>135</v>
      </c>
      <c r="EA72" s="12" t="s">
        <v>135</v>
      </c>
      <c r="EB72" s="12">
        <v>0.16400000000000001</v>
      </c>
      <c r="EC72" s="12">
        <v>4.4999999999999998E-2</v>
      </c>
      <c r="ED72" s="12">
        <v>170</v>
      </c>
      <c r="EE72" s="12">
        <v>13</v>
      </c>
      <c r="EF72" s="12">
        <v>18.7</v>
      </c>
      <c r="EG72" s="12">
        <v>1.4</v>
      </c>
      <c r="EH72" s="12">
        <v>46.5</v>
      </c>
      <c r="EI72" s="12">
        <v>2.5</v>
      </c>
      <c r="EJ72" s="12">
        <v>6.69</v>
      </c>
      <c r="EK72" s="12">
        <v>0.36</v>
      </c>
      <c r="EL72" s="12">
        <v>31.4</v>
      </c>
      <c r="EM72" s="12">
        <v>1.7</v>
      </c>
      <c r="EN72" s="12">
        <v>8.3000000000000007</v>
      </c>
      <c r="EO72" s="12">
        <v>0.92</v>
      </c>
      <c r="EP72" s="12">
        <v>2.6</v>
      </c>
      <c r="EQ72" s="12">
        <v>0.26</v>
      </c>
      <c r="ER72" s="12">
        <v>9</v>
      </c>
      <c r="ES72" s="12">
        <v>1.3</v>
      </c>
      <c r="ET72" s="12">
        <v>1.17</v>
      </c>
      <c r="EU72" s="12">
        <v>0.13</v>
      </c>
      <c r="EV72" s="12">
        <v>6.68</v>
      </c>
      <c r="EW72" s="12">
        <v>0.6</v>
      </c>
      <c r="EX72" s="12">
        <v>1.31</v>
      </c>
      <c r="EY72" s="12">
        <v>0.14000000000000001</v>
      </c>
      <c r="EZ72" s="12">
        <v>3.43</v>
      </c>
      <c r="FA72" s="12">
        <v>0.39</v>
      </c>
      <c r="FB72" s="12">
        <v>0.433</v>
      </c>
      <c r="FC72" s="12">
        <v>7.2999999999999995E-2</v>
      </c>
      <c r="FD72" s="12">
        <v>2.58</v>
      </c>
      <c r="FE72" s="12">
        <v>0.45</v>
      </c>
      <c r="FF72" s="12">
        <v>0.371</v>
      </c>
      <c r="FG72" s="12">
        <v>7.8E-2</v>
      </c>
      <c r="FH72" s="12">
        <v>6.04</v>
      </c>
      <c r="FI72" s="12">
        <v>0.64</v>
      </c>
      <c r="FJ72" s="12">
        <v>1.39</v>
      </c>
      <c r="FK72" s="12">
        <v>0.16</v>
      </c>
      <c r="FL72" s="12">
        <v>0.31</v>
      </c>
      <c r="FM72" s="12">
        <v>0.1</v>
      </c>
      <c r="FN72" s="12">
        <v>5.1999999999999998E-2</v>
      </c>
      <c r="FO72" s="12">
        <v>2.8000000000000001E-2</v>
      </c>
      <c r="FP72" s="12">
        <v>1.38</v>
      </c>
      <c r="FQ72" s="12">
        <v>0.17</v>
      </c>
      <c r="FR72" s="12" t="s">
        <v>135</v>
      </c>
      <c r="FS72" s="12" t="s">
        <v>135</v>
      </c>
      <c r="FT72" s="12">
        <v>1.41</v>
      </c>
      <c r="FU72" s="12">
        <v>0.16</v>
      </c>
      <c r="FV72" s="12">
        <v>0.501</v>
      </c>
      <c r="FW72" s="12">
        <v>6.3E-2</v>
      </c>
    </row>
    <row r="73" spans="1:179" x14ac:dyDescent="0.3">
      <c r="A73" s="31" t="s">
        <v>262</v>
      </c>
      <c r="B73" s="31" t="s">
        <v>21</v>
      </c>
      <c r="D73" s="62">
        <v>2.8702000000000001</v>
      </c>
      <c r="E73" s="62">
        <v>13.246</v>
      </c>
      <c r="F73" s="62">
        <v>0.27660000000000001</v>
      </c>
      <c r="G73" s="62">
        <v>9.6191999999999993</v>
      </c>
      <c r="H73" s="62">
        <v>0.56499999999999995</v>
      </c>
      <c r="I73" s="62">
        <v>2.6758000000000002</v>
      </c>
      <c r="J73" s="62">
        <v>49.350900000000003</v>
      </c>
      <c r="K73" s="62">
        <v>4.6916000000000002</v>
      </c>
      <c r="L73" s="62">
        <v>11.682499999999999</v>
      </c>
      <c r="M73" s="62">
        <v>0.2417</v>
      </c>
      <c r="N73" s="62">
        <v>1240.6601720000001</v>
      </c>
      <c r="O73" s="62">
        <v>210</v>
      </c>
      <c r="P73" s="62">
        <v>0.81129122524647301</v>
      </c>
      <c r="Q73" s="62">
        <v>348.32672562921601</v>
      </c>
      <c r="R73" s="62">
        <v>480.32941186301798</v>
      </c>
      <c r="T73" s="37">
        <v>2.42</v>
      </c>
      <c r="U73" s="37">
        <v>2.907</v>
      </c>
      <c r="V73" s="37">
        <v>13.414</v>
      </c>
      <c r="W73" s="37">
        <v>0.28000000000000003</v>
      </c>
      <c r="X73" s="37">
        <v>9.7409999999999997</v>
      </c>
      <c r="Y73" s="37">
        <v>0.57199999999999995</v>
      </c>
      <c r="Z73" s="37">
        <v>2.71</v>
      </c>
      <c r="AA73" s="37">
        <v>50.878999999999998</v>
      </c>
      <c r="AB73" s="37">
        <v>5.3929999999999998</v>
      </c>
      <c r="AC73" s="37">
        <v>12.843999999999999</v>
      </c>
      <c r="AD73" s="37">
        <v>0.245</v>
      </c>
      <c r="AE73" s="37">
        <f t="shared" si="41"/>
        <v>0.97637180238234722</v>
      </c>
      <c r="AG73" s="34" t="str">
        <f t="shared" si="28"/>
        <v>LL3_137</v>
      </c>
      <c r="AH73" s="34">
        <f t="shared" si="29"/>
        <v>50.878999999999998</v>
      </c>
      <c r="AI73" s="34">
        <f t="shared" si="30"/>
        <v>2.71</v>
      </c>
      <c r="AJ73" s="34">
        <f t="shared" si="31"/>
        <v>13.414</v>
      </c>
      <c r="AK73" s="34">
        <f t="shared" si="32"/>
        <v>10.917399999999999</v>
      </c>
      <c r="AL73" s="34">
        <f t="shared" si="33"/>
        <v>2.1406664525999997</v>
      </c>
      <c r="AM73" s="34">
        <f t="shared" si="34"/>
        <v>0.245</v>
      </c>
      <c r="AN73" s="34">
        <f t="shared" si="35"/>
        <v>5.3929999999999998</v>
      </c>
      <c r="AO73" s="34">
        <f t="shared" si="36"/>
        <v>9.7409999999999997</v>
      </c>
      <c r="AP73" s="34">
        <f t="shared" si="37"/>
        <v>2.907</v>
      </c>
      <c r="AQ73" s="34">
        <f t="shared" si="38"/>
        <v>0.57199999999999995</v>
      </c>
      <c r="AR73" s="34">
        <f t="shared" si="39"/>
        <v>0.28000000000000003</v>
      </c>
      <c r="AS73" s="34">
        <v>0.79212187585088201</v>
      </c>
      <c r="AT73" s="34">
        <f t="shared" si="42"/>
        <v>3.4009639292053896E-2</v>
      </c>
      <c r="AU73" s="34">
        <f t="shared" si="40"/>
        <v>1122.3993</v>
      </c>
      <c r="AV73" s="34">
        <v>600</v>
      </c>
      <c r="AW73" s="34">
        <v>0.1935072500779341</v>
      </c>
      <c r="AY73" s="25">
        <v>37.083649999999999</v>
      </c>
      <c r="AZ73" s="25">
        <v>37.721350000000001</v>
      </c>
      <c r="BA73" s="25">
        <v>23.566400000000002</v>
      </c>
      <c r="BB73" s="25">
        <v>2.8400000000000002E-2</v>
      </c>
      <c r="BC73" s="25">
        <v>0.22464999999999999</v>
      </c>
      <c r="BD73" s="25">
        <v>0.2964</v>
      </c>
      <c r="BE73" s="25">
        <v>0.18525</v>
      </c>
      <c r="BJ73" s="25">
        <v>99.106049999999996</v>
      </c>
      <c r="BK73" s="25">
        <v>0.7371854155384</v>
      </c>
      <c r="BM73" s="12" t="s">
        <v>395</v>
      </c>
      <c r="BN73" s="12">
        <v>30</v>
      </c>
      <c r="BO73" s="12" t="s">
        <v>32</v>
      </c>
      <c r="BP73" s="12" t="s">
        <v>464</v>
      </c>
      <c r="BQ73" s="12" t="s">
        <v>737</v>
      </c>
      <c r="BR73" s="12" t="s">
        <v>478</v>
      </c>
      <c r="BS73" s="12">
        <v>0.51697037037036997</v>
      </c>
      <c r="BT73" s="12">
        <v>23.006</v>
      </c>
      <c r="BU73" s="12">
        <v>36</v>
      </c>
      <c r="BV73" s="12" t="s">
        <v>462</v>
      </c>
      <c r="BW73" s="12">
        <v>1</v>
      </c>
      <c r="BX73" s="12">
        <v>120900</v>
      </c>
      <c r="BY73" s="12">
        <v>7500</v>
      </c>
      <c r="BZ73" s="12">
        <v>9.6</v>
      </c>
      <c r="CA73" s="12">
        <v>1</v>
      </c>
      <c r="CB73" s="12">
        <v>7.64</v>
      </c>
      <c r="CC73" s="12">
        <v>0.55000000000000004</v>
      </c>
      <c r="CD73" s="12">
        <v>1.44</v>
      </c>
      <c r="CE73" s="12">
        <v>0.77</v>
      </c>
      <c r="CF73" s="12">
        <v>2.78</v>
      </c>
      <c r="CG73" s="12">
        <v>0.1</v>
      </c>
      <c r="CH73" s="12">
        <v>5300</v>
      </c>
      <c r="CI73" s="12">
        <v>150</v>
      </c>
      <c r="CJ73" s="12">
        <v>27.6</v>
      </c>
      <c r="CK73" s="12">
        <v>1.2</v>
      </c>
      <c r="CL73" s="12">
        <v>16130</v>
      </c>
      <c r="CM73" s="12">
        <v>340</v>
      </c>
      <c r="CN73" s="12">
        <v>394</v>
      </c>
      <c r="CO73" s="12">
        <v>11</v>
      </c>
      <c r="CP73" s="12">
        <v>84.9</v>
      </c>
      <c r="CQ73" s="12">
        <v>6.7</v>
      </c>
      <c r="CR73" s="12">
        <v>1307</v>
      </c>
      <c r="CS73" s="12">
        <v>37</v>
      </c>
      <c r="CT73" s="12">
        <v>110200</v>
      </c>
      <c r="CU73" s="12">
        <v>3100</v>
      </c>
      <c r="CV73" s="12">
        <v>39.299999999999997</v>
      </c>
      <c r="CW73" s="12">
        <v>1.9</v>
      </c>
      <c r="CX73" s="12">
        <v>66.099999999999994</v>
      </c>
      <c r="CY73" s="12">
        <v>4.9000000000000004</v>
      </c>
      <c r="CZ73" s="12">
        <v>141</v>
      </c>
      <c r="DA73" s="12">
        <v>6.3</v>
      </c>
      <c r="DB73" s="12">
        <v>163.80000000000001</v>
      </c>
      <c r="DC73" s="12">
        <v>8.1999999999999993</v>
      </c>
      <c r="DD73" s="12">
        <v>28.3</v>
      </c>
      <c r="DE73" s="12">
        <v>1.5</v>
      </c>
      <c r="DF73" s="12">
        <v>1.77</v>
      </c>
      <c r="DG73" s="12">
        <v>0.52</v>
      </c>
      <c r="DH73" s="12">
        <v>13.18</v>
      </c>
      <c r="DI73" s="12">
        <v>0.9</v>
      </c>
      <c r="DJ73" s="12">
        <v>414</v>
      </c>
      <c r="DK73" s="12">
        <v>11</v>
      </c>
      <c r="DL73" s="12">
        <v>33.200000000000003</v>
      </c>
      <c r="DM73" s="12">
        <v>1.3</v>
      </c>
      <c r="DN73" s="12">
        <v>166.2</v>
      </c>
      <c r="DO73" s="12">
        <v>4.5999999999999996</v>
      </c>
      <c r="DP73" s="12">
        <v>19.66</v>
      </c>
      <c r="DQ73" s="12">
        <v>0.66</v>
      </c>
      <c r="DR73" s="12">
        <v>0.88</v>
      </c>
      <c r="DS73" s="12">
        <v>0.26</v>
      </c>
      <c r="DT73" s="12">
        <v>0.15</v>
      </c>
      <c r="DU73" s="12">
        <v>0.14000000000000001</v>
      </c>
      <c r="DV73" s="12">
        <v>0.14199999999999999</v>
      </c>
      <c r="DW73" s="12">
        <v>3.5000000000000003E-2</v>
      </c>
      <c r="DX73" s="12">
        <v>1.95</v>
      </c>
      <c r="DY73" s="12">
        <v>0.33</v>
      </c>
      <c r="DZ73" s="12" t="s">
        <v>135</v>
      </c>
      <c r="EA73" s="12" t="s">
        <v>135</v>
      </c>
      <c r="EB73" s="12">
        <v>0.13</v>
      </c>
      <c r="EC73" s="12">
        <v>3.5999999999999997E-2</v>
      </c>
      <c r="ED73" s="12">
        <v>152.9</v>
      </c>
      <c r="EE73" s="12">
        <v>5.6</v>
      </c>
      <c r="EF73" s="12">
        <v>15.98</v>
      </c>
      <c r="EG73" s="12">
        <v>0.49</v>
      </c>
      <c r="EH73" s="12">
        <v>40</v>
      </c>
      <c r="EI73" s="12">
        <v>1.3</v>
      </c>
      <c r="EJ73" s="12">
        <v>5.39</v>
      </c>
      <c r="EK73" s="12">
        <v>0.3</v>
      </c>
      <c r="EL73" s="12">
        <v>25.5</v>
      </c>
      <c r="EM73" s="12">
        <v>1.5</v>
      </c>
      <c r="EN73" s="12">
        <v>5.71</v>
      </c>
      <c r="EO73" s="12">
        <v>0.55000000000000004</v>
      </c>
      <c r="EP73" s="12">
        <v>2.0699999999999998</v>
      </c>
      <c r="EQ73" s="12">
        <v>0.21</v>
      </c>
      <c r="ER73" s="12">
        <v>6.69</v>
      </c>
      <c r="ES73" s="12">
        <v>0.65</v>
      </c>
      <c r="ET73" s="12">
        <v>1.04</v>
      </c>
      <c r="EU73" s="12">
        <v>0.1</v>
      </c>
      <c r="EV73" s="12">
        <v>6.03</v>
      </c>
      <c r="EW73" s="12">
        <v>0.61</v>
      </c>
      <c r="EX73" s="12">
        <v>1.36</v>
      </c>
      <c r="EY73" s="12">
        <v>0.14000000000000001</v>
      </c>
      <c r="EZ73" s="12">
        <v>3.23</v>
      </c>
      <c r="FA73" s="12">
        <v>0.34</v>
      </c>
      <c r="FB73" s="12">
        <v>0.433</v>
      </c>
      <c r="FC73" s="12">
        <v>7.4999999999999997E-2</v>
      </c>
      <c r="FD73" s="12">
        <v>2.57</v>
      </c>
      <c r="FE73" s="12">
        <v>0.37</v>
      </c>
      <c r="FF73" s="12">
        <v>0.432</v>
      </c>
      <c r="FG73" s="12">
        <v>8.4000000000000005E-2</v>
      </c>
      <c r="FH73" s="12">
        <v>4.0199999999999996</v>
      </c>
      <c r="FI73" s="12">
        <v>0.48</v>
      </c>
      <c r="FJ73" s="12">
        <v>1.1599999999999999</v>
      </c>
      <c r="FK73" s="12">
        <v>0.13</v>
      </c>
      <c r="FL73" s="12">
        <v>0.23400000000000001</v>
      </c>
      <c r="FM73" s="12">
        <v>7.2999999999999995E-2</v>
      </c>
      <c r="FN73" s="12" t="s">
        <v>135</v>
      </c>
      <c r="FO73" s="12" t="s">
        <v>135</v>
      </c>
      <c r="FP73" s="12">
        <v>1.35</v>
      </c>
      <c r="FQ73" s="12">
        <v>0.11</v>
      </c>
      <c r="FR73" s="12" t="s">
        <v>135</v>
      </c>
      <c r="FS73" s="12" t="s">
        <v>135</v>
      </c>
      <c r="FT73" s="12">
        <v>1.26</v>
      </c>
      <c r="FU73" s="12">
        <v>0.17</v>
      </c>
      <c r="FV73" s="12">
        <v>0.44500000000000001</v>
      </c>
      <c r="FW73" s="12">
        <v>8.5000000000000006E-2</v>
      </c>
    </row>
    <row r="74" spans="1:179" x14ac:dyDescent="0.3">
      <c r="A74" s="31" t="s">
        <v>278</v>
      </c>
      <c r="B74" s="31" t="s">
        <v>19</v>
      </c>
      <c r="D74" s="62">
        <v>2.8527999999999998</v>
      </c>
      <c r="E74" s="62">
        <v>14.907999999999999</v>
      </c>
      <c r="F74" s="62">
        <v>0.26490000000000002</v>
      </c>
      <c r="G74" s="62">
        <v>12.254200000000001</v>
      </c>
      <c r="H74" s="62">
        <v>0.40339999999999998</v>
      </c>
      <c r="I74" s="62">
        <v>2.7671000000000001</v>
      </c>
      <c r="J74" s="62">
        <v>51.020600000000002</v>
      </c>
      <c r="K74" s="62">
        <v>5.1593999999999998</v>
      </c>
      <c r="L74" s="62">
        <v>7.8080999999999996</v>
      </c>
      <c r="M74" s="62">
        <v>8.5500000000000007E-2</v>
      </c>
      <c r="N74" s="62">
        <v>443.91511600000001</v>
      </c>
      <c r="O74" s="62">
        <v>96</v>
      </c>
      <c r="P74" s="62">
        <v>0.24027379545709501</v>
      </c>
      <c r="Q74" s="62">
        <v>248.34484627836301</v>
      </c>
      <c r="R74" s="62">
        <v>327.314275859882</v>
      </c>
      <c r="T74" s="37">
        <v>16.600000000000001</v>
      </c>
      <c r="U74" s="37">
        <v>2.4689999999999999</v>
      </c>
      <c r="V74" s="37">
        <v>12.9</v>
      </c>
      <c r="W74" s="37">
        <v>0.22900000000000001</v>
      </c>
      <c r="X74" s="37">
        <v>10.702</v>
      </c>
      <c r="Y74" s="37">
        <v>0.34899999999999998</v>
      </c>
      <c r="Z74" s="37">
        <v>2.3940000000000001</v>
      </c>
      <c r="AA74" s="37">
        <v>49.77</v>
      </c>
      <c r="AB74" s="37">
        <v>9.3279999999999994</v>
      </c>
      <c r="AC74" s="37">
        <v>11.336</v>
      </c>
      <c r="AD74" s="37">
        <v>0.14199999999999999</v>
      </c>
      <c r="AE74" s="37">
        <f t="shared" si="41"/>
        <v>0.85763293310463129</v>
      </c>
      <c r="AG74" s="34" t="str">
        <f t="shared" si="28"/>
        <v>LL8_613b</v>
      </c>
      <c r="AH74" s="34">
        <f t="shared" si="29"/>
        <v>49.77</v>
      </c>
      <c r="AI74" s="34">
        <f t="shared" si="30"/>
        <v>2.3940000000000001</v>
      </c>
      <c r="AJ74" s="34">
        <f t="shared" si="31"/>
        <v>12.9</v>
      </c>
      <c r="AK74" s="34">
        <f t="shared" si="32"/>
        <v>9.6356000000000002</v>
      </c>
      <c r="AL74" s="34">
        <f t="shared" si="33"/>
        <v>1.8893331443999999</v>
      </c>
      <c r="AM74" s="34">
        <f t="shared" si="34"/>
        <v>0.14199999999999999</v>
      </c>
      <c r="AN74" s="34">
        <f t="shared" si="35"/>
        <v>9.3279999999999994</v>
      </c>
      <c r="AO74" s="34">
        <f t="shared" si="36"/>
        <v>10.702</v>
      </c>
      <c r="AP74" s="34">
        <f t="shared" si="37"/>
        <v>2.4689999999999999</v>
      </c>
      <c r="AQ74" s="34">
        <f t="shared" si="38"/>
        <v>0.34899999999999998</v>
      </c>
      <c r="AR74" s="34">
        <f t="shared" si="39"/>
        <v>0.22900000000000001</v>
      </c>
      <c r="AS74" s="34">
        <v>0.5</v>
      </c>
      <c r="AT74" s="34">
        <f t="shared" si="42"/>
        <v>2.1298871893513122E-2</v>
      </c>
      <c r="AU74" s="34">
        <f t="shared" si="40"/>
        <v>1201.4928</v>
      </c>
      <c r="AV74" s="34">
        <v>330</v>
      </c>
      <c r="AW74" s="34">
        <v>0.15302179832607349</v>
      </c>
      <c r="AY74" s="25">
        <v>44.795749999999998</v>
      </c>
      <c r="AZ74" s="25">
        <v>39.913200000000003</v>
      </c>
      <c r="BA74" s="25">
        <v>14.795450000000001</v>
      </c>
      <c r="BB74" s="25">
        <v>4.2599999999999999E-2</v>
      </c>
      <c r="BC74" s="25">
        <v>0.25385000000000002</v>
      </c>
      <c r="BD74" s="25">
        <v>0.19275</v>
      </c>
      <c r="BE74" s="25">
        <v>0.33289999999999997</v>
      </c>
      <c r="BJ74" s="25">
        <v>100.3265</v>
      </c>
      <c r="BK74" s="25">
        <v>0.843674980148579</v>
      </c>
      <c r="BM74" s="12" t="s">
        <v>401</v>
      </c>
      <c r="BN74" s="12">
        <v>25</v>
      </c>
      <c r="BO74" s="12" t="s">
        <v>32</v>
      </c>
      <c r="BP74" s="12" t="s">
        <v>459</v>
      </c>
      <c r="BQ74" s="12" t="s">
        <v>738</v>
      </c>
      <c r="BR74" s="12" t="s">
        <v>480</v>
      </c>
      <c r="BS74" s="12">
        <v>6.70370370370371E-3</v>
      </c>
      <c r="BT74" s="12">
        <v>5.15</v>
      </c>
      <c r="BU74" s="12">
        <v>10</v>
      </c>
      <c r="BV74" s="12" t="s">
        <v>462</v>
      </c>
      <c r="BW74" s="12">
        <v>1</v>
      </c>
      <c r="BX74" s="12">
        <v>121000</v>
      </c>
      <c r="BY74" s="12">
        <v>13000</v>
      </c>
      <c r="BZ74" s="12">
        <v>12.3</v>
      </c>
      <c r="CA74" s="12">
        <v>1</v>
      </c>
      <c r="CF74" s="12">
        <v>2.19</v>
      </c>
      <c r="CG74" s="12">
        <v>0.4</v>
      </c>
      <c r="CH74" s="12">
        <v>3140</v>
      </c>
      <c r="CI74" s="12">
        <v>350</v>
      </c>
      <c r="CJ74" s="12">
        <v>20.3</v>
      </c>
      <c r="CK74" s="12">
        <v>2.6</v>
      </c>
      <c r="CL74" s="12">
        <v>16000</v>
      </c>
      <c r="CM74" s="12">
        <v>1200</v>
      </c>
      <c r="CN74" s="12">
        <v>276</v>
      </c>
      <c r="CO74" s="12">
        <v>45</v>
      </c>
      <c r="CP74" s="12">
        <v>319</v>
      </c>
      <c r="CQ74" s="12">
        <v>48</v>
      </c>
      <c r="CR74" s="12">
        <v>930</v>
      </c>
      <c r="CS74" s="12">
        <v>260</v>
      </c>
      <c r="CT74" s="12">
        <v>75000</v>
      </c>
      <c r="CU74" s="12">
        <v>24000</v>
      </c>
      <c r="CX74" s="12">
        <v>70</v>
      </c>
      <c r="CY74" s="12">
        <v>25</v>
      </c>
      <c r="CZ74" s="12">
        <v>83</v>
      </c>
      <c r="DA74" s="12">
        <v>19</v>
      </c>
      <c r="DD74" s="12">
        <v>18.5</v>
      </c>
      <c r="DE74" s="12">
        <v>2.2999999999999998</v>
      </c>
      <c r="DF74" s="12">
        <v>2.1</v>
      </c>
      <c r="DG74" s="12">
        <v>2.1</v>
      </c>
      <c r="DH74" s="12">
        <v>6.31</v>
      </c>
      <c r="DI74" s="12">
        <v>0.84</v>
      </c>
      <c r="DJ74" s="12">
        <v>340</v>
      </c>
      <c r="DK74" s="12">
        <v>110</v>
      </c>
      <c r="DL74" s="12">
        <v>21.5</v>
      </c>
      <c r="DM74" s="12">
        <v>5.3</v>
      </c>
      <c r="DN74" s="12">
        <v>99</v>
      </c>
      <c r="DO74" s="12">
        <v>17</v>
      </c>
      <c r="DP74" s="12">
        <v>11.1</v>
      </c>
      <c r="DQ74" s="12">
        <v>1.5</v>
      </c>
      <c r="DR74" s="12">
        <v>1.04</v>
      </c>
      <c r="DS74" s="12">
        <v>0.49</v>
      </c>
      <c r="DX74" s="12">
        <v>1.74</v>
      </c>
      <c r="DY74" s="12">
        <v>0.52</v>
      </c>
      <c r="ED74" s="12">
        <v>98</v>
      </c>
      <c r="EE74" s="12">
        <v>24</v>
      </c>
      <c r="EF74" s="12">
        <v>8.5</v>
      </c>
      <c r="EG74" s="12">
        <v>1</v>
      </c>
      <c r="EH74" s="12">
        <v>23.2</v>
      </c>
      <c r="EI74" s="12">
        <v>1.8</v>
      </c>
      <c r="EJ74" s="12">
        <v>3.24</v>
      </c>
      <c r="EK74" s="12">
        <v>0.49</v>
      </c>
      <c r="EL74" s="12">
        <v>16.7</v>
      </c>
      <c r="EM74" s="12">
        <v>3.9</v>
      </c>
      <c r="EN74" s="12">
        <v>3.8</v>
      </c>
      <c r="EO74" s="12">
        <v>1.7</v>
      </c>
      <c r="EP74" s="12">
        <v>1.38</v>
      </c>
      <c r="EQ74" s="12">
        <v>0.24</v>
      </c>
      <c r="ER74" s="12">
        <v>5.7</v>
      </c>
      <c r="ES74" s="12">
        <v>2.1</v>
      </c>
      <c r="ET74" s="12">
        <v>0.68</v>
      </c>
      <c r="EU74" s="12">
        <v>0.17</v>
      </c>
      <c r="EV74" s="12">
        <v>4.2</v>
      </c>
      <c r="EW74" s="12">
        <v>1</v>
      </c>
      <c r="EX74" s="12">
        <v>0.73</v>
      </c>
      <c r="EY74" s="12">
        <v>0.11</v>
      </c>
      <c r="EZ74" s="12">
        <v>1.69</v>
      </c>
      <c r="FA74" s="12">
        <v>0.39</v>
      </c>
      <c r="FB74" s="12">
        <v>0.21099999999999999</v>
      </c>
      <c r="FC74" s="12">
        <v>6.7000000000000004E-2</v>
      </c>
      <c r="FD74" s="12">
        <v>1.78</v>
      </c>
      <c r="FE74" s="12">
        <v>0.8</v>
      </c>
      <c r="FF74" s="12">
        <v>0.27600000000000002</v>
      </c>
      <c r="FG74" s="12">
        <v>7.8E-2</v>
      </c>
      <c r="FH74" s="12">
        <v>2.61</v>
      </c>
      <c r="FI74" s="12">
        <v>0.62</v>
      </c>
      <c r="FJ74" s="12">
        <v>0.68</v>
      </c>
      <c r="FK74" s="12">
        <v>0.15</v>
      </c>
      <c r="FL74" s="12">
        <v>0.12</v>
      </c>
      <c r="FM74" s="12">
        <v>0.15</v>
      </c>
      <c r="FN74" s="12">
        <v>3.2000000000000001E-2</v>
      </c>
      <c r="FO74" s="12">
        <v>3.9E-2</v>
      </c>
      <c r="FP74" s="12">
        <v>0.7</v>
      </c>
      <c r="FQ74" s="12">
        <v>0.16</v>
      </c>
      <c r="FT74" s="12">
        <v>0.52</v>
      </c>
      <c r="FU74" s="12">
        <v>0.18</v>
      </c>
      <c r="FV74" s="12">
        <v>0.22</v>
      </c>
      <c r="FW74" s="12">
        <v>0.08</v>
      </c>
    </row>
    <row r="75" spans="1:179" x14ac:dyDescent="0.3">
      <c r="A75" s="31" t="s">
        <v>279</v>
      </c>
      <c r="B75" s="31" t="s">
        <v>19</v>
      </c>
      <c r="D75" s="62">
        <v>2.8113999999999999</v>
      </c>
      <c r="E75" s="62">
        <v>14.418900000000001</v>
      </c>
      <c r="F75" s="62">
        <v>0.30259999999999998</v>
      </c>
      <c r="G75" s="62">
        <v>12.245699999999999</v>
      </c>
      <c r="H75" s="62">
        <v>0.44030000000000002</v>
      </c>
      <c r="I75" s="62">
        <v>2.3954</v>
      </c>
      <c r="J75" s="62">
        <v>53.150599999999997</v>
      </c>
      <c r="K75" s="62">
        <v>6.2401</v>
      </c>
      <c r="L75" s="62">
        <v>6.5709999999999997</v>
      </c>
      <c r="M75" s="62">
        <v>9.9900000000000003E-2</v>
      </c>
      <c r="N75" s="62">
        <v>645.60371999999995</v>
      </c>
      <c r="O75" s="62">
        <v>112</v>
      </c>
      <c r="P75" s="62">
        <v>0.238325004661366</v>
      </c>
      <c r="Q75" s="62">
        <v>397.73908284216702</v>
      </c>
      <c r="R75" s="62">
        <v>401.98846000218401</v>
      </c>
      <c r="T75" s="37">
        <v>30.59</v>
      </c>
      <c r="U75" s="37">
        <v>2.1309999999999998</v>
      </c>
      <c r="V75" s="37">
        <v>10.928000000000001</v>
      </c>
      <c r="W75" s="37">
        <v>0.22900000000000001</v>
      </c>
      <c r="X75" s="37">
        <v>9.4350000000000005</v>
      </c>
      <c r="Y75" s="37">
        <v>0.33400000000000002</v>
      </c>
      <c r="Z75" s="37">
        <v>1.8149999999999999</v>
      </c>
      <c r="AA75" s="37">
        <v>49.676000000000002</v>
      </c>
      <c r="AB75" s="37">
        <v>13.612</v>
      </c>
      <c r="AC75" s="37">
        <v>11.336</v>
      </c>
      <c r="AD75" s="37">
        <v>0.151</v>
      </c>
      <c r="AE75" s="37">
        <f t="shared" si="41"/>
        <v>0.76575541771958033</v>
      </c>
      <c r="AG75" s="34" t="str">
        <f t="shared" si="28"/>
        <v>LL8_615</v>
      </c>
      <c r="AH75" s="34">
        <f t="shared" si="29"/>
        <v>49.676000000000002</v>
      </c>
      <c r="AI75" s="34">
        <f t="shared" si="30"/>
        <v>1.8149999999999999</v>
      </c>
      <c r="AJ75" s="34">
        <f t="shared" si="31"/>
        <v>10.928000000000001</v>
      </c>
      <c r="AK75" s="34">
        <f t="shared" si="32"/>
        <v>9.6356000000000002</v>
      </c>
      <c r="AL75" s="34">
        <f t="shared" si="33"/>
        <v>1.8893331443999999</v>
      </c>
      <c r="AM75" s="34">
        <f t="shared" si="34"/>
        <v>0.151</v>
      </c>
      <c r="AN75" s="34">
        <f t="shared" si="35"/>
        <v>13.612</v>
      </c>
      <c r="AO75" s="34">
        <f t="shared" si="36"/>
        <v>9.4350000000000005</v>
      </c>
      <c r="AP75" s="34">
        <f t="shared" si="37"/>
        <v>2.1309999999999998</v>
      </c>
      <c r="AQ75" s="34">
        <f t="shared" si="38"/>
        <v>0.33400000000000002</v>
      </c>
      <c r="AR75" s="34">
        <f t="shared" si="39"/>
        <v>0.22900000000000001</v>
      </c>
      <c r="AS75" s="34">
        <v>0.5</v>
      </c>
      <c r="AT75" s="34">
        <f t="shared" si="42"/>
        <v>3.0457085752520634E-2</v>
      </c>
      <c r="AU75" s="34">
        <f t="shared" si="40"/>
        <v>1287.6012000000001</v>
      </c>
      <c r="AV75" s="34">
        <v>380</v>
      </c>
      <c r="AW75" s="34">
        <v>0.14036045580520881</v>
      </c>
      <c r="AY75" s="25">
        <v>48.177349999999997</v>
      </c>
      <c r="AZ75" s="25">
        <v>40.594200000000001</v>
      </c>
      <c r="BA75" s="25">
        <v>10.87655</v>
      </c>
      <c r="BB75" s="25">
        <v>5.04E-2</v>
      </c>
      <c r="BC75" s="25">
        <v>0.24324999999999999</v>
      </c>
      <c r="BD75" s="25">
        <v>0.1391</v>
      </c>
      <c r="BE75" s="25">
        <v>0.40489999999999998</v>
      </c>
      <c r="BJ75" s="25">
        <v>100.48565000000001</v>
      </c>
      <c r="BK75" s="25">
        <v>0.88758594237286403</v>
      </c>
      <c r="BM75" s="12" t="s">
        <v>400</v>
      </c>
      <c r="BN75" s="12">
        <v>30</v>
      </c>
      <c r="BO75" s="12" t="s">
        <v>32</v>
      </c>
      <c r="BP75" s="12" t="s">
        <v>481</v>
      </c>
      <c r="BQ75" s="12" t="s">
        <v>739</v>
      </c>
      <c r="BR75" s="12" t="s">
        <v>478</v>
      </c>
      <c r="BS75" s="12">
        <v>0.60360300925925903</v>
      </c>
      <c r="BT75" s="12">
        <v>22.183</v>
      </c>
      <c r="BU75" s="12">
        <v>35</v>
      </c>
      <c r="BV75" s="12" t="s">
        <v>462</v>
      </c>
      <c r="BW75" s="12">
        <v>1</v>
      </c>
      <c r="BX75" s="12">
        <v>152300</v>
      </c>
      <c r="BY75" s="12">
        <v>8300</v>
      </c>
      <c r="BZ75" s="12">
        <v>12.2</v>
      </c>
      <c r="CA75" s="12">
        <v>1</v>
      </c>
      <c r="CB75" s="12">
        <v>4.0199999999999996</v>
      </c>
      <c r="CC75" s="12">
        <v>0.47</v>
      </c>
      <c r="CD75" s="12">
        <v>0.88</v>
      </c>
      <c r="CE75" s="12">
        <v>0.6</v>
      </c>
      <c r="CF75" s="12">
        <v>2.92</v>
      </c>
      <c r="CG75" s="12">
        <v>0.2</v>
      </c>
      <c r="CH75" s="12">
        <v>3810</v>
      </c>
      <c r="CI75" s="12">
        <v>140</v>
      </c>
      <c r="CJ75" s="12">
        <v>22.7</v>
      </c>
      <c r="CK75" s="12">
        <v>1</v>
      </c>
      <c r="CL75" s="12">
        <v>13610</v>
      </c>
      <c r="CM75" s="12">
        <v>14980</v>
      </c>
      <c r="CN75" s="12">
        <v>520</v>
      </c>
      <c r="CO75" s="12">
        <v>9.4</v>
      </c>
      <c r="CP75" s="12">
        <v>341</v>
      </c>
      <c r="CQ75" s="12">
        <v>25</v>
      </c>
      <c r="CR75" s="12">
        <v>828</v>
      </c>
      <c r="CS75" s="12">
        <v>46</v>
      </c>
      <c r="CT75" s="12">
        <v>65100</v>
      </c>
      <c r="CU75" s="12">
        <v>3600</v>
      </c>
      <c r="CV75" s="12">
        <v>32</v>
      </c>
      <c r="CW75" s="12">
        <v>1.8</v>
      </c>
      <c r="CX75" s="12">
        <v>128.30000000000001</v>
      </c>
      <c r="CY75" s="12">
        <v>6.1</v>
      </c>
      <c r="CZ75" s="12">
        <v>56.2</v>
      </c>
      <c r="DA75" s="12">
        <v>3.8</v>
      </c>
      <c r="DB75" s="12">
        <v>76.8</v>
      </c>
      <c r="DC75" s="12">
        <v>5.2</v>
      </c>
      <c r="DD75" s="12">
        <v>20.8</v>
      </c>
      <c r="DE75" s="12">
        <v>1.1000000000000001</v>
      </c>
      <c r="DF75" s="12">
        <v>1.78</v>
      </c>
      <c r="DG75" s="12">
        <v>0.6</v>
      </c>
      <c r="DH75" s="12">
        <v>7.74</v>
      </c>
      <c r="DI75" s="12">
        <v>0.59</v>
      </c>
      <c r="DJ75" s="12">
        <v>312.3</v>
      </c>
      <c r="DK75" s="12">
        <v>9.6999999999999993</v>
      </c>
      <c r="DL75" s="12">
        <v>24.4</v>
      </c>
      <c r="DM75" s="12">
        <v>1</v>
      </c>
      <c r="DN75" s="12">
        <v>125.6</v>
      </c>
      <c r="DO75" s="12">
        <v>5.4</v>
      </c>
      <c r="DP75" s="12">
        <v>10.85</v>
      </c>
      <c r="DQ75" s="12">
        <v>0.68</v>
      </c>
      <c r="DR75" s="12">
        <v>0.83</v>
      </c>
      <c r="DS75" s="12">
        <v>0.31</v>
      </c>
      <c r="DT75" s="12">
        <v>0.08</v>
      </c>
      <c r="DU75" s="12">
        <v>0.12</v>
      </c>
      <c r="DV75" s="12">
        <v>9.9000000000000005E-2</v>
      </c>
      <c r="DW75" s="12">
        <v>3.7999999999999999E-2</v>
      </c>
      <c r="DX75" s="12">
        <v>1.96</v>
      </c>
      <c r="DY75" s="12">
        <v>0.28999999999999998</v>
      </c>
      <c r="DZ75" s="12" t="s">
        <v>135</v>
      </c>
      <c r="EA75" s="12" t="s">
        <v>135</v>
      </c>
      <c r="EB75" s="12">
        <v>6.8000000000000005E-2</v>
      </c>
      <c r="EC75" s="12">
        <v>0.02</v>
      </c>
      <c r="ED75" s="12">
        <v>95.7</v>
      </c>
      <c r="EE75" s="12">
        <v>6.6</v>
      </c>
      <c r="EF75" s="12">
        <v>9.68</v>
      </c>
      <c r="EG75" s="12">
        <v>0.57999999999999996</v>
      </c>
      <c r="EH75" s="12">
        <v>24.7</v>
      </c>
      <c r="EI75" s="12">
        <v>1.2</v>
      </c>
      <c r="EJ75" s="12">
        <v>3.63</v>
      </c>
      <c r="EK75" s="12">
        <v>0.26</v>
      </c>
      <c r="EL75" s="12">
        <v>17.899999999999999</v>
      </c>
      <c r="EM75" s="12">
        <v>1.4</v>
      </c>
      <c r="EN75" s="12">
        <v>4.7300000000000004</v>
      </c>
      <c r="EO75" s="12">
        <v>0.42</v>
      </c>
      <c r="EP75" s="12">
        <v>1.69</v>
      </c>
      <c r="EQ75" s="12">
        <v>0.21</v>
      </c>
      <c r="ER75" s="12">
        <v>5.95</v>
      </c>
      <c r="ES75" s="12">
        <v>0.73</v>
      </c>
      <c r="ET75" s="12">
        <v>0.89900000000000002</v>
      </c>
      <c r="EU75" s="12">
        <v>9.6000000000000002E-2</v>
      </c>
      <c r="EV75" s="12">
        <v>4.78</v>
      </c>
      <c r="EW75" s="12">
        <v>0.56999999999999995</v>
      </c>
      <c r="EX75" s="12">
        <v>1.03</v>
      </c>
      <c r="EY75" s="12">
        <v>0.12</v>
      </c>
      <c r="EZ75" s="12">
        <v>2.2799999999999998</v>
      </c>
      <c r="FA75" s="12">
        <v>0.23</v>
      </c>
      <c r="FB75" s="12">
        <v>0.32400000000000001</v>
      </c>
      <c r="FC75" s="12">
        <v>7.0000000000000007E-2</v>
      </c>
      <c r="FD75" s="12">
        <v>2.1800000000000002</v>
      </c>
      <c r="FE75" s="12">
        <v>0.37</v>
      </c>
      <c r="FF75" s="12">
        <v>0.26900000000000002</v>
      </c>
      <c r="FG75" s="12">
        <v>5.3999999999999999E-2</v>
      </c>
      <c r="FH75" s="12">
        <v>3.22</v>
      </c>
      <c r="FI75" s="12">
        <v>0.4</v>
      </c>
      <c r="FJ75" s="12">
        <v>0.6</v>
      </c>
      <c r="FK75" s="12">
        <v>0.11</v>
      </c>
      <c r="FL75" s="12">
        <v>0.13100000000000001</v>
      </c>
      <c r="FM75" s="12">
        <v>0.06</v>
      </c>
      <c r="FN75" s="12" t="s">
        <v>135</v>
      </c>
      <c r="FO75" s="12" t="s">
        <v>135</v>
      </c>
      <c r="FP75" s="12">
        <v>0.85</v>
      </c>
      <c r="FQ75" s="12">
        <v>0.13</v>
      </c>
      <c r="FR75" s="12" t="s">
        <v>135</v>
      </c>
      <c r="FS75" s="12" t="s">
        <v>135</v>
      </c>
      <c r="FT75" s="12">
        <v>0.68</v>
      </c>
      <c r="FU75" s="12">
        <v>0.13</v>
      </c>
      <c r="FV75" s="12">
        <v>0.28999999999999998</v>
      </c>
      <c r="FW75" s="12">
        <v>7.2999999999999995E-2</v>
      </c>
    </row>
    <row r="76" spans="1:179" x14ac:dyDescent="0.3">
      <c r="A76" s="31" t="s">
        <v>280</v>
      </c>
      <c r="B76" s="31" t="s">
        <v>19</v>
      </c>
      <c r="D76" s="62">
        <v>2.7212000000000001</v>
      </c>
      <c r="E76" s="62">
        <v>14.730600000000001</v>
      </c>
      <c r="F76" s="62">
        <v>0.37890000000000001</v>
      </c>
      <c r="G76" s="62">
        <v>12.494899999999999</v>
      </c>
      <c r="H76" s="62">
        <v>0.42109999999999997</v>
      </c>
      <c r="I76" s="62">
        <v>2.613</v>
      </c>
      <c r="J76" s="62">
        <v>51.744599999999998</v>
      </c>
      <c r="K76" s="62">
        <v>5.9470000000000001</v>
      </c>
      <c r="L76" s="62">
        <v>6.6710000000000003</v>
      </c>
      <c r="M76" s="62">
        <v>7.8600000000000003E-2</v>
      </c>
      <c r="N76" s="62">
        <v>785.23429199999998</v>
      </c>
      <c r="O76" s="62">
        <v>91</v>
      </c>
      <c r="P76" s="62">
        <v>0.235590483091731</v>
      </c>
      <c r="Q76" s="62">
        <v>468.58135597791102</v>
      </c>
      <c r="R76" s="62">
        <v>395.89081635337101</v>
      </c>
      <c r="T76" s="37">
        <v>30.02</v>
      </c>
      <c r="U76" s="37">
        <v>2.0920000000000001</v>
      </c>
      <c r="V76" s="37">
        <v>11.323</v>
      </c>
      <c r="W76" s="37">
        <v>0.29099999999999998</v>
      </c>
      <c r="X76" s="37">
        <v>9.7569999999999997</v>
      </c>
      <c r="Y76" s="37">
        <v>0.32400000000000001</v>
      </c>
      <c r="Z76" s="37">
        <v>2.0089999999999999</v>
      </c>
      <c r="AA76" s="37">
        <v>49.027999999999999</v>
      </c>
      <c r="AB76" s="37">
        <v>13.349</v>
      </c>
      <c r="AC76" s="37">
        <v>11.337999999999999</v>
      </c>
      <c r="AD76" s="37">
        <v>0.13500000000000001</v>
      </c>
      <c r="AE76" s="37">
        <f t="shared" si="41"/>
        <v>0.76911244423934777</v>
      </c>
      <c r="AG76" s="34" t="str">
        <f t="shared" si="28"/>
        <v>LL8_617_a</v>
      </c>
      <c r="AH76" s="34">
        <f t="shared" si="29"/>
        <v>49.027999999999999</v>
      </c>
      <c r="AI76" s="34">
        <f t="shared" si="30"/>
        <v>2.0089999999999999</v>
      </c>
      <c r="AJ76" s="34">
        <f t="shared" si="31"/>
        <v>11.323</v>
      </c>
      <c r="AK76" s="34">
        <f t="shared" si="32"/>
        <v>9.6372999999999998</v>
      </c>
      <c r="AL76" s="34">
        <f t="shared" si="33"/>
        <v>1.8896664776999998</v>
      </c>
      <c r="AM76" s="34">
        <f t="shared" si="34"/>
        <v>0.13500000000000001</v>
      </c>
      <c r="AN76" s="34">
        <f t="shared" si="35"/>
        <v>13.349</v>
      </c>
      <c r="AO76" s="34">
        <f t="shared" si="36"/>
        <v>9.7569999999999997</v>
      </c>
      <c r="AP76" s="34">
        <f t="shared" si="37"/>
        <v>2.0920000000000001</v>
      </c>
      <c r="AQ76" s="34">
        <f t="shared" si="38"/>
        <v>0.32400000000000001</v>
      </c>
      <c r="AR76" s="34">
        <f t="shared" si="39"/>
        <v>0.29099999999999998</v>
      </c>
      <c r="AS76" s="34">
        <v>0.5</v>
      </c>
      <c r="AT76" s="34">
        <f t="shared" si="42"/>
        <v>3.6039175202115907E-2</v>
      </c>
      <c r="AU76" s="34">
        <f t="shared" si="40"/>
        <v>1282.3149000000001</v>
      </c>
      <c r="AV76" s="34">
        <v>460</v>
      </c>
      <c r="AW76" s="34">
        <v>0.121103025387825</v>
      </c>
      <c r="AY76" s="25">
        <v>48.069450000000003</v>
      </c>
      <c r="AZ76" s="25">
        <v>40.659500000000001</v>
      </c>
      <c r="BA76" s="25">
        <v>10.96115</v>
      </c>
      <c r="BB76" s="25">
        <v>5.0599999999999999E-2</v>
      </c>
      <c r="BC76" s="25">
        <v>0.23565</v>
      </c>
      <c r="BD76" s="25">
        <v>0.14055000000000001</v>
      </c>
      <c r="BE76" s="25">
        <v>0.39929999999999999</v>
      </c>
      <c r="BJ76" s="25">
        <v>100.51615</v>
      </c>
      <c r="BK76" s="25">
        <v>0.88658527640146001</v>
      </c>
      <c r="BM76" s="12" t="s">
        <v>400</v>
      </c>
      <c r="BN76" s="12">
        <v>30</v>
      </c>
      <c r="BO76" s="12" t="s">
        <v>32</v>
      </c>
      <c r="BP76" s="12" t="s">
        <v>481</v>
      </c>
      <c r="BQ76" s="12" t="s">
        <v>740</v>
      </c>
      <c r="BR76" s="12" t="s">
        <v>478</v>
      </c>
      <c r="BS76" s="12">
        <v>0.60514849537036997</v>
      </c>
      <c r="BT76" s="12">
        <v>5.3856000000000002</v>
      </c>
      <c r="BU76" s="12">
        <v>8</v>
      </c>
      <c r="BV76" s="12" t="s">
        <v>462</v>
      </c>
      <c r="BW76" s="12">
        <v>1</v>
      </c>
      <c r="BX76" s="12">
        <v>171000</v>
      </c>
      <c r="BY76" s="12">
        <v>11000</v>
      </c>
      <c r="BZ76" s="12">
        <v>12.5</v>
      </c>
      <c r="CA76" s="12">
        <v>1</v>
      </c>
      <c r="CB76" s="12">
        <v>4.4000000000000004</v>
      </c>
      <c r="CC76" s="12">
        <v>0.67</v>
      </c>
      <c r="CD76" s="12" t="s">
        <v>135</v>
      </c>
      <c r="CE76" s="12" t="s">
        <v>135</v>
      </c>
      <c r="CF76" s="12">
        <v>2.85</v>
      </c>
      <c r="CG76" s="12">
        <v>0.26</v>
      </c>
      <c r="CH76" s="12">
        <v>3350</v>
      </c>
      <c r="CI76" s="12">
        <v>140</v>
      </c>
      <c r="CJ76" s="12">
        <v>25</v>
      </c>
      <c r="CK76" s="12">
        <v>2.4</v>
      </c>
      <c r="CL76" s="12">
        <v>15200</v>
      </c>
      <c r="CM76" s="12">
        <v>16700</v>
      </c>
      <c r="CN76" s="12">
        <v>1300</v>
      </c>
      <c r="CO76" s="12">
        <v>15</v>
      </c>
      <c r="CP76" s="12">
        <v>364</v>
      </c>
      <c r="CQ76" s="12">
        <v>30</v>
      </c>
      <c r="CR76" s="12">
        <v>811</v>
      </c>
      <c r="CS76" s="12">
        <v>52</v>
      </c>
      <c r="CT76" s="12">
        <v>64200</v>
      </c>
      <c r="CU76" s="12">
        <v>4700</v>
      </c>
      <c r="CV76" s="12">
        <v>31.1</v>
      </c>
      <c r="CW76" s="12">
        <v>2.5</v>
      </c>
      <c r="CX76" s="12">
        <v>95.5</v>
      </c>
      <c r="CY76" s="12">
        <v>7.8</v>
      </c>
      <c r="CZ76" s="12">
        <v>32</v>
      </c>
      <c r="DA76" s="12">
        <v>2.7</v>
      </c>
      <c r="DB76" s="12">
        <v>87</v>
      </c>
      <c r="DC76" s="12">
        <v>14</v>
      </c>
      <c r="DD76" s="12">
        <v>22.5</v>
      </c>
      <c r="DE76" s="12">
        <v>3.2</v>
      </c>
      <c r="DF76" s="12">
        <v>2.1</v>
      </c>
      <c r="DG76" s="12">
        <v>1.1000000000000001</v>
      </c>
      <c r="DH76" s="12">
        <v>7.85</v>
      </c>
      <c r="DI76" s="12">
        <v>0.84</v>
      </c>
      <c r="DJ76" s="12">
        <v>311</v>
      </c>
      <c r="DK76" s="12">
        <v>24</v>
      </c>
      <c r="DL76" s="12">
        <v>24</v>
      </c>
      <c r="DM76" s="12">
        <v>1.8</v>
      </c>
      <c r="DN76" s="12">
        <v>111</v>
      </c>
      <c r="DO76" s="12">
        <v>9.5</v>
      </c>
      <c r="DP76" s="12">
        <v>10.6</v>
      </c>
      <c r="DQ76" s="12">
        <v>1.1000000000000001</v>
      </c>
      <c r="DR76" s="12">
        <v>1.02</v>
      </c>
      <c r="DS76" s="12">
        <v>0.49</v>
      </c>
      <c r="DT76" s="12">
        <v>0.28999999999999998</v>
      </c>
      <c r="DU76" s="12">
        <v>0.39</v>
      </c>
      <c r="DV76" s="12">
        <v>0.114</v>
      </c>
      <c r="DW76" s="12">
        <v>9.6000000000000002E-2</v>
      </c>
      <c r="DX76" s="12">
        <v>1.8</v>
      </c>
      <c r="DY76" s="12">
        <v>0.56999999999999995</v>
      </c>
      <c r="DZ76" s="12" t="s">
        <v>135</v>
      </c>
      <c r="EA76" s="12" t="s">
        <v>135</v>
      </c>
      <c r="EB76" s="12" t="s">
        <v>135</v>
      </c>
      <c r="EC76" s="12" t="s">
        <v>135</v>
      </c>
      <c r="ED76" s="12">
        <v>93</v>
      </c>
      <c r="EE76" s="12">
        <v>9.6</v>
      </c>
      <c r="EF76" s="12">
        <v>9.8000000000000007</v>
      </c>
      <c r="EG76" s="12">
        <v>0.89</v>
      </c>
      <c r="EH76" s="12">
        <v>27</v>
      </c>
      <c r="EI76" s="12">
        <v>2.7</v>
      </c>
      <c r="EJ76" s="12">
        <v>3.93</v>
      </c>
      <c r="EK76" s="12">
        <v>0.38</v>
      </c>
      <c r="EL76" s="12">
        <v>21.3</v>
      </c>
      <c r="EM76" s="12">
        <v>4.9000000000000004</v>
      </c>
      <c r="EN76" s="12">
        <v>4.4000000000000004</v>
      </c>
      <c r="EO76" s="12">
        <v>1.6</v>
      </c>
      <c r="EP76" s="12">
        <v>2.42</v>
      </c>
      <c r="EQ76" s="12">
        <v>0.69</v>
      </c>
      <c r="ER76" s="12">
        <v>6.2</v>
      </c>
      <c r="ES76" s="12">
        <v>1.6</v>
      </c>
      <c r="ET76" s="12">
        <v>1.06</v>
      </c>
      <c r="EU76" s="12">
        <v>0.39</v>
      </c>
      <c r="EV76" s="12">
        <v>4.38</v>
      </c>
      <c r="EW76" s="12">
        <v>0.65</v>
      </c>
      <c r="EX76" s="12">
        <v>0.87</v>
      </c>
      <c r="EY76" s="12">
        <v>0.2</v>
      </c>
      <c r="EZ76" s="12">
        <v>2.63</v>
      </c>
      <c r="FA76" s="12">
        <v>0.66</v>
      </c>
      <c r="FB76" s="12">
        <v>0.36</v>
      </c>
      <c r="FC76" s="12">
        <v>0.14000000000000001</v>
      </c>
      <c r="FD76" s="12">
        <v>2.15</v>
      </c>
      <c r="FE76" s="12">
        <v>0.76</v>
      </c>
      <c r="FF76" s="12">
        <v>0.38</v>
      </c>
      <c r="FG76" s="12">
        <v>0.16</v>
      </c>
      <c r="FH76" s="12">
        <v>3.3</v>
      </c>
      <c r="FI76" s="12">
        <v>0.94</v>
      </c>
      <c r="FJ76" s="12">
        <v>0.7</v>
      </c>
      <c r="FK76" s="12">
        <v>0.18</v>
      </c>
      <c r="FL76" s="12">
        <v>0.31</v>
      </c>
      <c r="FM76" s="12">
        <v>0.18</v>
      </c>
      <c r="FN76" s="12">
        <v>5.1999999999999998E-2</v>
      </c>
      <c r="FO76" s="12">
        <v>7.1999999999999995E-2</v>
      </c>
      <c r="FP76" s="12">
        <v>1.1499999999999999</v>
      </c>
      <c r="FQ76" s="12">
        <v>0.2</v>
      </c>
      <c r="FR76" s="12" t="s">
        <v>135</v>
      </c>
      <c r="FS76" s="12" t="s">
        <v>135</v>
      </c>
      <c r="FT76" s="12">
        <v>0.71</v>
      </c>
      <c r="FU76" s="12">
        <v>0.22</v>
      </c>
      <c r="FV76" s="12">
        <v>0.33</v>
      </c>
      <c r="FW76" s="12">
        <v>0.18</v>
      </c>
    </row>
    <row r="77" spans="1:179" x14ac:dyDescent="0.3">
      <c r="A77" s="31" t="s">
        <v>281</v>
      </c>
      <c r="B77" s="31" t="s">
        <v>19</v>
      </c>
      <c r="D77" s="62">
        <v>2.6459000000000001</v>
      </c>
      <c r="E77" s="62">
        <v>14.964600000000001</v>
      </c>
      <c r="F77" s="62">
        <v>0.37630000000000002</v>
      </c>
      <c r="G77" s="62">
        <v>12.428699999999999</v>
      </c>
      <c r="H77" s="62">
        <v>0.56459999999999999</v>
      </c>
      <c r="I77" s="62">
        <v>3.0798000000000001</v>
      </c>
      <c r="J77" s="62">
        <v>50.312800000000003</v>
      </c>
      <c r="K77" s="62">
        <v>5.9634</v>
      </c>
      <c r="L77" s="62">
        <v>6.6596000000000002</v>
      </c>
      <c r="M77" s="62">
        <v>0.1313</v>
      </c>
      <c r="N77" s="62">
        <v>761.71229600000004</v>
      </c>
      <c r="O77" s="62">
        <v>175</v>
      </c>
      <c r="P77" s="62">
        <v>0.216236613399264</v>
      </c>
      <c r="Q77" s="62">
        <v>1001.96455654284</v>
      </c>
      <c r="R77" s="62">
        <v>373.62981068246597</v>
      </c>
      <c r="T77" s="37">
        <v>26.68</v>
      </c>
      <c r="U77" s="37">
        <v>2.1030000000000002</v>
      </c>
      <c r="V77" s="37">
        <v>11.895</v>
      </c>
      <c r="W77" s="37">
        <v>0.29899999999999999</v>
      </c>
      <c r="X77" s="37">
        <v>10.022</v>
      </c>
      <c r="Y77" s="37">
        <v>0.44900000000000001</v>
      </c>
      <c r="Z77" s="37">
        <v>2.448</v>
      </c>
      <c r="AA77" s="37">
        <v>48.417999999999999</v>
      </c>
      <c r="AB77" s="37">
        <v>12.513999999999999</v>
      </c>
      <c r="AC77" s="37">
        <v>11.331</v>
      </c>
      <c r="AD77" s="37">
        <v>0.17699999999999999</v>
      </c>
      <c r="AE77" s="37">
        <f t="shared" si="41"/>
        <v>0.78939059046416171</v>
      </c>
      <c r="AG77" s="34" t="str">
        <f t="shared" si="28"/>
        <v>LL8_623_b</v>
      </c>
      <c r="AH77" s="34">
        <f t="shared" si="29"/>
        <v>48.417999999999999</v>
      </c>
      <c r="AI77" s="34">
        <f t="shared" si="30"/>
        <v>2.448</v>
      </c>
      <c r="AJ77" s="34">
        <f t="shared" si="31"/>
        <v>11.895</v>
      </c>
      <c r="AK77" s="34">
        <f t="shared" si="32"/>
        <v>9.6313499999999994</v>
      </c>
      <c r="AL77" s="34">
        <f t="shared" si="33"/>
        <v>1.8884998111499998</v>
      </c>
      <c r="AM77" s="34">
        <f t="shared" si="34"/>
        <v>0.17699999999999999</v>
      </c>
      <c r="AN77" s="34">
        <f t="shared" si="35"/>
        <v>12.513999999999999</v>
      </c>
      <c r="AO77" s="34">
        <f t="shared" si="36"/>
        <v>10.022</v>
      </c>
      <c r="AP77" s="34">
        <f t="shared" si="37"/>
        <v>2.1030000000000002</v>
      </c>
      <c r="AQ77" s="34">
        <f t="shared" si="38"/>
        <v>0.44900000000000001</v>
      </c>
      <c r="AR77" s="34">
        <f t="shared" si="39"/>
        <v>0.29899999999999999</v>
      </c>
      <c r="AS77" s="34">
        <v>0.5</v>
      </c>
      <c r="AT77" s="34">
        <f t="shared" si="42"/>
        <v>7.9094139291351437E-2</v>
      </c>
      <c r="AU77" s="34">
        <f t="shared" si="40"/>
        <v>1265.5314000000001</v>
      </c>
      <c r="AV77" s="34">
        <v>980</v>
      </c>
      <c r="AW77" s="34">
        <v>6.3421833296661581E-2</v>
      </c>
      <c r="AY77" s="25">
        <v>47.521850000000001</v>
      </c>
      <c r="AZ77" s="25">
        <v>40.446300000000001</v>
      </c>
      <c r="BA77" s="25">
        <v>11.4055</v>
      </c>
      <c r="BB77" s="25">
        <v>4.7449999999999999E-2</v>
      </c>
      <c r="BC77" s="25">
        <v>0.24490000000000001</v>
      </c>
      <c r="BD77" s="25">
        <v>0.1595</v>
      </c>
      <c r="BE77" s="25">
        <v>0.36475000000000002</v>
      </c>
      <c r="BJ77" s="25">
        <v>100.19015</v>
      </c>
      <c r="BK77" s="25">
        <v>0.881334682215971</v>
      </c>
      <c r="BM77" s="12" t="s">
        <v>402</v>
      </c>
      <c r="BN77" s="12">
        <v>20</v>
      </c>
      <c r="BO77" s="12" t="s">
        <v>32</v>
      </c>
      <c r="BP77" s="12" t="s">
        <v>470</v>
      </c>
      <c r="BQ77" s="12" t="s">
        <v>741</v>
      </c>
      <c r="BR77" s="12" t="s">
        <v>480</v>
      </c>
      <c r="BS77" s="12">
        <v>0.67507719907407404</v>
      </c>
      <c r="BT77" s="12">
        <v>7.8783000000000003</v>
      </c>
      <c r="BU77" s="12">
        <v>28</v>
      </c>
      <c r="BV77" s="12" t="s">
        <v>462</v>
      </c>
      <c r="BW77" s="12">
        <v>1</v>
      </c>
      <c r="BX77" s="12">
        <v>42800</v>
      </c>
      <c r="BY77" s="12">
        <v>2900</v>
      </c>
      <c r="BZ77" s="12">
        <v>12.4</v>
      </c>
      <c r="CA77" s="12">
        <v>1</v>
      </c>
      <c r="CX77" s="12">
        <v>106</v>
      </c>
      <c r="CY77" s="12">
        <v>11</v>
      </c>
      <c r="CZ77" s="12">
        <v>73.818181818181799</v>
      </c>
      <c r="DA77" s="12">
        <v>7.5454545454545503</v>
      </c>
      <c r="DH77" s="12">
        <v>9.8000000000000007</v>
      </c>
      <c r="DI77" s="12">
        <v>1.7</v>
      </c>
      <c r="DJ77" s="12">
        <v>370</v>
      </c>
      <c r="DK77" s="12">
        <v>46</v>
      </c>
      <c r="DL77" s="12">
        <v>22.3</v>
      </c>
      <c r="DM77" s="12">
        <v>2.8</v>
      </c>
      <c r="DN77" s="12">
        <v>137</v>
      </c>
      <c r="DO77" s="12">
        <v>16</v>
      </c>
      <c r="DP77" s="12">
        <v>14.4</v>
      </c>
      <c r="DQ77" s="12">
        <v>1.6</v>
      </c>
      <c r="ED77" s="12">
        <v>119.4</v>
      </c>
      <c r="EE77" s="12">
        <v>9.4</v>
      </c>
      <c r="EF77" s="12">
        <v>10.93</v>
      </c>
      <c r="EG77" s="12">
        <v>0.85</v>
      </c>
      <c r="EH77" s="12">
        <v>31.9</v>
      </c>
      <c r="EI77" s="12">
        <v>2.2000000000000002</v>
      </c>
      <c r="EJ77" s="12">
        <v>4.3600000000000003</v>
      </c>
      <c r="EK77" s="12">
        <v>0.45</v>
      </c>
      <c r="EL77" s="12">
        <v>19.100000000000001</v>
      </c>
      <c r="EM77" s="12">
        <v>2</v>
      </c>
      <c r="EN77" s="12">
        <v>6</v>
      </c>
      <c r="EO77" s="12">
        <v>1.2</v>
      </c>
      <c r="EP77" s="12">
        <v>1.64</v>
      </c>
      <c r="EQ77" s="12">
        <v>0.24</v>
      </c>
      <c r="ER77" s="12">
        <v>5.3</v>
      </c>
      <c r="ES77" s="12">
        <v>1.4</v>
      </c>
      <c r="ET77" s="12">
        <v>0.79</v>
      </c>
      <c r="EU77" s="12">
        <v>0.16</v>
      </c>
      <c r="EV77" s="12">
        <v>4.9800000000000004</v>
      </c>
      <c r="EW77" s="12">
        <v>0.89</v>
      </c>
      <c r="EX77" s="12">
        <v>0.94</v>
      </c>
      <c r="EY77" s="12">
        <v>0.21</v>
      </c>
      <c r="EZ77" s="12">
        <v>2.4</v>
      </c>
      <c r="FA77" s="12">
        <v>0.59</v>
      </c>
      <c r="FB77" s="12">
        <v>0.3</v>
      </c>
      <c r="FC77" s="12">
        <v>0.11</v>
      </c>
      <c r="FD77" s="12">
        <v>1.86</v>
      </c>
      <c r="FE77" s="12">
        <v>0.56999999999999995</v>
      </c>
      <c r="FF77" s="12">
        <v>0.23</v>
      </c>
      <c r="FG77" s="12">
        <v>0.1</v>
      </c>
    </row>
    <row r="78" spans="1:179" x14ac:dyDescent="0.3">
      <c r="A78" s="31" t="s">
        <v>282</v>
      </c>
      <c r="B78" s="31" t="s">
        <v>19</v>
      </c>
      <c r="D78" s="62">
        <v>2.6595</v>
      </c>
      <c r="E78" s="62">
        <v>14.4436</v>
      </c>
      <c r="F78" s="62">
        <v>0.34350000000000003</v>
      </c>
      <c r="G78" s="62">
        <v>12.101699999999999</v>
      </c>
      <c r="H78" s="62">
        <v>0.51449999999999996</v>
      </c>
      <c r="I78" s="62">
        <v>3.0895999999999999</v>
      </c>
      <c r="J78" s="62">
        <v>51.156399999999998</v>
      </c>
      <c r="K78" s="62">
        <v>5.7560000000000002</v>
      </c>
      <c r="L78" s="62">
        <v>8.0381</v>
      </c>
      <c r="M78" s="62">
        <v>0.13519999999999999</v>
      </c>
      <c r="N78" s="62">
        <v>824.27079600000002</v>
      </c>
      <c r="O78" s="62">
        <v>117</v>
      </c>
      <c r="P78" s="62">
        <v>0.252483496052611</v>
      </c>
      <c r="Q78" s="62">
        <v>334.64528132359601</v>
      </c>
      <c r="R78" s="62">
        <v>441.355129947146</v>
      </c>
      <c r="T78" s="37">
        <v>16.75</v>
      </c>
      <c r="U78" s="37">
        <v>2.282</v>
      </c>
      <c r="V78" s="37">
        <v>12.393000000000001</v>
      </c>
      <c r="W78" s="37">
        <v>0.29499999999999998</v>
      </c>
      <c r="X78" s="37">
        <v>10.484</v>
      </c>
      <c r="Y78" s="37">
        <v>0.441</v>
      </c>
      <c r="Z78" s="37">
        <v>2.6509999999999998</v>
      </c>
      <c r="AA78" s="37">
        <v>49.58</v>
      </c>
      <c r="AB78" s="37">
        <v>9.9710000000000001</v>
      </c>
      <c r="AC78" s="37">
        <v>11.333</v>
      </c>
      <c r="AD78" s="37">
        <v>0.18</v>
      </c>
      <c r="AE78" s="37">
        <f t="shared" si="41"/>
        <v>0.85653104925053536</v>
      </c>
      <c r="AG78" s="34" t="str">
        <f t="shared" si="28"/>
        <v>LL8_623_c</v>
      </c>
      <c r="AH78" s="34">
        <f t="shared" si="29"/>
        <v>49.58</v>
      </c>
      <c r="AI78" s="34">
        <f t="shared" si="30"/>
        <v>2.6509999999999998</v>
      </c>
      <c r="AJ78" s="34">
        <f t="shared" si="31"/>
        <v>12.393000000000001</v>
      </c>
      <c r="AK78" s="34">
        <f t="shared" si="32"/>
        <v>9.6330500000000008</v>
      </c>
      <c r="AL78" s="34">
        <f t="shared" si="33"/>
        <v>1.8888331444499999</v>
      </c>
      <c r="AM78" s="34">
        <f t="shared" si="34"/>
        <v>0.18</v>
      </c>
      <c r="AN78" s="34">
        <f t="shared" si="35"/>
        <v>9.9710000000000001</v>
      </c>
      <c r="AO78" s="34">
        <f t="shared" si="36"/>
        <v>10.484</v>
      </c>
      <c r="AP78" s="34">
        <f t="shared" si="37"/>
        <v>2.282</v>
      </c>
      <c r="AQ78" s="34">
        <f t="shared" si="38"/>
        <v>0.441</v>
      </c>
      <c r="AR78" s="34">
        <f t="shared" si="39"/>
        <v>0.29499999999999998</v>
      </c>
      <c r="AS78" s="34">
        <v>0.5</v>
      </c>
      <c r="AT78" s="34">
        <f t="shared" si="42"/>
        <v>2.8663407393884028E-2</v>
      </c>
      <c r="AU78" s="34">
        <f t="shared" si="40"/>
        <v>1214.4171000000001</v>
      </c>
      <c r="AV78" s="34">
        <v>420</v>
      </c>
      <c r="AW78" s="34">
        <v>0.12646180569896839</v>
      </c>
      <c r="AY78" s="25">
        <v>45.407850000000003</v>
      </c>
      <c r="AZ78" s="25">
        <v>40.0871</v>
      </c>
      <c r="BA78" s="25">
        <v>14.003399999999999</v>
      </c>
      <c r="BB78" s="25">
        <v>0.05</v>
      </c>
      <c r="BC78" s="25">
        <v>0.24575</v>
      </c>
      <c r="BD78" s="25">
        <v>0.18265000000000001</v>
      </c>
      <c r="BE78" s="25">
        <v>0.33400000000000002</v>
      </c>
      <c r="BJ78" s="25">
        <v>100.3108</v>
      </c>
      <c r="BK78" s="25">
        <v>0.85250958953089395</v>
      </c>
    </row>
    <row r="79" spans="1:179" x14ac:dyDescent="0.3">
      <c r="A79" s="31" t="s">
        <v>283</v>
      </c>
      <c r="B79" s="31" t="s">
        <v>19</v>
      </c>
      <c r="D79" s="62">
        <v>2.7685</v>
      </c>
      <c r="E79" s="62">
        <v>14.7415</v>
      </c>
      <c r="F79" s="62">
        <v>0.26469999999999999</v>
      </c>
      <c r="G79" s="62">
        <v>12.240500000000001</v>
      </c>
      <c r="H79" s="62">
        <v>0.41849999999999998</v>
      </c>
      <c r="I79" s="62">
        <v>2.5727000000000002</v>
      </c>
      <c r="J79" s="62">
        <v>51.4253</v>
      </c>
      <c r="K79" s="62">
        <v>5.9478</v>
      </c>
      <c r="L79" s="62">
        <v>6.6127000000000002</v>
      </c>
      <c r="M79" s="62">
        <v>0.12429999999999999</v>
      </c>
      <c r="N79" s="62">
        <v>707.66175199999998</v>
      </c>
      <c r="O79" s="62">
        <v>79</v>
      </c>
      <c r="P79" s="62">
        <v>0.22874796311641499</v>
      </c>
      <c r="Q79" s="62">
        <v>629.46712655914598</v>
      </c>
      <c r="R79" s="62">
        <v>377.34181575058898</v>
      </c>
      <c r="T79" s="37">
        <v>27.81</v>
      </c>
      <c r="U79" s="37">
        <v>2.181</v>
      </c>
      <c r="V79" s="37">
        <v>11.612</v>
      </c>
      <c r="W79" s="37">
        <v>0.20899999999999999</v>
      </c>
      <c r="X79" s="37">
        <v>9.7889999999999997</v>
      </c>
      <c r="Y79" s="37">
        <v>0.33</v>
      </c>
      <c r="Z79" s="37">
        <v>2.0270000000000001</v>
      </c>
      <c r="AA79" s="37">
        <v>49.215000000000003</v>
      </c>
      <c r="AB79" s="37">
        <v>12.782999999999999</v>
      </c>
      <c r="AC79" s="37">
        <v>11.331</v>
      </c>
      <c r="AD79" s="37">
        <v>0.17199999999999999</v>
      </c>
      <c r="AE79" s="37">
        <f t="shared" si="41"/>
        <v>0.78241139190986619</v>
      </c>
      <c r="AG79" s="34" t="str">
        <f t="shared" si="28"/>
        <v>LL8_626</v>
      </c>
      <c r="AH79" s="34">
        <f t="shared" si="29"/>
        <v>49.215000000000003</v>
      </c>
      <c r="AI79" s="34">
        <f t="shared" si="30"/>
        <v>2.0270000000000001</v>
      </c>
      <c r="AJ79" s="34">
        <f t="shared" si="31"/>
        <v>11.612</v>
      </c>
      <c r="AK79" s="34">
        <f t="shared" si="32"/>
        <v>9.6313499999999994</v>
      </c>
      <c r="AL79" s="34">
        <f t="shared" si="33"/>
        <v>1.8884998111499998</v>
      </c>
      <c r="AM79" s="34">
        <f t="shared" si="34"/>
        <v>0.17199999999999999</v>
      </c>
      <c r="AN79" s="34">
        <f t="shared" si="35"/>
        <v>12.782999999999999</v>
      </c>
      <c r="AO79" s="34">
        <f t="shared" si="36"/>
        <v>9.7889999999999997</v>
      </c>
      <c r="AP79" s="34">
        <f t="shared" si="37"/>
        <v>2.181</v>
      </c>
      <c r="AQ79" s="34">
        <f t="shared" si="38"/>
        <v>0.33</v>
      </c>
      <c r="AR79" s="34">
        <f t="shared" si="39"/>
        <v>0.20899999999999999</v>
      </c>
      <c r="AS79" s="34">
        <v>0.5</v>
      </c>
      <c r="AT79" s="34">
        <f t="shared" si="42"/>
        <v>4.9250225065264532E-2</v>
      </c>
      <c r="AU79" s="34">
        <f t="shared" si="40"/>
        <v>1270.9383</v>
      </c>
      <c r="AV79" s="34">
        <v>630</v>
      </c>
      <c r="AW79" s="34">
        <v>9.0505285567519689E-2</v>
      </c>
      <c r="AY79" s="25">
        <v>47.434550000000002</v>
      </c>
      <c r="AZ79" s="25">
        <v>40.650100000000002</v>
      </c>
      <c r="BA79" s="25">
        <v>11.30015</v>
      </c>
      <c r="BB79" s="25">
        <v>4.4499999999999998E-2</v>
      </c>
      <c r="BC79" s="25">
        <v>0.23139999999999999</v>
      </c>
      <c r="BD79" s="25">
        <v>0.15095</v>
      </c>
      <c r="BE79" s="25">
        <v>0.39560000000000001</v>
      </c>
      <c r="BJ79" s="25">
        <v>100.2073</v>
      </c>
      <c r="BK79" s="25">
        <v>0.88211068065521203</v>
      </c>
      <c r="BM79" s="12" t="s">
        <v>283</v>
      </c>
      <c r="BN79" s="12">
        <v>20</v>
      </c>
      <c r="BX79" s="12">
        <v>39700</v>
      </c>
      <c r="BY79" s="12">
        <v>2300</v>
      </c>
      <c r="BZ79" s="12">
        <v>12.2</v>
      </c>
      <c r="CA79" s="12">
        <v>1</v>
      </c>
      <c r="CX79" s="12">
        <v>100.7</v>
      </c>
      <c r="CY79" s="12">
        <v>4.9000000000000004</v>
      </c>
      <c r="CZ79" s="12">
        <v>39</v>
      </c>
      <c r="DA79" s="12">
        <v>2.7272727272727302</v>
      </c>
      <c r="DH79" s="12">
        <v>8</v>
      </c>
      <c r="DI79" s="12">
        <v>0.7</v>
      </c>
      <c r="DJ79" s="12">
        <v>337</v>
      </c>
      <c r="DK79" s="12">
        <v>16</v>
      </c>
      <c r="DL79" s="12">
        <v>22.7</v>
      </c>
      <c r="DM79" s="12">
        <v>1.4</v>
      </c>
      <c r="DN79" s="12">
        <v>125.9</v>
      </c>
      <c r="DO79" s="12">
        <v>6.3</v>
      </c>
      <c r="DP79" s="12">
        <v>12.25</v>
      </c>
      <c r="DQ79" s="12">
        <v>0.79</v>
      </c>
      <c r="ED79" s="12">
        <v>97.8</v>
      </c>
      <c r="EE79" s="12">
        <v>6.5</v>
      </c>
      <c r="EF79" s="12">
        <v>10.1</v>
      </c>
      <c r="EG79" s="12">
        <v>0.56000000000000005</v>
      </c>
      <c r="EH79" s="12">
        <v>26.59</v>
      </c>
      <c r="EI79" s="12">
        <v>0.98</v>
      </c>
      <c r="EJ79" s="12">
        <v>3.83</v>
      </c>
      <c r="EK79" s="12">
        <v>0.26</v>
      </c>
      <c r="EL79" s="12">
        <v>16.600000000000001</v>
      </c>
      <c r="EM79" s="12">
        <v>1.1000000000000001</v>
      </c>
      <c r="EN79" s="12">
        <v>4.88</v>
      </c>
      <c r="EO79" s="12">
        <v>0.65</v>
      </c>
      <c r="EP79" s="12">
        <v>1.69</v>
      </c>
      <c r="EQ79" s="12">
        <v>0.16</v>
      </c>
      <c r="ER79" s="12">
        <v>4.95</v>
      </c>
      <c r="ES79" s="12">
        <v>0.7</v>
      </c>
      <c r="ET79" s="12">
        <v>0.75</v>
      </c>
      <c r="EU79" s="12">
        <v>0.1</v>
      </c>
      <c r="EV79" s="12">
        <v>4.58</v>
      </c>
      <c r="EW79" s="12">
        <v>0.48</v>
      </c>
      <c r="EX79" s="12">
        <v>0.81</v>
      </c>
      <c r="EY79" s="12">
        <v>0.11</v>
      </c>
      <c r="EZ79" s="12">
        <v>2.04</v>
      </c>
      <c r="FA79" s="12">
        <v>0.28000000000000003</v>
      </c>
      <c r="FB79" s="12">
        <v>0.252</v>
      </c>
      <c r="FC79" s="12">
        <v>4.8000000000000001E-2</v>
      </c>
      <c r="FD79" s="12">
        <v>1.52</v>
      </c>
      <c r="FE79" s="12">
        <v>0.28000000000000003</v>
      </c>
      <c r="FF79" s="12">
        <v>0.17899999999999999</v>
      </c>
      <c r="FG79" s="12">
        <v>4.5999999999999999E-2</v>
      </c>
    </row>
    <row r="80" spans="1:179" x14ac:dyDescent="0.3">
      <c r="A80" s="31" t="s">
        <v>284</v>
      </c>
      <c r="B80" s="31" t="s">
        <v>19</v>
      </c>
      <c r="D80" s="62">
        <v>2.7961999999999998</v>
      </c>
      <c r="E80" s="62">
        <v>14.770200000000001</v>
      </c>
      <c r="F80" s="62">
        <v>0.2127</v>
      </c>
      <c r="G80" s="62">
        <v>12.466799999999999</v>
      </c>
      <c r="H80" s="62">
        <v>0.5302</v>
      </c>
      <c r="I80" s="62">
        <v>2.6926000000000001</v>
      </c>
      <c r="J80" s="62">
        <v>51.371299999999998</v>
      </c>
      <c r="K80" s="62">
        <v>5.9519000000000002</v>
      </c>
      <c r="L80" s="62">
        <v>6.9866000000000001</v>
      </c>
      <c r="M80" s="62">
        <v>8.3599999999999994E-2</v>
      </c>
      <c r="N80" s="62">
        <v>793.24177999999995</v>
      </c>
      <c r="O80" s="62">
        <v>128</v>
      </c>
      <c r="P80" s="62">
        <v>0.228331412993208</v>
      </c>
      <c r="Q80" s="62">
        <v>625.13014043226406</v>
      </c>
      <c r="R80" s="62">
        <v>371.66712555389699</v>
      </c>
      <c r="T80" s="37">
        <v>28.09</v>
      </c>
      <c r="U80" s="37">
        <v>2.1829999999999998</v>
      </c>
      <c r="V80" s="37">
        <v>11.534000000000001</v>
      </c>
      <c r="W80" s="37">
        <v>0.16600000000000001</v>
      </c>
      <c r="X80" s="37">
        <v>9.8810000000000002</v>
      </c>
      <c r="Y80" s="37">
        <v>0.41399999999999998</v>
      </c>
      <c r="Z80" s="37">
        <v>2.1030000000000002</v>
      </c>
      <c r="AA80" s="37">
        <v>48.902000000000001</v>
      </c>
      <c r="AB80" s="37">
        <v>12.994</v>
      </c>
      <c r="AC80" s="37">
        <v>11.334</v>
      </c>
      <c r="AD80" s="37">
        <v>0.13700000000000001</v>
      </c>
      <c r="AE80" s="37">
        <f t="shared" si="41"/>
        <v>0.78070106956046537</v>
      </c>
      <c r="AG80" s="34" t="str">
        <f t="shared" si="28"/>
        <v>LL8_404_a</v>
      </c>
      <c r="AH80" s="34">
        <f t="shared" si="29"/>
        <v>48.902000000000001</v>
      </c>
      <c r="AI80" s="34">
        <f t="shared" si="30"/>
        <v>2.1030000000000002</v>
      </c>
      <c r="AJ80" s="34">
        <f t="shared" si="31"/>
        <v>11.534000000000001</v>
      </c>
      <c r="AK80" s="34">
        <f t="shared" si="32"/>
        <v>9.6338999999999988</v>
      </c>
      <c r="AL80" s="34">
        <f t="shared" si="33"/>
        <v>1.8889998110999999</v>
      </c>
      <c r="AM80" s="34">
        <f t="shared" si="34"/>
        <v>0.13700000000000001</v>
      </c>
      <c r="AN80" s="34">
        <f t="shared" si="35"/>
        <v>12.994</v>
      </c>
      <c r="AO80" s="34">
        <f t="shared" si="36"/>
        <v>9.8810000000000002</v>
      </c>
      <c r="AP80" s="34">
        <f t="shared" si="37"/>
        <v>2.1829999999999998</v>
      </c>
      <c r="AQ80" s="34">
        <f t="shared" si="38"/>
        <v>0.41399999999999998</v>
      </c>
      <c r="AR80" s="34">
        <f t="shared" si="39"/>
        <v>0.16600000000000001</v>
      </c>
      <c r="AS80" s="34">
        <v>0.5</v>
      </c>
      <c r="AT80" s="34">
        <f t="shared" si="42"/>
        <v>4.8803976924995246E-2</v>
      </c>
      <c r="AU80" s="34">
        <f t="shared" si="40"/>
        <v>1275.1794</v>
      </c>
      <c r="AV80" s="34">
        <v>610</v>
      </c>
      <c r="AW80" s="34">
        <v>9.4203011900283087E-2</v>
      </c>
      <c r="AY80" s="25">
        <v>47.35125</v>
      </c>
      <c r="AZ80" s="25">
        <v>40.275350000000003</v>
      </c>
      <c r="BA80" s="25">
        <v>10.96335</v>
      </c>
      <c r="BB80" s="25">
        <v>5.9400000000000001E-2</v>
      </c>
      <c r="BC80" s="25">
        <v>0.26019999999999999</v>
      </c>
      <c r="BD80" s="25">
        <v>0.13850000000000001</v>
      </c>
      <c r="BE80" s="25">
        <v>0.3982</v>
      </c>
      <c r="BJ80" s="25">
        <v>99.446200000000005</v>
      </c>
      <c r="BK80" s="25">
        <v>0.88504235884994598</v>
      </c>
      <c r="BM80" s="12" t="s">
        <v>398</v>
      </c>
      <c r="BN80" s="12">
        <v>40</v>
      </c>
      <c r="BO80" s="12" t="s">
        <v>32</v>
      </c>
      <c r="BP80" s="12">
        <v>7</v>
      </c>
      <c r="BQ80" s="12" t="s">
        <v>742</v>
      </c>
      <c r="BR80" s="12" t="s">
        <v>478</v>
      </c>
      <c r="BS80" s="12">
        <v>1.1320601851851899E-2</v>
      </c>
      <c r="BT80" s="12">
        <v>23.265000000000001</v>
      </c>
      <c r="BU80" s="12">
        <v>36</v>
      </c>
      <c r="BV80" s="12" t="s">
        <v>462</v>
      </c>
      <c r="BW80" s="12">
        <v>1</v>
      </c>
      <c r="BX80" s="12">
        <v>435000</v>
      </c>
      <c r="BY80" s="12">
        <v>21000</v>
      </c>
      <c r="BZ80" s="12">
        <v>12.5</v>
      </c>
      <c r="CA80" s="12">
        <v>1</v>
      </c>
      <c r="CB80" s="12">
        <v>4.22</v>
      </c>
      <c r="CC80" s="12">
        <v>0.28999999999999998</v>
      </c>
      <c r="CD80" s="12">
        <v>0.97</v>
      </c>
      <c r="CE80" s="12">
        <v>0.33</v>
      </c>
      <c r="CF80" s="12">
        <v>2.72</v>
      </c>
      <c r="CG80" s="12">
        <v>0.14000000000000001</v>
      </c>
      <c r="CH80" s="12">
        <v>4062</v>
      </c>
      <c r="CI80" s="12">
        <v>89</v>
      </c>
      <c r="CJ80" s="12">
        <v>27.38</v>
      </c>
      <c r="CK80" s="12">
        <v>0.86</v>
      </c>
      <c r="CL80" s="12">
        <v>16730</v>
      </c>
      <c r="CM80" s="12">
        <v>500</v>
      </c>
      <c r="CN80" s="12">
        <v>308</v>
      </c>
      <c r="CO80" s="12">
        <v>10</v>
      </c>
      <c r="CP80" s="12">
        <v>365</v>
      </c>
      <c r="CQ80" s="12">
        <v>16</v>
      </c>
      <c r="CR80" s="12">
        <v>860</v>
      </c>
      <c r="CS80" s="12">
        <v>34</v>
      </c>
      <c r="CT80" s="12">
        <v>63700</v>
      </c>
      <c r="CU80" s="12">
        <v>2700</v>
      </c>
      <c r="CV80" s="12">
        <v>31.4</v>
      </c>
      <c r="CW80" s="12">
        <v>1.7</v>
      </c>
      <c r="CX80" s="12">
        <v>106</v>
      </c>
      <c r="CY80" s="12">
        <v>5.5</v>
      </c>
      <c r="CZ80" s="12">
        <v>57.6</v>
      </c>
      <c r="DA80" s="12">
        <v>2.8</v>
      </c>
      <c r="DB80" s="12">
        <v>84.8</v>
      </c>
      <c r="DC80" s="12">
        <v>5.0999999999999996</v>
      </c>
      <c r="DD80" s="12">
        <v>23.2</v>
      </c>
      <c r="DE80" s="12">
        <v>1.4</v>
      </c>
      <c r="DF80" s="12">
        <v>1.72</v>
      </c>
      <c r="DG80" s="12">
        <v>0.22</v>
      </c>
      <c r="DH80" s="12">
        <v>8.83</v>
      </c>
      <c r="DI80" s="12">
        <v>0.3</v>
      </c>
      <c r="DJ80" s="12">
        <v>350.5</v>
      </c>
      <c r="DK80" s="12">
        <v>8.1</v>
      </c>
      <c r="DL80" s="12">
        <v>26.12</v>
      </c>
      <c r="DM80" s="12">
        <v>0.91</v>
      </c>
      <c r="DN80" s="12">
        <v>134.5</v>
      </c>
      <c r="DO80" s="12">
        <v>4.5</v>
      </c>
      <c r="DP80" s="12">
        <v>14.36</v>
      </c>
      <c r="DQ80" s="12">
        <v>0.51</v>
      </c>
      <c r="DR80" s="12" t="s">
        <v>135</v>
      </c>
      <c r="DS80" s="12" t="s">
        <v>135</v>
      </c>
      <c r="DT80" s="12">
        <v>0.127</v>
      </c>
      <c r="DU80" s="12">
        <v>8.5000000000000006E-2</v>
      </c>
      <c r="DV80" s="12">
        <v>9.7000000000000003E-2</v>
      </c>
      <c r="DW80" s="12">
        <v>1.9E-2</v>
      </c>
      <c r="DX80" s="12">
        <v>1.47</v>
      </c>
      <c r="DY80" s="12">
        <v>0.16</v>
      </c>
      <c r="DZ80" s="12" t="s">
        <v>135</v>
      </c>
      <c r="EA80" s="12" t="s">
        <v>135</v>
      </c>
      <c r="EB80" s="12" t="s">
        <v>135</v>
      </c>
      <c r="EC80" s="12" t="s">
        <v>135</v>
      </c>
      <c r="ED80" s="12">
        <v>119</v>
      </c>
      <c r="EE80" s="12">
        <v>5.0999999999999996</v>
      </c>
      <c r="EF80" s="12">
        <v>12.69</v>
      </c>
      <c r="EG80" s="12">
        <v>0.77</v>
      </c>
      <c r="EH80" s="12">
        <v>31.7</v>
      </c>
      <c r="EI80" s="12">
        <v>1.5</v>
      </c>
      <c r="EJ80" s="12">
        <v>4.26</v>
      </c>
      <c r="EK80" s="12">
        <v>0.17</v>
      </c>
      <c r="EL80" s="12">
        <v>20.440000000000001</v>
      </c>
      <c r="EM80" s="12">
        <v>0.8</v>
      </c>
      <c r="EN80" s="12">
        <v>5.22</v>
      </c>
      <c r="EO80" s="12">
        <v>0.36</v>
      </c>
      <c r="EP80" s="12">
        <v>1.91</v>
      </c>
      <c r="EQ80" s="12">
        <v>0.12</v>
      </c>
      <c r="ER80" s="12">
        <v>6.12</v>
      </c>
      <c r="ES80" s="12">
        <v>0.41</v>
      </c>
      <c r="ET80" s="12">
        <v>0.94</v>
      </c>
      <c r="EU80" s="12">
        <v>7.0000000000000007E-2</v>
      </c>
      <c r="EV80" s="12">
        <v>5.14</v>
      </c>
      <c r="EW80" s="12">
        <v>0.41</v>
      </c>
      <c r="EX80" s="12">
        <v>0.97599999999999998</v>
      </c>
      <c r="EY80" s="12">
        <v>6.4000000000000001E-2</v>
      </c>
      <c r="EZ80" s="12">
        <v>2.58</v>
      </c>
      <c r="FA80" s="12">
        <v>0.22</v>
      </c>
      <c r="FB80" s="12">
        <v>0.34599999999999997</v>
      </c>
      <c r="FC80" s="12">
        <v>4.3999999999999997E-2</v>
      </c>
      <c r="FD80" s="12">
        <v>2.15</v>
      </c>
      <c r="FE80" s="12">
        <v>0.2</v>
      </c>
      <c r="FF80" s="12">
        <v>0.308</v>
      </c>
      <c r="FG80" s="12">
        <v>3.4000000000000002E-2</v>
      </c>
      <c r="FH80" s="12">
        <v>3.57</v>
      </c>
      <c r="FI80" s="12">
        <v>0.28000000000000003</v>
      </c>
      <c r="FJ80" s="12">
        <v>0.86899999999999999</v>
      </c>
      <c r="FK80" s="12">
        <v>8.8999999999999996E-2</v>
      </c>
      <c r="FL80" s="12">
        <v>0.154</v>
      </c>
      <c r="FM80" s="12">
        <v>3.4000000000000002E-2</v>
      </c>
      <c r="FN80" s="12" t="s">
        <v>135</v>
      </c>
      <c r="FO80" s="12" t="s">
        <v>135</v>
      </c>
      <c r="FP80" s="12">
        <v>1.054</v>
      </c>
      <c r="FQ80" s="12">
        <v>6.8000000000000005E-2</v>
      </c>
      <c r="FR80" s="12">
        <v>1.26E-2</v>
      </c>
      <c r="FS80" s="12">
        <v>7.9000000000000008E-3</v>
      </c>
      <c r="FT80" s="12">
        <v>0.95199999999999996</v>
      </c>
      <c r="FU80" s="12">
        <v>8.5999999999999993E-2</v>
      </c>
      <c r="FV80" s="12">
        <v>0.308</v>
      </c>
      <c r="FW80" s="12">
        <v>5.7000000000000002E-2</v>
      </c>
    </row>
    <row r="81" spans="1:179" x14ac:dyDescent="0.3">
      <c r="A81" s="31" t="s">
        <v>285</v>
      </c>
      <c r="B81" s="31" t="s">
        <v>19</v>
      </c>
      <c r="D81" s="62">
        <v>2.6894999999999998</v>
      </c>
      <c r="E81" s="62">
        <v>14.8376</v>
      </c>
      <c r="F81" s="62">
        <v>0.26840000000000003</v>
      </c>
      <c r="G81" s="62">
        <v>12.495100000000001</v>
      </c>
      <c r="H81" s="62">
        <v>0.47499999999999998</v>
      </c>
      <c r="I81" s="62">
        <v>2.7513999999999998</v>
      </c>
      <c r="J81" s="62">
        <v>51.887599999999999</v>
      </c>
      <c r="K81" s="62">
        <v>5.8852000000000002</v>
      </c>
      <c r="L81" s="62">
        <v>6.7347000000000001</v>
      </c>
      <c r="M81" s="62">
        <v>0.15970000000000001</v>
      </c>
      <c r="N81" s="62">
        <v>849.29419600000006</v>
      </c>
      <c r="O81" s="62">
        <v>130</v>
      </c>
      <c r="P81" s="62">
        <v>0.231475508032357</v>
      </c>
      <c r="Q81" s="62">
        <v>650.29333809443995</v>
      </c>
      <c r="R81" s="62">
        <v>378.72082080092503</v>
      </c>
      <c r="T81" s="37">
        <v>28.95</v>
      </c>
      <c r="U81" s="37">
        <v>2.077</v>
      </c>
      <c r="V81" s="37">
        <v>11.459</v>
      </c>
      <c r="W81" s="37">
        <v>0.20699999999999999</v>
      </c>
      <c r="X81" s="37">
        <v>9.8000000000000007</v>
      </c>
      <c r="Y81" s="37">
        <v>0.36699999999999999</v>
      </c>
      <c r="Z81" s="37">
        <v>2.125</v>
      </c>
      <c r="AA81" s="37">
        <v>49.064</v>
      </c>
      <c r="AB81" s="37">
        <v>13.015000000000001</v>
      </c>
      <c r="AC81" s="37">
        <v>11.337999999999999</v>
      </c>
      <c r="AD81" s="37">
        <v>0.19800000000000001</v>
      </c>
      <c r="AE81" s="37">
        <f t="shared" si="41"/>
        <v>0.77549437766576201</v>
      </c>
      <c r="AG81" s="34" t="str">
        <f t="shared" si="28"/>
        <v>LL8_404_b</v>
      </c>
      <c r="AH81" s="34">
        <f t="shared" si="29"/>
        <v>49.064</v>
      </c>
      <c r="AI81" s="34">
        <f t="shared" si="30"/>
        <v>2.125</v>
      </c>
      <c r="AJ81" s="34">
        <f t="shared" si="31"/>
        <v>11.459</v>
      </c>
      <c r="AK81" s="34">
        <f t="shared" si="32"/>
        <v>9.6372999999999998</v>
      </c>
      <c r="AL81" s="34">
        <f t="shared" si="33"/>
        <v>1.8896664776999998</v>
      </c>
      <c r="AM81" s="34">
        <f t="shared" si="34"/>
        <v>0.19800000000000001</v>
      </c>
      <c r="AN81" s="34">
        <f t="shared" si="35"/>
        <v>13.015000000000001</v>
      </c>
      <c r="AO81" s="34">
        <f t="shared" si="36"/>
        <v>9.8000000000000007</v>
      </c>
      <c r="AP81" s="34">
        <f t="shared" si="37"/>
        <v>2.077</v>
      </c>
      <c r="AQ81" s="34">
        <f t="shared" si="38"/>
        <v>0.36699999999999999</v>
      </c>
      <c r="AR81" s="34">
        <f t="shared" si="39"/>
        <v>0.20699999999999999</v>
      </c>
      <c r="AS81" s="34">
        <v>0.5</v>
      </c>
      <c r="AT81" s="34">
        <f t="shared" si="42"/>
        <v>5.0429882752573867E-2</v>
      </c>
      <c r="AU81" s="34">
        <f t="shared" si="40"/>
        <v>1275.6015</v>
      </c>
      <c r="AV81" s="34">
        <v>630</v>
      </c>
      <c r="AW81" s="34">
        <v>9.1626469906766816E-2</v>
      </c>
      <c r="AY81" s="25">
        <v>47.202399999999997</v>
      </c>
      <c r="AZ81" s="25">
        <v>40.068800000000003</v>
      </c>
      <c r="BA81" s="25">
        <v>11.036300000000001</v>
      </c>
      <c r="BB81" s="25">
        <v>4.5499999999999999E-2</v>
      </c>
      <c r="BC81" s="25">
        <v>0.2492</v>
      </c>
      <c r="BD81" s="25">
        <v>0.14990000000000001</v>
      </c>
      <c r="BE81" s="25">
        <v>0.41454999999999997</v>
      </c>
      <c r="BJ81" s="25">
        <v>99.166650000000004</v>
      </c>
      <c r="BK81" s="25">
        <v>0.884043521302738</v>
      </c>
      <c r="BM81" s="12" t="s">
        <v>398</v>
      </c>
      <c r="BN81" s="12">
        <v>40</v>
      </c>
      <c r="BO81" s="12" t="s">
        <v>32</v>
      </c>
      <c r="BP81" s="12">
        <v>8</v>
      </c>
      <c r="BQ81" s="12" t="s">
        <v>743</v>
      </c>
      <c r="BR81" s="12" t="s">
        <v>478</v>
      </c>
      <c r="BS81" s="12">
        <v>1.2704861111111101E-2</v>
      </c>
      <c r="BT81" s="12">
        <v>16.765000000000001</v>
      </c>
      <c r="BU81" s="12">
        <v>26</v>
      </c>
      <c r="BV81" s="12" t="s">
        <v>462</v>
      </c>
      <c r="BW81" s="12">
        <v>1</v>
      </c>
      <c r="BX81" s="12">
        <v>465000</v>
      </c>
      <c r="BY81" s="12">
        <v>21000</v>
      </c>
      <c r="BZ81" s="12">
        <v>12.5</v>
      </c>
      <c r="CA81" s="12">
        <v>1</v>
      </c>
      <c r="CB81" s="12">
        <v>4.2</v>
      </c>
      <c r="CC81" s="12">
        <v>0.34</v>
      </c>
      <c r="CD81" s="12">
        <v>0.83</v>
      </c>
      <c r="CE81" s="12">
        <v>0.25</v>
      </c>
      <c r="CF81" s="12">
        <v>2.73</v>
      </c>
      <c r="CG81" s="12">
        <v>0.14000000000000001</v>
      </c>
      <c r="CH81" s="12">
        <v>4210</v>
      </c>
      <c r="CI81" s="12">
        <v>150</v>
      </c>
      <c r="CJ81" s="12">
        <v>25.67</v>
      </c>
      <c r="CK81" s="12">
        <v>0.78</v>
      </c>
      <c r="CL81" s="12">
        <v>17330</v>
      </c>
      <c r="CM81" s="12">
        <v>500</v>
      </c>
      <c r="CN81" s="12">
        <v>301</v>
      </c>
      <c r="CO81" s="12">
        <v>14</v>
      </c>
      <c r="CP81" s="12">
        <v>387</v>
      </c>
      <c r="CQ81" s="12">
        <v>19</v>
      </c>
      <c r="CR81" s="12">
        <v>854</v>
      </c>
      <c r="CS81" s="12">
        <v>45</v>
      </c>
      <c r="CT81" s="12">
        <v>63200</v>
      </c>
      <c r="CU81" s="12">
        <v>4100</v>
      </c>
      <c r="CV81" s="12">
        <v>30</v>
      </c>
      <c r="CW81" s="12">
        <v>1.5</v>
      </c>
      <c r="CX81" s="12">
        <v>102.8</v>
      </c>
      <c r="CY81" s="12">
        <v>4.9000000000000004</v>
      </c>
      <c r="CZ81" s="12">
        <v>58.8</v>
      </c>
      <c r="DA81" s="12">
        <v>4.5</v>
      </c>
      <c r="DB81" s="12">
        <v>83.5</v>
      </c>
      <c r="DC81" s="12">
        <v>4.8</v>
      </c>
      <c r="DD81" s="12">
        <v>22.2</v>
      </c>
      <c r="DE81" s="12">
        <v>1.1000000000000001</v>
      </c>
      <c r="DF81" s="12">
        <v>1.91</v>
      </c>
      <c r="DG81" s="12">
        <v>0.27</v>
      </c>
      <c r="DH81" s="12">
        <v>8.9600000000000009</v>
      </c>
      <c r="DI81" s="12">
        <v>0.55000000000000004</v>
      </c>
      <c r="DJ81" s="12">
        <v>355</v>
      </c>
      <c r="DK81" s="12">
        <v>10</v>
      </c>
      <c r="DL81" s="12">
        <v>26.8</v>
      </c>
      <c r="DM81" s="12">
        <v>1.3</v>
      </c>
      <c r="DN81" s="12">
        <v>139.5</v>
      </c>
      <c r="DO81" s="12">
        <v>6.1</v>
      </c>
      <c r="DP81" s="12">
        <v>14.63</v>
      </c>
      <c r="DQ81" s="12">
        <v>0.64</v>
      </c>
      <c r="DR81" s="12">
        <v>0.74</v>
      </c>
      <c r="DS81" s="12">
        <v>0.18</v>
      </c>
      <c r="DT81" s="12">
        <v>0.114</v>
      </c>
      <c r="DU81" s="12">
        <v>8.6999999999999994E-2</v>
      </c>
      <c r="DV81" s="12">
        <v>7.9000000000000001E-2</v>
      </c>
      <c r="DW81" s="12">
        <v>1.9E-2</v>
      </c>
      <c r="DX81" s="12">
        <v>1.52</v>
      </c>
      <c r="DY81" s="12">
        <v>0.24</v>
      </c>
      <c r="DZ81" s="12" t="s">
        <v>135</v>
      </c>
      <c r="EA81" s="12" t="s">
        <v>135</v>
      </c>
      <c r="EB81" s="12">
        <v>9.1999999999999998E-2</v>
      </c>
      <c r="EC81" s="12">
        <v>1.7999999999999999E-2</v>
      </c>
      <c r="ED81" s="12">
        <v>120.7</v>
      </c>
      <c r="EE81" s="12">
        <v>7</v>
      </c>
      <c r="EF81" s="12">
        <v>12.61</v>
      </c>
      <c r="EG81" s="12">
        <v>0.55000000000000004</v>
      </c>
      <c r="EH81" s="12">
        <v>32.1</v>
      </c>
      <c r="EI81" s="12">
        <v>1.8</v>
      </c>
      <c r="EJ81" s="12">
        <v>4.42</v>
      </c>
      <c r="EK81" s="12">
        <v>0.24</v>
      </c>
      <c r="EL81" s="12">
        <v>20.399999999999999</v>
      </c>
      <c r="EM81" s="12">
        <v>1.1000000000000001</v>
      </c>
      <c r="EN81" s="12">
        <v>5.43</v>
      </c>
      <c r="EO81" s="12">
        <v>0.5</v>
      </c>
      <c r="EP81" s="12">
        <v>2.12</v>
      </c>
      <c r="EQ81" s="12">
        <v>0.12</v>
      </c>
      <c r="ER81" s="12">
        <v>5.48</v>
      </c>
      <c r="ES81" s="12">
        <v>0.55000000000000004</v>
      </c>
      <c r="ET81" s="12">
        <v>0.95</v>
      </c>
      <c r="EU81" s="12">
        <v>0.1</v>
      </c>
      <c r="EV81" s="12">
        <v>5.24</v>
      </c>
      <c r="EW81" s="12">
        <v>0.31</v>
      </c>
      <c r="EX81" s="12">
        <v>1.0309999999999999</v>
      </c>
      <c r="EY81" s="12">
        <v>7.3999999999999996E-2</v>
      </c>
      <c r="EZ81" s="12">
        <v>2.79</v>
      </c>
      <c r="FA81" s="12">
        <v>0.21</v>
      </c>
      <c r="FB81" s="12">
        <v>0.35199999999999998</v>
      </c>
      <c r="FC81" s="12">
        <v>4.7E-2</v>
      </c>
      <c r="FD81" s="12">
        <v>2.2000000000000002</v>
      </c>
      <c r="FE81" s="12">
        <v>0.23</v>
      </c>
      <c r="FF81" s="12">
        <v>0.30499999999999999</v>
      </c>
      <c r="FG81" s="12">
        <v>4.2999999999999997E-2</v>
      </c>
      <c r="FH81" s="12">
        <v>3.75</v>
      </c>
      <c r="FI81" s="12">
        <v>0.34</v>
      </c>
      <c r="FJ81" s="12">
        <v>0.84599999999999997</v>
      </c>
      <c r="FK81" s="12">
        <v>6.2E-2</v>
      </c>
      <c r="FL81" s="12">
        <v>0.191</v>
      </c>
      <c r="FM81" s="12">
        <v>4.3999999999999997E-2</v>
      </c>
      <c r="FN81" s="12">
        <v>1.7000000000000001E-2</v>
      </c>
      <c r="FO81" s="12">
        <v>1.0999999999999999E-2</v>
      </c>
      <c r="FP81" s="12">
        <v>1.0900000000000001</v>
      </c>
      <c r="FQ81" s="12">
        <v>0.12</v>
      </c>
      <c r="FR81" s="12">
        <v>1.5299999999999999E-2</v>
      </c>
      <c r="FS81" s="12">
        <v>6.8999999999999999E-3</v>
      </c>
      <c r="FT81" s="12">
        <v>0.95299999999999996</v>
      </c>
      <c r="FU81" s="12">
        <v>9.0999999999999998E-2</v>
      </c>
      <c r="FV81" s="12">
        <v>0.314</v>
      </c>
      <c r="FW81" s="12">
        <v>5.1999999999999998E-2</v>
      </c>
    </row>
    <row r="82" spans="1:179" x14ac:dyDescent="0.3">
      <c r="A82" s="31" t="s">
        <v>286</v>
      </c>
      <c r="B82" s="31" t="s">
        <v>19</v>
      </c>
      <c r="D82" s="62">
        <v>2.5728</v>
      </c>
      <c r="E82" s="62">
        <v>14.1952</v>
      </c>
      <c r="F82" s="62">
        <v>0.24829999999999999</v>
      </c>
      <c r="G82" s="62">
        <v>12.188000000000001</v>
      </c>
      <c r="H82" s="62">
        <v>0.43580000000000002</v>
      </c>
      <c r="I82" s="62">
        <v>2.6143999999999998</v>
      </c>
      <c r="J82" s="62">
        <v>51.732199999999999</v>
      </c>
      <c r="K82" s="62">
        <v>6.2217000000000002</v>
      </c>
      <c r="L82" s="62">
        <v>6.9490999999999996</v>
      </c>
      <c r="M82" s="62">
        <v>0.16800000000000001</v>
      </c>
      <c r="N82" s="62">
        <v>806.25394800000004</v>
      </c>
      <c r="O82" s="62">
        <v>206</v>
      </c>
      <c r="P82" s="62">
        <v>0.22255593548904001</v>
      </c>
      <c r="Q82" s="62">
        <v>1152.4591041246799</v>
      </c>
      <c r="R82" s="62">
        <v>408.09209999993601</v>
      </c>
      <c r="T82" s="37">
        <v>29.96</v>
      </c>
      <c r="U82" s="37">
        <v>1.9910000000000001</v>
      </c>
      <c r="V82" s="37">
        <v>10.983000000000001</v>
      </c>
      <c r="W82" s="37">
        <v>0.192</v>
      </c>
      <c r="X82" s="37">
        <v>9.5809999999999995</v>
      </c>
      <c r="Y82" s="37">
        <v>0.33700000000000002</v>
      </c>
      <c r="Z82" s="37">
        <v>2.0230000000000001</v>
      </c>
      <c r="AA82" s="37">
        <v>49.279000000000003</v>
      </c>
      <c r="AB82" s="37">
        <v>13.734</v>
      </c>
      <c r="AC82" s="37">
        <v>11.335000000000001</v>
      </c>
      <c r="AD82" s="37">
        <v>0.20200000000000001</v>
      </c>
      <c r="AE82" s="37">
        <f t="shared" si="41"/>
        <v>0.76946752847029853</v>
      </c>
      <c r="AG82" s="34" t="str">
        <f t="shared" si="28"/>
        <v>LL8_610</v>
      </c>
      <c r="AH82" s="34">
        <f t="shared" si="29"/>
        <v>49.279000000000003</v>
      </c>
      <c r="AI82" s="34">
        <f t="shared" si="30"/>
        <v>2.0230000000000001</v>
      </c>
      <c r="AJ82" s="34">
        <f t="shared" si="31"/>
        <v>10.983000000000001</v>
      </c>
      <c r="AK82" s="34">
        <f t="shared" si="32"/>
        <v>9.6347500000000004</v>
      </c>
      <c r="AL82" s="34">
        <f t="shared" si="33"/>
        <v>1.8891664777499999</v>
      </c>
      <c r="AM82" s="34">
        <f t="shared" si="34"/>
        <v>0.20200000000000001</v>
      </c>
      <c r="AN82" s="34">
        <f t="shared" si="35"/>
        <v>13.734</v>
      </c>
      <c r="AO82" s="34">
        <f t="shared" si="36"/>
        <v>9.5809999999999995</v>
      </c>
      <c r="AP82" s="34">
        <f t="shared" si="37"/>
        <v>1.9910000000000001</v>
      </c>
      <c r="AQ82" s="34">
        <f t="shared" si="38"/>
        <v>0.33700000000000002</v>
      </c>
      <c r="AR82" s="34">
        <f t="shared" si="39"/>
        <v>0.192</v>
      </c>
      <c r="AS82" s="34">
        <v>0.5</v>
      </c>
      <c r="AT82" s="34">
        <f t="shared" si="42"/>
        <v>8.8677985851391194E-2</v>
      </c>
      <c r="AU82" s="34">
        <f t="shared" si="40"/>
        <v>1290.0534</v>
      </c>
      <c r="AV82" s="34">
        <v>1050</v>
      </c>
      <c r="AW82" s="34">
        <v>5.8572519861868642E-2</v>
      </c>
      <c r="AY82" s="25">
        <v>48.012149999999998</v>
      </c>
      <c r="AZ82" s="25">
        <v>40.369500000000002</v>
      </c>
      <c r="BA82" s="25">
        <v>10.6914</v>
      </c>
      <c r="BB82" s="25">
        <v>5.2949999999999997E-2</v>
      </c>
      <c r="BC82" s="25">
        <v>0.22570000000000001</v>
      </c>
      <c r="BD82" s="25">
        <v>0.15175</v>
      </c>
      <c r="BE82" s="25">
        <v>0.40210000000000001</v>
      </c>
      <c r="BJ82" s="25">
        <v>99.905500000000004</v>
      </c>
      <c r="BK82" s="25">
        <v>0.88894905633954202</v>
      </c>
      <c r="BM82" s="12" t="s">
        <v>398</v>
      </c>
      <c r="BN82" s="12">
        <v>40</v>
      </c>
      <c r="BO82" s="12" t="s">
        <v>32</v>
      </c>
      <c r="BP82" s="12">
        <v>9</v>
      </c>
      <c r="BQ82" s="12" t="s">
        <v>744</v>
      </c>
      <c r="BR82" s="12" t="s">
        <v>478</v>
      </c>
      <c r="BS82" s="12">
        <v>1.4135416666666701E-2</v>
      </c>
      <c r="BT82" s="12">
        <v>20.756</v>
      </c>
      <c r="BU82" s="12">
        <v>32</v>
      </c>
      <c r="BV82" s="12" t="s">
        <v>462</v>
      </c>
      <c r="BW82" s="12">
        <v>1</v>
      </c>
      <c r="BX82" s="12">
        <v>399000</v>
      </c>
      <c r="BY82" s="12">
        <v>20000</v>
      </c>
      <c r="BZ82" s="12">
        <v>12.2</v>
      </c>
      <c r="CA82" s="12">
        <v>1</v>
      </c>
      <c r="CB82" s="12">
        <v>4.41</v>
      </c>
      <c r="CC82" s="12">
        <v>0.28999999999999998</v>
      </c>
      <c r="CD82" s="12">
        <v>1.06</v>
      </c>
      <c r="CE82" s="12">
        <v>0.34</v>
      </c>
      <c r="CF82" s="12">
        <v>2.77</v>
      </c>
      <c r="CG82" s="12">
        <v>0.14000000000000001</v>
      </c>
      <c r="CH82" s="12">
        <v>4010</v>
      </c>
      <c r="CI82" s="12">
        <v>140</v>
      </c>
      <c r="CJ82" s="12">
        <v>28.7</v>
      </c>
      <c r="CK82" s="12">
        <v>1.2</v>
      </c>
      <c r="CL82" s="12">
        <v>16020</v>
      </c>
      <c r="CM82" s="12">
        <v>770</v>
      </c>
      <c r="CN82" s="12">
        <v>312</v>
      </c>
      <c r="CO82" s="12">
        <v>15</v>
      </c>
      <c r="CP82" s="12">
        <v>373</v>
      </c>
      <c r="CQ82" s="12">
        <v>22</v>
      </c>
      <c r="CR82" s="12">
        <v>904</v>
      </c>
      <c r="CS82" s="12">
        <v>44</v>
      </c>
      <c r="CT82" s="12">
        <v>67200</v>
      </c>
      <c r="CU82" s="12">
        <v>3100</v>
      </c>
      <c r="CV82" s="12">
        <v>34.1</v>
      </c>
      <c r="CW82" s="12">
        <v>1.7</v>
      </c>
      <c r="CX82" s="12">
        <v>120.5</v>
      </c>
      <c r="CY82" s="12">
        <v>6.8</v>
      </c>
      <c r="CZ82" s="12">
        <v>47.1</v>
      </c>
      <c r="DA82" s="12">
        <v>3.2</v>
      </c>
      <c r="DB82" s="12">
        <v>86.9</v>
      </c>
      <c r="DC82" s="12">
        <v>5.5</v>
      </c>
      <c r="DD82" s="12">
        <v>24.4</v>
      </c>
      <c r="DE82" s="12">
        <v>1.4</v>
      </c>
      <c r="DF82" s="12">
        <v>1.96</v>
      </c>
      <c r="DG82" s="12">
        <v>0.32</v>
      </c>
      <c r="DH82" s="12">
        <v>9.11</v>
      </c>
      <c r="DI82" s="12">
        <v>0.44</v>
      </c>
      <c r="DJ82" s="12">
        <v>340.9</v>
      </c>
      <c r="DK82" s="12">
        <v>8.5</v>
      </c>
      <c r="DL82" s="12">
        <v>24.6</v>
      </c>
      <c r="DM82" s="12">
        <v>1.1000000000000001</v>
      </c>
      <c r="DN82" s="12">
        <v>129.69999999999999</v>
      </c>
      <c r="DO82" s="12">
        <v>6</v>
      </c>
      <c r="DP82" s="12">
        <v>13.28</v>
      </c>
      <c r="DQ82" s="12">
        <v>0.67</v>
      </c>
      <c r="DR82" s="12">
        <v>0.79</v>
      </c>
      <c r="DS82" s="12">
        <v>0.19</v>
      </c>
      <c r="DT82" s="12" t="s">
        <v>135</v>
      </c>
      <c r="DU82" s="12" t="s">
        <v>135</v>
      </c>
      <c r="DV82" s="12">
        <v>7.4999999999999997E-2</v>
      </c>
      <c r="DW82" s="12">
        <v>0.02</v>
      </c>
      <c r="DX82" s="12">
        <v>1.56</v>
      </c>
      <c r="DY82" s="12">
        <v>0.17</v>
      </c>
      <c r="DZ82" s="12" t="s">
        <v>135</v>
      </c>
      <c r="EA82" s="12" t="s">
        <v>135</v>
      </c>
      <c r="EB82" s="12">
        <v>9.9000000000000005E-2</v>
      </c>
      <c r="EC82" s="12">
        <v>1.9E-2</v>
      </c>
      <c r="ED82" s="12">
        <v>109.7</v>
      </c>
      <c r="EE82" s="12">
        <v>4.9000000000000004</v>
      </c>
      <c r="EF82" s="12">
        <v>11.48</v>
      </c>
      <c r="EG82" s="12">
        <v>0.42</v>
      </c>
      <c r="EH82" s="12">
        <v>29</v>
      </c>
      <c r="EI82" s="12">
        <v>1.4</v>
      </c>
      <c r="EJ82" s="12">
        <v>4.21</v>
      </c>
      <c r="EK82" s="12">
        <v>0.21</v>
      </c>
      <c r="EL82" s="12">
        <v>18.93</v>
      </c>
      <c r="EM82" s="12">
        <v>0.85</v>
      </c>
      <c r="EN82" s="12">
        <v>5.42</v>
      </c>
      <c r="EO82" s="12">
        <v>0.43</v>
      </c>
      <c r="EP82" s="12">
        <v>1.98</v>
      </c>
      <c r="EQ82" s="12">
        <v>0.18</v>
      </c>
      <c r="ER82" s="12">
        <v>6.06</v>
      </c>
      <c r="ES82" s="12">
        <v>0.42</v>
      </c>
      <c r="ET82" s="12">
        <v>0.90500000000000003</v>
      </c>
      <c r="EU82" s="12">
        <v>0.08</v>
      </c>
      <c r="EV82" s="12">
        <v>4.99</v>
      </c>
      <c r="EW82" s="12">
        <v>0.37</v>
      </c>
      <c r="EX82" s="12">
        <v>0.93400000000000005</v>
      </c>
      <c r="EY82" s="12">
        <v>8.4000000000000005E-2</v>
      </c>
      <c r="EZ82" s="12">
        <v>2.5499999999999998</v>
      </c>
      <c r="FA82" s="12">
        <v>0.2</v>
      </c>
      <c r="FB82" s="12">
        <v>0.35899999999999999</v>
      </c>
      <c r="FC82" s="12">
        <v>3.9E-2</v>
      </c>
      <c r="FD82" s="12">
        <v>1.93</v>
      </c>
      <c r="FE82" s="12">
        <v>0.21</v>
      </c>
      <c r="FF82" s="12">
        <v>0.27600000000000002</v>
      </c>
      <c r="FG82" s="12">
        <v>5.1999999999999998E-2</v>
      </c>
      <c r="FH82" s="12">
        <v>3.6</v>
      </c>
      <c r="FI82" s="12">
        <v>0.36</v>
      </c>
      <c r="FJ82" s="12">
        <v>0.80400000000000005</v>
      </c>
      <c r="FK82" s="12">
        <v>7.8E-2</v>
      </c>
      <c r="FL82" s="12">
        <v>0.14699999999999999</v>
      </c>
      <c r="FM82" s="12">
        <v>4.5999999999999999E-2</v>
      </c>
      <c r="FN82" s="12">
        <v>2.0199999999999999E-2</v>
      </c>
      <c r="FO82" s="12">
        <v>8.5000000000000006E-3</v>
      </c>
      <c r="FP82" s="12">
        <v>1</v>
      </c>
      <c r="FQ82" s="12">
        <v>0.11</v>
      </c>
      <c r="FR82" s="12" t="s">
        <v>135</v>
      </c>
      <c r="FS82" s="12" t="s">
        <v>135</v>
      </c>
      <c r="FT82" s="12">
        <v>0.83599999999999997</v>
      </c>
      <c r="FU82" s="12">
        <v>9.6000000000000002E-2</v>
      </c>
      <c r="FV82" s="12">
        <v>0.30299999999999999</v>
      </c>
      <c r="FW82" s="12">
        <v>3.5000000000000003E-2</v>
      </c>
    </row>
    <row r="83" spans="1:179" x14ac:dyDescent="0.3">
      <c r="A83" s="31" t="s">
        <v>287</v>
      </c>
      <c r="B83" s="31" t="s">
        <v>19</v>
      </c>
      <c r="D83" s="62">
        <v>2.4750999999999999</v>
      </c>
      <c r="E83" s="62">
        <v>13.505000000000001</v>
      </c>
      <c r="F83" s="62">
        <v>0.26529999999999998</v>
      </c>
      <c r="G83" s="62">
        <v>11.2843</v>
      </c>
      <c r="H83" s="62">
        <v>0.36230000000000001</v>
      </c>
      <c r="I83" s="62">
        <v>2.2642000000000002</v>
      </c>
      <c r="J83" s="62">
        <v>50.295699999999997</v>
      </c>
      <c r="K83" s="62">
        <v>5.2874999999999996</v>
      </c>
      <c r="L83" s="62">
        <v>10.954800000000001</v>
      </c>
      <c r="M83" s="62">
        <v>0.1835</v>
      </c>
      <c r="N83" s="62">
        <v>1062.9940320000001</v>
      </c>
      <c r="O83" s="62">
        <v>108</v>
      </c>
      <c r="P83" s="62">
        <v>0.23680186625660399</v>
      </c>
      <c r="Q83" s="62">
        <v>684.78724166049506</v>
      </c>
      <c r="R83" s="62">
        <v>260.26536064467803</v>
      </c>
      <c r="T83" s="37">
        <v>6.21</v>
      </c>
      <c r="U83" s="37">
        <v>2.3980000000000001</v>
      </c>
      <c r="V83" s="37">
        <v>13.085000000000001</v>
      </c>
      <c r="W83" s="37">
        <v>0.25700000000000001</v>
      </c>
      <c r="X83" s="37">
        <v>10.975</v>
      </c>
      <c r="Y83" s="37">
        <v>0.35099999999999998</v>
      </c>
      <c r="Z83" s="37">
        <v>2.194</v>
      </c>
      <c r="AA83" s="37">
        <v>51.033000000000001</v>
      </c>
      <c r="AB83" s="37">
        <v>7.7549999999999999</v>
      </c>
      <c r="AC83" s="37">
        <v>11.343999999999999</v>
      </c>
      <c r="AD83" s="37">
        <v>0.20799999999999999</v>
      </c>
      <c r="AE83" s="37">
        <f t="shared" si="41"/>
        <v>0.94153092929102722</v>
      </c>
      <c r="AG83" s="34" t="str">
        <f t="shared" si="28"/>
        <v>LL8_612_a</v>
      </c>
      <c r="AH83" s="34">
        <f t="shared" si="29"/>
        <v>51.033000000000001</v>
      </c>
      <c r="AI83" s="34">
        <f t="shared" si="30"/>
        <v>2.194</v>
      </c>
      <c r="AJ83" s="34">
        <f t="shared" si="31"/>
        <v>13.085000000000001</v>
      </c>
      <c r="AK83" s="34">
        <f t="shared" si="32"/>
        <v>9.6423999999999985</v>
      </c>
      <c r="AL83" s="34">
        <f t="shared" si="33"/>
        <v>1.8906664775999997</v>
      </c>
      <c r="AM83" s="34">
        <f t="shared" si="34"/>
        <v>0.20799999999999999</v>
      </c>
      <c r="AN83" s="34">
        <f t="shared" si="35"/>
        <v>7.7549999999999999</v>
      </c>
      <c r="AO83" s="34">
        <f t="shared" si="36"/>
        <v>10.975</v>
      </c>
      <c r="AP83" s="34">
        <f t="shared" si="37"/>
        <v>2.3980000000000001</v>
      </c>
      <c r="AQ83" s="34">
        <f t="shared" si="38"/>
        <v>0.35099999999999998</v>
      </c>
      <c r="AR83" s="34">
        <f t="shared" si="39"/>
        <v>0.25700000000000001</v>
      </c>
      <c r="AS83" s="34">
        <v>0.5</v>
      </c>
      <c r="AT83" s="34">
        <f t="shared" si="42"/>
        <v>6.4474836800724522E-2</v>
      </c>
      <c r="AU83" s="34">
        <f t="shared" si="40"/>
        <v>1169.8755000000001</v>
      </c>
      <c r="AV83" s="34">
        <v>1020</v>
      </c>
      <c r="AW83" s="34">
        <v>5.3706800300639401E-2</v>
      </c>
      <c r="AY83" s="25">
        <v>42.774099999999997</v>
      </c>
      <c r="AZ83" s="25">
        <v>39.193399999999997</v>
      </c>
      <c r="BA83" s="25">
        <v>17.6646</v>
      </c>
      <c r="BB83" s="25">
        <v>4.2500000000000003E-2</v>
      </c>
      <c r="BC83" s="25">
        <v>0.27089999999999997</v>
      </c>
      <c r="BD83" s="25">
        <v>0.22189999999999999</v>
      </c>
      <c r="BE83" s="25">
        <v>0.23039999999999999</v>
      </c>
      <c r="BJ83" s="25">
        <v>100.3977</v>
      </c>
      <c r="BK83" s="25">
        <v>0.81190048203314003</v>
      </c>
      <c r="BM83" s="12" t="s">
        <v>396</v>
      </c>
      <c r="BN83" s="12">
        <v>40</v>
      </c>
      <c r="BO83" s="12" t="s">
        <v>32</v>
      </c>
      <c r="BP83" s="12">
        <v>7</v>
      </c>
      <c r="BQ83" s="12" t="s">
        <v>745</v>
      </c>
      <c r="BR83" s="12" t="s">
        <v>478</v>
      </c>
      <c r="BS83" s="12">
        <v>3.7565972222222202E-2</v>
      </c>
      <c r="BT83" s="12">
        <v>4.5233999999999996</v>
      </c>
      <c r="BU83" s="12">
        <v>7</v>
      </c>
      <c r="BV83" s="12" t="s">
        <v>462</v>
      </c>
      <c r="BW83" s="12">
        <v>1</v>
      </c>
      <c r="BX83" s="12">
        <v>311000</v>
      </c>
      <c r="BY83" s="12">
        <v>26000</v>
      </c>
      <c r="BZ83" s="12">
        <v>11.3</v>
      </c>
      <c r="CA83" s="12">
        <v>1</v>
      </c>
      <c r="CB83" s="12">
        <v>4.9000000000000004</v>
      </c>
      <c r="CC83" s="12">
        <v>0.72</v>
      </c>
      <c r="CD83" s="12">
        <v>1.01</v>
      </c>
      <c r="CE83" s="12">
        <v>0.65</v>
      </c>
      <c r="CF83" s="12">
        <v>2.14</v>
      </c>
      <c r="CG83" s="12">
        <v>0.22</v>
      </c>
      <c r="CH83" s="12">
        <v>2800</v>
      </c>
      <c r="CI83" s="12">
        <v>240</v>
      </c>
      <c r="CJ83" s="12">
        <v>30.8</v>
      </c>
      <c r="CK83" s="12">
        <v>2.5</v>
      </c>
      <c r="CL83" s="12">
        <v>12320</v>
      </c>
      <c r="CM83" s="12">
        <v>660</v>
      </c>
      <c r="CN83" s="12">
        <v>341</v>
      </c>
      <c r="CO83" s="12">
        <v>17</v>
      </c>
      <c r="CP83" s="12">
        <v>296</v>
      </c>
      <c r="CQ83" s="12">
        <v>31</v>
      </c>
      <c r="CR83" s="12">
        <v>1310</v>
      </c>
      <c r="CS83" s="12">
        <v>130</v>
      </c>
      <c r="CT83" s="12">
        <v>102000</v>
      </c>
      <c r="CU83" s="12">
        <v>8000</v>
      </c>
      <c r="CV83" s="12">
        <v>36.6</v>
      </c>
      <c r="CW83" s="12">
        <v>2.4</v>
      </c>
      <c r="CX83" s="12">
        <v>53.1</v>
      </c>
      <c r="CY83" s="12">
        <v>8.3000000000000007</v>
      </c>
      <c r="CZ83" s="12">
        <v>98.7</v>
      </c>
      <c r="DA83" s="12">
        <v>6.7</v>
      </c>
      <c r="DB83" s="12">
        <v>132</v>
      </c>
      <c r="DC83" s="12">
        <v>11</v>
      </c>
      <c r="DD83" s="12">
        <v>23.7</v>
      </c>
      <c r="DE83" s="12">
        <v>2.9</v>
      </c>
      <c r="DF83" s="12">
        <v>1.5</v>
      </c>
      <c r="DG83" s="12">
        <v>1</v>
      </c>
      <c r="DH83" s="12">
        <v>6.16</v>
      </c>
      <c r="DI83" s="12">
        <v>0.92</v>
      </c>
      <c r="DJ83" s="12">
        <v>279</v>
      </c>
      <c r="DK83" s="12">
        <v>31</v>
      </c>
      <c r="DL83" s="12">
        <v>21.7</v>
      </c>
      <c r="DM83" s="12">
        <v>1.5</v>
      </c>
      <c r="DN83" s="12">
        <v>110.3</v>
      </c>
      <c r="DO83" s="12">
        <v>7.8</v>
      </c>
      <c r="DP83" s="12">
        <v>10.8</v>
      </c>
      <c r="DQ83" s="12">
        <v>1.1000000000000001</v>
      </c>
      <c r="DR83" s="12">
        <v>0.63</v>
      </c>
      <c r="DS83" s="12">
        <v>0.43</v>
      </c>
      <c r="DT83" s="12" t="s">
        <v>135</v>
      </c>
      <c r="DU83" s="12" t="s">
        <v>135</v>
      </c>
      <c r="DV83" s="12">
        <v>0.14000000000000001</v>
      </c>
      <c r="DW83" s="12">
        <v>0.1</v>
      </c>
      <c r="DX83" s="12">
        <v>1.73</v>
      </c>
      <c r="DY83" s="12">
        <v>0.53</v>
      </c>
      <c r="DZ83" s="12" t="s">
        <v>135</v>
      </c>
      <c r="EA83" s="12" t="s">
        <v>135</v>
      </c>
      <c r="EB83" s="12">
        <v>0.115</v>
      </c>
      <c r="EC83" s="12">
        <v>5.0999999999999997E-2</v>
      </c>
      <c r="ED83" s="12">
        <v>81</v>
      </c>
      <c r="EE83" s="12">
        <v>15</v>
      </c>
      <c r="EF83" s="12">
        <v>9.06</v>
      </c>
      <c r="EG83" s="12">
        <v>0.84</v>
      </c>
      <c r="EH83" s="12">
        <v>25</v>
      </c>
      <c r="EI83" s="12">
        <v>1.7</v>
      </c>
      <c r="EJ83" s="12">
        <v>3.46</v>
      </c>
      <c r="EK83" s="12">
        <v>0.4</v>
      </c>
      <c r="EL83" s="12">
        <v>15.8</v>
      </c>
      <c r="EM83" s="12">
        <v>1</v>
      </c>
      <c r="EN83" s="12">
        <v>4.6500000000000004</v>
      </c>
      <c r="EO83" s="12">
        <v>0.79</v>
      </c>
      <c r="EP83" s="12">
        <v>1.51</v>
      </c>
      <c r="EQ83" s="12">
        <v>0.26</v>
      </c>
      <c r="ER83" s="12">
        <v>4.5599999999999996</v>
      </c>
      <c r="ES83" s="12">
        <v>0.38</v>
      </c>
      <c r="ET83" s="12">
        <v>0.78500000000000003</v>
      </c>
      <c r="EU83" s="12">
        <v>7.8E-2</v>
      </c>
      <c r="EV83" s="12">
        <v>4.2699999999999996</v>
      </c>
      <c r="EW83" s="12">
        <v>0.64</v>
      </c>
      <c r="EX83" s="12">
        <v>0.82</v>
      </c>
      <c r="EY83" s="12">
        <v>0.13</v>
      </c>
      <c r="EZ83" s="12">
        <v>2.06</v>
      </c>
      <c r="FA83" s="12">
        <v>0.62</v>
      </c>
      <c r="FB83" s="12">
        <v>0.20699999999999999</v>
      </c>
      <c r="FC83" s="12">
        <v>8.4000000000000005E-2</v>
      </c>
      <c r="FD83" s="12">
        <v>2.38</v>
      </c>
      <c r="FE83" s="12">
        <v>0.56000000000000005</v>
      </c>
      <c r="FF83" s="12">
        <v>0.24</v>
      </c>
      <c r="FG83" s="12">
        <v>0.12</v>
      </c>
      <c r="FH83" s="12">
        <v>2.64</v>
      </c>
      <c r="FI83" s="12">
        <v>0.76</v>
      </c>
      <c r="FJ83" s="12">
        <v>0.6</v>
      </c>
      <c r="FK83" s="12">
        <v>0.19</v>
      </c>
      <c r="FL83" s="12">
        <v>0.122</v>
      </c>
      <c r="FM83" s="12">
        <v>8.5000000000000006E-2</v>
      </c>
      <c r="FN83" s="12" t="s">
        <v>135</v>
      </c>
      <c r="FO83" s="12" t="s">
        <v>135</v>
      </c>
      <c r="FP83" s="12">
        <v>0.96</v>
      </c>
      <c r="FQ83" s="12">
        <v>0.12</v>
      </c>
      <c r="FR83" s="12" t="s">
        <v>135</v>
      </c>
      <c r="FS83" s="12" t="s">
        <v>135</v>
      </c>
      <c r="FT83" s="12">
        <v>0.84099999999999997</v>
      </c>
      <c r="FU83" s="12">
        <v>9.4E-2</v>
      </c>
      <c r="FV83" s="12">
        <v>0.17</v>
      </c>
      <c r="FW83" s="12">
        <v>0.1</v>
      </c>
    </row>
    <row r="84" spans="1:179" x14ac:dyDescent="0.3">
      <c r="A84" s="31" t="s">
        <v>288</v>
      </c>
      <c r="B84" s="31" t="s">
        <v>19</v>
      </c>
      <c r="D84" s="62">
        <v>2.6204000000000001</v>
      </c>
      <c r="E84" s="62">
        <v>13.667299999999999</v>
      </c>
      <c r="F84" s="62">
        <v>0.30499999999999999</v>
      </c>
      <c r="G84" s="62">
        <v>11.0802</v>
      </c>
      <c r="H84" s="62">
        <v>0.41070000000000001</v>
      </c>
      <c r="I84" s="62">
        <v>2.2892000000000001</v>
      </c>
      <c r="J84" s="62">
        <v>50.434899999999999</v>
      </c>
      <c r="K84" s="62">
        <v>5.9089999999999998</v>
      </c>
      <c r="L84" s="62">
        <v>11.019500000000001</v>
      </c>
      <c r="M84" s="62">
        <v>0.18820000000000001</v>
      </c>
      <c r="N84" s="62">
        <v>1095.0239839999999</v>
      </c>
      <c r="O84" s="62">
        <v>108</v>
      </c>
      <c r="P84" s="62">
        <v>0.16319293147078001</v>
      </c>
      <c r="Q84" s="62">
        <v>96.422152277291303</v>
      </c>
      <c r="R84" s="62">
        <v>260.93537132227698</v>
      </c>
      <c r="T84" s="37">
        <v>4.38</v>
      </c>
      <c r="U84" s="37">
        <v>2.556</v>
      </c>
      <c r="V84" s="37">
        <v>13.333</v>
      </c>
      <c r="W84" s="37">
        <v>0.29799999999999999</v>
      </c>
      <c r="X84" s="37">
        <v>10.837</v>
      </c>
      <c r="Y84" s="37">
        <v>0.40100000000000002</v>
      </c>
      <c r="Z84" s="37">
        <v>2.2330000000000001</v>
      </c>
      <c r="AA84" s="37">
        <v>50.851999999999997</v>
      </c>
      <c r="AB84" s="37">
        <v>7.6180000000000003</v>
      </c>
      <c r="AC84" s="37">
        <v>11.334</v>
      </c>
      <c r="AD84" s="37">
        <v>0.20699999999999999</v>
      </c>
      <c r="AE84" s="37">
        <f t="shared" si="41"/>
        <v>0.95803793830235673</v>
      </c>
      <c r="AG84" s="34" t="str">
        <f t="shared" si="28"/>
        <v>LL8_612_b</v>
      </c>
      <c r="AH84" s="34">
        <f t="shared" si="29"/>
        <v>50.851999999999997</v>
      </c>
      <c r="AI84" s="34">
        <f t="shared" si="30"/>
        <v>2.2330000000000001</v>
      </c>
      <c r="AJ84" s="34">
        <f t="shared" si="31"/>
        <v>13.333</v>
      </c>
      <c r="AK84" s="34">
        <f t="shared" si="32"/>
        <v>9.6338999999999988</v>
      </c>
      <c r="AL84" s="34">
        <f t="shared" si="33"/>
        <v>1.8889998110999999</v>
      </c>
      <c r="AM84" s="34">
        <f t="shared" si="34"/>
        <v>0.20699999999999999</v>
      </c>
      <c r="AN84" s="34">
        <f t="shared" si="35"/>
        <v>7.6180000000000003</v>
      </c>
      <c r="AO84" s="34">
        <f t="shared" si="36"/>
        <v>10.837</v>
      </c>
      <c r="AP84" s="34">
        <f t="shared" si="37"/>
        <v>2.556</v>
      </c>
      <c r="AQ84" s="34">
        <f t="shared" si="38"/>
        <v>0.40100000000000002</v>
      </c>
      <c r="AR84" s="34">
        <f t="shared" si="39"/>
        <v>0.29799999999999999</v>
      </c>
      <c r="AS84" s="34">
        <v>0.5</v>
      </c>
      <c r="AT84" s="34">
        <f t="shared" si="42"/>
        <v>9.2376079974412044E-3</v>
      </c>
      <c r="AU84" s="34">
        <f t="shared" si="40"/>
        <v>1167.1217999999999</v>
      </c>
      <c r="AV84" s="34">
        <v>180</v>
      </c>
      <c r="AW84" s="34">
        <v>0.25276299432880261</v>
      </c>
      <c r="AY84" s="25">
        <v>42.512949999999996</v>
      </c>
      <c r="AZ84" s="25">
        <v>39.232999999999997</v>
      </c>
      <c r="BA84" s="25">
        <v>17.723050000000001</v>
      </c>
      <c r="BB84" s="25">
        <v>3.5549999999999998E-2</v>
      </c>
      <c r="BC84" s="25">
        <v>0.27660000000000001</v>
      </c>
      <c r="BD84" s="25">
        <v>0.23105000000000001</v>
      </c>
      <c r="BE84" s="25">
        <v>0.2392</v>
      </c>
      <c r="BJ84" s="25">
        <v>100.2514</v>
      </c>
      <c r="BK84" s="25">
        <v>0.81045650325721696</v>
      </c>
      <c r="BM84" s="12" t="s">
        <v>396</v>
      </c>
      <c r="BN84" s="12">
        <v>40</v>
      </c>
      <c r="BO84" s="12" t="s">
        <v>32</v>
      </c>
      <c r="BP84" s="12">
        <v>8</v>
      </c>
      <c r="BQ84" s="12" t="s">
        <v>746</v>
      </c>
      <c r="BR84" s="12" t="s">
        <v>478</v>
      </c>
      <c r="BS84" s="12">
        <v>3.8950231481481502E-2</v>
      </c>
      <c r="BT84" s="12">
        <v>7.0918999999999999</v>
      </c>
      <c r="BU84" s="12">
        <v>11</v>
      </c>
      <c r="BV84" s="12" t="s">
        <v>462</v>
      </c>
      <c r="BW84" s="12">
        <v>1</v>
      </c>
      <c r="BX84" s="12">
        <v>301000</v>
      </c>
      <c r="BY84" s="12">
        <v>13000</v>
      </c>
      <c r="BZ84" s="12">
        <v>11.1</v>
      </c>
      <c r="CA84" s="12">
        <v>1</v>
      </c>
      <c r="CB84" s="12">
        <v>5.5</v>
      </c>
      <c r="CC84" s="12">
        <v>0.56000000000000005</v>
      </c>
      <c r="CD84" s="12">
        <v>0.73</v>
      </c>
      <c r="CE84" s="12">
        <v>0.74</v>
      </c>
      <c r="CF84" s="12">
        <v>2.36</v>
      </c>
      <c r="CG84" s="12">
        <v>0.15</v>
      </c>
      <c r="CH84" s="12">
        <v>2940</v>
      </c>
      <c r="CI84" s="12">
        <v>190</v>
      </c>
      <c r="CJ84" s="12">
        <v>30.3</v>
      </c>
      <c r="CK84" s="12">
        <v>1.8</v>
      </c>
      <c r="CL84" s="12">
        <v>13040</v>
      </c>
      <c r="CM84" s="12">
        <v>720</v>
      </c>
      <c r="CN84" s="12">
        <v>351</v>
      </c>
      <c r="CO84" s="12">
        <v>24</v>
      </c>
      <c r="CP84" s="12">
        <v>269</v>
      </c>
      <c r="CQ84" s="12">
        <v>19</v>
      </c>
      <c r="CR84" s="12">
        <v>1259</v>
      </c>
      <c r="CS84" s="12">
        <v>68</v>
      </c>
      <c r="CT84" s="12">
        <v>101900</v>
      </c>
      <c r="CU84" s="12">
        <v>4300</v>
      </c>
      <c r="CV84" s="12">
        <v>37.4</v>
      </c>
      <c r="CW84" s="12">
        <v>3.1</v>
      </c>
      <c r="CX84" s="12">
        <v>69.5</v>
      </c>
      <c r="CY84" s="12">
        <v>9.6</v>
      </c>
      <c r="CZ84" s="12">
        <v>120</v>
      </c>
      <c r="DA84" s="12">
        <v>11</v>
      </c>
      <c r="DB84" s="12">
        <v>147</v>
      </c>
      <c r="DC84" s="12">
        <v>11</v>
      </c>
      <c r="DD84" s="12">
        <v>22.3</v>
      </c>
      <c r="DE84" s="12">
        <v>1.3</v>
      </c>
      <c r="DF84" s="12">
        <v>1.76</v>
      </c>
      <c r="DG84" s="12">
        <v>0.84</v>
      </c>
      <c r="DH84" s="12">
        <v>6.43</v>
      </c>
      <c r="DI84" s="12">
        <v>0.62</v>
      </c>
      <c r="DJ84" s="12">
        <v>287.5</v>
      </c>
      <c r="DK84" s="12">
        <v>8.4</v>
      </c>
      <c r="DL84" s="12">
        <v>21.8</v>
      </c>
      <c r="DM84" s="12">
        <v>1.5</v>
      </c>
      <c r="DN84" s="12">
        <v>106.5</v>
      </c>
      <c r="DO84" s="12">
        <v>8.1999999999999993</v>
      </c>
      <c r="DP84" s="12">
        <v>10.199999999999999</v>
      </c>
      <c r="DQ84" s="12">
        <v>0.6</v>
      </c>
      <c r="DR84" s="12">
        <v>0.78</v>
      </c>
      <c r="DS84" s="12">
        <v>0.26</v>
      </c>
      <c r="DT84" s="12">
        <v>0.33</v>
      </c>
      <c r="DU84" s="12">
        <v>0.3</v>
      </c>
      <c r="DV84" s="12">
        <v>0.14499999999999999</v>
      </c>
      <c r="DW84" s="12">
        <v>0.06</v>
      </c>
      <c r="DX84" s="12">
        <v>1.5</v>
      </c>
      <c r="DY84" s="12">
        <v>0.26</v>
      </c>
      <c r="DZ84" s="12" t="s">
        <v>135</v>
      </c>
      <c r="EA84" s="12" t="s">
        <v>135</v>
      </c>
      <c r="EB84" s="12">
        <v>0.06</v>
      </c>
      <c r="EC84" s="12">
        <v>0.02</v>
      </c>
      <c r="ED84" s="12">
        <v>81.2</v>
      </c>
      <c r="EE84" s="12">
        <v>6.2</v>
      </c>
      <c r="EF84" s="12">
        <v>9.09</v>
      </c>
      <c r="EG84" s="12">
        <v>0.45</v>
      </c>
      <c r="EH84" s="12">
        <v>24.1</v>
      </c>
      <c r="EI84" s="12">
        <v>1.6</v>
      </c>
      <c r="EJ84" s="12">
        <v>3.29</v>
      </c>
      <c r="EK84" s="12">
        <v>0.18</v>
      </c>
      <c r="EL84" s="12">
        <v>13.88</v>
      </c>
      <c r="EM84" s="12">
        <v>0.93</v>
      </c>
      <c r="EN84" s="12">
        <v>5.28</v>
      </c>
      <c r="EO84" s="12">
        <v>0.69</v>
      </c>
      <c r="EP84" s="12">
        <v>1.84</v>
      </c>
      <c r="EQ84" s="12">
        <v>0.23</v>
      </c>
      <c r="ER84" s="12">
        <v>5.3</v>
      </c>
      <c r="ES84" s="12">
        <v>1.2</v>
      </c>
      <c r="ET84" s="12">
        <v>0.72299999999999998</v>
      </c>
      <c r="EU84" s="12">
        <v>9.9000000000000005E-2</v>
      </c>
      <c r="EV84" s="12">
        <v>4.88</v>
      </c>
      <c r="EW84" s="12">
        <v>0.39</v>
      </c>
      <c r="EX84" s="12">
        <v>0.8</v>
      </c>
      <c r="EY84" s="12">
        <v>0.13</v>
      </c>
      <c r="EZ84" s="12">
        <v>2.06</v>
      </c>
      <c r="FA84" s="12">
        <v>0.46</v>
      </c>
      <c r="FB84" s="12">
        <v>0.33</v>
      </c>
      <c r="FC84" s="12">
        <v>7.3999999999999996E-2</v>
      </c>
      <c r="FD84" s="12">
        <v>1.82</v>
      </c>
      <c r="FE84" s="12">
        <v>0.39</v>
      </c>
      <c r="FF84" s="12">
        <v>0.23400000000000001</v>
      </c>
      <c r="FG84" s="12">
        <v>6.8000000000000005E-2</v>
      </c>
      <c r="FH84" s="12">
        <v>2.94</v>
      </c>
      <c r="FI84" s="12">
        <v>0.59</v>
      </c>
      <c r="FJ84" s="12">
        <v>0.55000000000000004</v>
      </c>
      <c r="FK84" s="12">
        <v>0.15</v>
      </c>
      <c r="FL84" s="12">
        <v>0.15</v>
      </c>
      <c r="FM84" s="12">
        <v>7.0999999999999994E-2</v>
      </c>
      <c r="FN84" s="12" t="s">
        <v>135</v>
      </c>
      <c r="FO84" s="12" t="s">
        <v>135</v>
      </c>
      <c r="FP84" s="12">
        <v>0.84</v>
      </c>
      <c r="FQ84" s="12">
        <v>0.22</v>
      </c>
      <c r="FR84" s="12" t="s">
        <v>135</v>
      </c>
      <c r="FS84" s="12" t="s">
        <v>135</v>
      </c>
      <c r="FT84" s="12">
        <v>0.57999999999999996</v>
      </c>
      <c r="FU84" s="12">
        <v>0.12</v>
      </c>
      <c r="FV84" s="12">
        <v>0.246</v>
      </c>
      <c r="FW84" s="12">
        <v>7.0000000000000007E-2</v>
      </c>
    </row>
    <row r="85" spans="1:179" x14ac:dyDescent="0.3">
      <c r="A85" s="31" t="s">
        <v>289</v>
      </c>
      <c r="B85" s="31" t="s">
        <v>19</v>
      </c>
      <c r="D85" s="62">
        <v>2.66</v>
      </c>
      <c r="E85" s="62">
        <v>14.2729</v>
      </c>
      <c r="F85" s="62">
        <v>0.23230000000000001</v>
      </c>
      <c r="G85" s="62">
        <v>12.353400000000001</v>
      </c>
      <c r="H85" s="62">
        <v>0.50509999999999999</v>
      </c>
      <c r="I85" s="62">
        <v>2.9992000000000001</v>
      </c>
      <c r="J85" s="62">
        <v>50.980600000000003</v>
      </c>
      <c r="K85" s="62">
        <v>5.8746999999999998</v>
      </c>
      <c r="L85" s="62">
        <v>7.5415000000000001</v>
      </c>
      <c r="M85" s="62">
        <v>9.9599999999999994E-2</v>
      </c>
      <c r="N85" s="62">
        <v>880.82367999999997</v>
      </c>
      <c r="O85" s="62">
        <v>144</v>
      </c>
      <c r="P85" s="62">
        <v>0.23018342846280301</v>
      </c>
      <c r="Q85" s="62">
        <v>46.523907501072202</v>
      </c>
      <c r="R85" s="62">
        <v>364.12256496571302</v>
      </c>
      <c r="T85" s="37">
        <v>21.59</v>
      </c>
      <c r="U85" s="37">
        <v>2.2029999999999998</v>
      </c>
      <c r="V85" s="37">
        <v>11.82</v>
      </c>
      <c r="W85" s="37">
        <v>0.192</v>
      </c>
      <c r="X85" s="37">
        <v>10.353999999999999</v>
      </c>
      <c r="Y85" s="37">
        <v>0.41799999999999998</v>
      </c>
      <c r="Z85" s="37">
        <v>2.484</v>
      </c>
      <c r="AA85" s="37">
        <v>49.298000000000002</v>
      </c>
      <c r="AB85" s="37">
        <v>11.382</v>
      </c>
      <c r="AC85" s="37">
        <v>11.334</v>
      </c>
      <c r="AD85" s="37">
        <v>0.15</v>
      </c>
      <c r="AE85" s="37">
        <f t="shared" si="41"/>
        <v>0.82243605559667732</v>
      </c>
      <c r="AG85" s="34" t="str">
        <f t="shared" si="28"/>
        <v>LL8_613_a</v>
      </c>
      <c r="AH85" s="34">
        <f t="shared" si="29"/>
        <v>49.298000000000002</v>
      </c>
      <c r="AI85" s="34">
        <f t="shared" si="30"/>
        <v>2.484</v>
      </c>
      <c r="AJ85" s="34">
        <f t="shared" si="31"/>
        <v>11.82</v>
      </c>
      <c r="AK85" s="34">
        <f t="shared" si="32"/>
        <v>9.6338999999999988</v>
      </c>
      <c r="AL85" s="34">
        <f t="shared" si="33"/>
        <v>1.8889998110999999</v>
      </c>
      <c r="AM85" s="34">
        <f t="shared" si="34"/>
        <v>0.15</v>
      </c>
      <c r="AN85" s="34">
        <f t="shared" si="35"/>
        <v>11.382</v>
      </c>
      <c r="AO85" s="34">
        <f t="shared" si="36"/>
        <v>10.353999999999999</v>
      </c>
      <c r="AP85" s="34">
        <f t="shared" si="37"/>
        <v>2.2029999999999998</v>
      </c>
      <c r="AQ85" s="34">
        <f t="shared" si="38"/>
        <v>0.41799999999999998</v>
      </c>
      <c r="AR85" s="34">
        <f t="shared" si="39"/>
        <v>0.192</v>
      </c>
      <c r="AS85" s="34">
        <v>0.5</v>
      </c>
      <c r="AT85" s="34">
        <f t="shared" si="42"/>
        <v>3.8262938976126493E-3</v>
      </c>
      <c r="AU85" s="34">
        <f t="shared" si="40"/>
        <v>1242.7782</v>
      </c>
      <c r="AV85" s="34">
        <v>90</v>
      </c>
      <c r="AW85" s="34">
        <v>0.54126894740611387</v>
      </c>
      <c r="AY85" s="25">
        <v>46.939349999999997</v>
      </c>
      <c r="AZ85" s="25">
        <v>40.324100000000001</v>
      </c>
      <c r="BA85" s="25">
        <v>12.513</v>
      </c>
      <c r="BB85" s="25">
        <v>3.4299999999999997E-2</v>
      </c>
      <c r="BC85" s="25">
        <v>0.24879999999999999</v>
      </c>
      <c r="BD85" s="25">
        <v>0.1595</v>
      </c>
      <c r="BE85" s="25">
        <v>0.38555</v>
      </c>
      <c r="BJ85" s="25">
        <v>100.6046</v>
      </c>
      <c r="BK85" s="25">
        <v>0.86990563817687705</v>
      </c>
      <c r="BM85" s="12" t="s">
        <v>396</v>
      </c>
      <c r="BN85" s="12">
        <v>40</v>
      </c>
      <c r="BO85" s="12" t="s">
        <v>32</v>
      </c>
      <c r="BP85" s="12">
        <v>9</v>
      </c>
      <c r="BQ85" s="12" t="s">
        <v>747</v>
      </c>
      <c r="BR85" s="12" t="s">
        <v>478</v>
      </c>
      <c r="BS85" s="12">
        <v>4.0379629629629599E-2</v>
      </c>
      <c r="BT85" s="12">
        <v>23.463000000000001</v>
      </c>
      <c r="BU85" s="12">
        <v>36</v>
      </c>
      <c r="BV85" s="12" t="s">
        <v>462</v>
      </c>
      <c r="BW85" s="12">
        <v>1</v>
      </c>
      <c r="BX85" s="12">
        <v>282000</v>
      </c>
      <c r="BY85" s="12">
        <v>11000</v>
      </c>
      <c r="BZ85" s="12">
        <v>12.4</v>
      </c>
      <c r="CA85" s="12">
        <v>1</v>
      </c>
      <c r="CB85" s="12">
        <v>3.73</v>
      </c>
      <c r="CC85" s="12">
        <v>0.28000000000000003</v>
      </c>
      <c r="CD85" s="12">
        <v>1.06</v>
      </c>
      <c r="CE85" s="12">
        <v>0.42</v>
      </c>
      <c r="CF85" s="12">
        <v>2.7</v>
      </c>
      <c r="CG85" s="12">
        <v>0.11</v>
      </c>
      <c r="CH85" s="12">
        <v>4640</v>
      </c>
      <c r="CI85" s="12">
        <v>140</v>
      </c>
      <c r="CJ85" s="12">
        <v>30.1</v>
      </c>
      <c r="CK85" s="12">
        <v>1.1000000000000001</v>
      </c>
      <c r="CL85" s="12">
        <v>16750</v>
      </c>
      <c r="CM85" s="12">
        <v>660</v>
      </c>
      <c r="CN85" s="12">
        <v>337</v>
      </c>
      <c r="CO85" s="12">
        <v>14</v>
      </c>
      <c r="CP85" s="12">
        <v>379</v>
      </c>
      <c r="CQ85" s="12">
        <v>14</v>
      </c>
      <c r="CR85" s="12">
        <v>924</v>
      </c>
      <c r="CS85" s="12">
        <v>31</v>
      </c>
      <c r="CT85" s="12">
        <v>74900</v>
      </c>
      <c r="CU85" s="12">
        <v>2900</v>
      </c>
      <c r="CV85" s="12">
        <v>33.299999999999997</v>
      </c>
      <c r="CW85" s="12">
        <v>1.6</v>
      </c>
      <c r="CX85" s="12">
        <v>98.3</v>
      </c>
      <c r="CY85" s="12">
        <v>4.0999999999999996</v>
      </c>
      <c r="CZ85" s="12">
        <v>50.7</v>
      </c>
      <c r="DA85" s="12">
        <v>3.1</v>
      </c>
      <c r="DB85" s="12">
        <v>94.8</v>
      </c>
      <c r="DC85" s="12">
        <v>5.7</v>
      </c>
      <c r="DD85" s="12">
        <v>24.4</v>
      </c>
      <c r="DE85" s="12">
        <v>1.4</v>
      </c>
      <c r="DF85" s="12">
        <v>1.69</v>
      </c>
      <c r="DG85" s="12">
        <v>0.28999999999999998</v>
      </c>
      <c r="DH85" s="12">
        <v>11.06</v>
      </c>
      <c r="DI85" s="12">
        <v>0.53</v>
      </c>
      <c r="DJ85" s="12">
        <v>388</v>
      </c>
      <c r="DK85" s="12">
        <v>14</v>
      </c>
      <c r="DL85" s="12">
        <v>25.1</v>
      </c>
      <c r="DM85" s="12">
        <v>1.2</v>
      </c>
      <c r="DN85" s="12">
        <v>146.6</v>
      </c>
      <c r="DO85" s="12">
        <v>5.4</v>
      </c>
      <c r="DP85" s="12">
        <v>15.38</v>
      </c>
      <c r="DQ85" s="12">
        <v>0.61</v>
      </c>
      <c r="DR85" s="12">
        <v>1.01</v>
      </c>
      <c r="DS85" s="12">
        <v>0.2</v>
      </c>
      <c r="DT85" s="12">
        <v>0.13</v>
      </c>
      <c r="DU85" s="12">
        <v>0.11</v>
      </c>
      <c r="DV85" s="12">
        <v>0.106</v>
      </c>
      <c r="DW85" s="12">
        <v>2.8000000000000001E-2</v>
      </c>
      <c r="DX85" s="12">
        <v>1.69</v>
      </c>
      <c r="DY85" s="12">
        <v>0.19</v>
      </c>
      <c r="DZ85" s="12" t="s">
        <v>135</v>
      </c>
      <c r="EA85" s="12" t="s">
        <v>135</v>
      </c>
      <c r="EB85" s="12">
        <v>0.10299999999999999</v>
      </c>
      <c r="EC85" s="12">
        <v>2.3E-2</v>
      </c>
      <c r="ED85" s="12">
        <v>131.6</v>
      </c>
      <c r="EE85" s="12">
        <v>5.4</v>
      </c>
      <c r="EF85" s="12">
        <v>13.95</v>
      </c>
      <c r="EG85" s="12">
        <v>0.6</v>
      </c>
      <c r="EH85" s="12">
        <v>34.799999999999997</v>
      </c>
      <c r="EI85" s="12">
        <v>1.6</v>
      </c>
      <c r="EJ85" s="12">
        <v>4.87</v>
      </c>
      <c r="EK85" s="12">
        <v>0.24</v>
      </c>
      <c r="EL85" s="12">
        <v>22.8</v>
      </c>
      <c r="EM85" s="12">
        <v>1.2</v>
      </c>
      <c r="EN85" s="12">
        <v>6.1</v>
      </c>
      <c r="EO85" s="12">
        <v>0.59</v>
      </c>
      <c r="EP85" s="12">
        <v>2.23</v>
      </c>
      <c r="EQ85" s="12">
        <v>0.15</v>
      </c>
      <c r="ER85" s="12">
        <v>6</v>
      </c>
      <c r="ES85" s="12">
        <v>0.52</v>
      </c>
      <c r="ET85" s="12">
        <v>0.91900000000000004</v>
      </c>
      <c r="EU85" s="12">
        <v>6.2E-2</v>
      </c>
      <c r="EV85" s="12">
        <v>5.62</v>
      </c>
      <c r="EW85" s="12">
        <v>0.45</v>
      </c>
      <c r="EX85" s="12">
        <v>1.01</v>
      </c>
      <c r="EY85" s="12">
        <v>0.1</v>
      </c>
      <c r="EZ85" s="12">
        <v>2.64</v>
      </c>
      <c r="FA85" s="12">
        <v>0.23</v>
      </c>
      <c r="FB85" s="12">
        <v>0.35599999999999998</v>
      </c>
      <c r="FC85" s="12">
        <v>5.5E-2</v>
      </c>
      <c r="FD85" s="12">
        <v>1.92</v>
      </c>
      <c r="FE85" s="12">
        <v>0.28000000000000003</v>
      </c>
      <c r="FF85" s="12">
        <v>0.30499999999999999</v>
      </c>
      <c r="FG85" s="12">
        <v>5.5E-2</v>
      </c>
      <c r="FH85" s="12">
        <v>3.76</v>
      </c>
      <c r="FI85" s="12">
        <v>0.38</v>
      </c>
      <c r="FJ85" s="12">
        <v>0.91100000000000003</v>
      </c>
      <c r="FK85" s="12">
        <v>7.3999999999999996E-2</v>
      </c>
      <c r="FL85" s="12">
        <v>0.20399999999999999</v>
      </c>
      <c r="FM85" s="12">
        <v>0.06</v>
      </c>
      <c r="FN85" s="12">
        <v>2.3E-2</v>
      </c>
      <c r="FO85" s="12">
        <v>1.0999999999999999E-2</v>
      </c>
      <c r="FP85" s="12">
        <v>1.1100000000000001</v>
      </c>
      <c r="FQ85" s="12">
        <v>0.1</v>
      </c>
      <c r="FR85" s="12" t="s">
        <v>135</v>
      </c>
      <c r="FS85" s="12" t="s">
        <v>135</v>
      </c>
      <c r="FT85" s="12">
        <v>0.83499999999999996</v>
      </c>
      <c r="FU85" s="12">
        <v>8.5000000000000006E-2</v>
      </c>
      <c r="FV85" s="12">
        <v>0.33100000000000002</v>
      </c>
      <c r="FW85" s="12">
        <v>5.5E-2</v>
      </c>
    </row>
    <row r="86" spans="1:179" x14ac:dyDescent="0.3">
      <c r="A86" s="31" t="s">
        <v>290</v>
      </c>
      <c r="B86" s="31" t="s">
        <v>19</v>
      </c>
      <c r="D86" s="62">
        <v>2.7105000000000001</v>
      </c>
      <c r="E86" s="62">
        <v>15.149699999999999</v>
      </c>
      <c r="F86" s="62">
        <v>0.31929999999999997</v>
      </c>
      <c r="G86" s="62">
        <v>12.5991</v>
      </c>
      <c r="H86" s="62">
        <v>0.44309999999999999</v>
      </c>
      <c r="I86" s="62">
        <v>2.7105000000000001</v>
      </c>
      <c r="J86" s="62">
        <v>52.445799999999998</v>
      </c>
      <c r="K86" s="62">
        <v>5.7256</v>
      </c>
      <c r="L86" s="62">
        <v>6.3836000000000004</v>
      </c>
      <c r="M86" s="62">
        <v>0.1178</v>
      </c>
      <c r="N86" s="62">
        <v>756.70761600000003</v>
      </c>
      <c r="O86" s="62">
        <v>111</v>
      </c>
      <c r="P86" s="62">
        <v>0.23109279578061701</v>
      </c>
      <c r="Q86" s="62">
        <v>769.05730910392106</v>
      </c>
      <c r="R86" s="62">
        <v>428.37505545736002</v>
      </c>
      <c r="T86" s="37">
        <v>31.49</v>
      </c>
      <c r="U86" s="37">
        <v>2.0409999999999999</v>
      </c>
      <c r="V86" s="37">
        <v>11.407999999999999</v>
      </c>
      <c r="W86" s="37">
        <v>0.24</v>
      </c>
      <c r="X86" s="37">
        <v>9.6460000000000008</v>
      </c>
      <c r="Y86" s="37">
        <v>0.33400000000000002</v>
      </c>
      <c r="Z86" s="37">
        <v>2.0409999999999999</v>
      </c>
      <c r="AA86" s="37">
        <v>49.085000000000001</v>
      </c>
      <c r="AB86" s="37">
        <v>13.363</v>
      </c>
      <c r="AC86" s="37">
        <v>11.33</v>
      </c>
      <c r="AD86" s="37">
        <v>0.16600000000000001</v>
      </c>
      <c r="AE86" s="37">
        <f t="shared" si="41"/>
        <v>0.76051410753669479</v>
      </c>
      <c r="AG86" s="34" t="str">
        <f t="shared" si="28"/>
        <v>LL8_617_b</v>
      </c>
      <c r="AH86" s="34">
        <f t="shared" si="29"/>
        <v>49.085000000000001</v>
      </c>
      <c r="AI86" s="34">
        <f t="shared" si="30"/>
        <v>2.0409999999999999</v>
      </c>
      <c r="AJ86" s="34">
        <f t="shared" si="31"/>
        <v>11.407999999999999</v>
      </c>
      <c r="AK86" s="34">
        <f t="shared" si="32"/>
        <v>9.6304999999999996</v>
      </c>
      <c r="AL86" s="34">
        <f t="shared" si="33"/>
        <v>1.8883331445</v>
      </c>
      <c r="AM86" s="34">
        <f t="shared" si="34"/>
        <v>0.16600000000000001</v>
      </c>
      <c r="AN86" s="34">
        <f t="shared" si="35"/>
        <v>13.363</v>
      </c>
      <c r="AO86" s="34">
        <f t="shared" si="36"/>
        <v>9.6460000000000008</v>
      </c>
      <c r="AP86" s="34">
        <f t="shared" si="37"/>
        <v>2.0409999999999999</v>
      </c>
      <c r="AQ86" s="34">
        <f t="shared" si="38"/>
        <v>0.33400000000000002</v>
      </c>
      <c r="AR86" s="34">
        <f t="shared" si="39"/>
        <v>0.24</v>
      </c>
      <c r="AS86" s="34">
        <v>0.5</v>
      </c>
      <c r="AT86" s="34">
        <f t="shared" si="42"/>
        <v>5.8487893307774048E-2</v>
      </c>
      <c r="AU86" s="34">
        <f t="shared" si="40"/>
        <v>1282.5962999999999</v>
      </c>
      <c r="AV86" s="34">
        <v>720</v>
      </c>
      <c r="AW86" s="34">
        <v>8.1804946208080584E-2</v>
      </c>
      <c r="AY86" s="25">
        <v>48.27955</v>
      </c>
      <c r="AZ86" s="25">
        <v>40.640799999999999</v>
      </c>
      <c r="BA86" s="25">
        <v>11.026999999999999</v>
      </c>
      <c r="BB86" s="25">
        <v>5.4050000000000001E-2</v>
      </c>
      <c r="BC86" s="25">
        <v>0.23200000000000001</v>
      </c>
      <c r="BD86" s="25">
        <v>0.1454</v>
      </c>
      <c r="BE86" s="25">
        <v>0.39550000000000002</v>
      </c>
      <c r="BJ86" s="25">
        <v>100.77424999999999</v>
      </c>
      <c r="BK86" s="25">
        <v>0.88642143748615998</v>
      </c>
      <c r="BM86" s="12" t="s">
        <v>400</v>
      </c>
      <c r="BN86" s="12">
        <v>30</v>
      </c>
      <c r="BO86" s="12" t="s">
        <v>32</v>
      </c>
      <c r="BP86" s="12" t="s">
        <v>481</v>
      </c>
      <c r="BQ86" s="12" t="s">
        <v>748</v>
      </c>
      <c r="BR86" s="12" t="s">
        <v>478</v>
      </c>
      <c r="BS86" s="12">
        <v>0.60644201388888896</v>
      </c>
      <c r="BT86" s="12">
        <v>24.637</v>
      </c>
      <c r="BU86" s="12">
        <v>38</v>
      </c>
      <c r="BV86" s="12" t="s">
        <v>462</v>
      </c>
      <c r="BW86" s="12">
        <v>1</v>
      </c>
      <c r="BX86" s="12">
        <v>137400</v>
      </c>
      <c r="BY86" s="12">
        <v>9400</v>
      </c>
      <c r="BZ86" s="12">
        <v>12.6</v>
      </c>
      <c r="CA86" s="12">
        <v>1</v>
      </c>
      <c r="CB86" s="12">
        <v>3.96</v>
      </c>
      <c r="CC86" s="12">
        <v>0.47</v>
      </c>
      <c r="CD86" s="12" t="s">
        <v>135</v>
      </c>
      <c r="CE86" s="12" t="s">
        <v>135</v>
      </c>
      <c r="CF86" s="12">
        <v>2.82</v>
      </c>
      <c r="CG86" s="12">
        <v>0.11</v>
      </c>
      <c r="CH86" s="12">
        <v>3840</v>
      </c>
      <c r="CI86" s="12">
        <v>150</v>
      </c>
      <c r="CJ86" s="12">
        <v>23.8</v>
      </c>
      <c r="CK86" s="12">
        <v>1.2</v>
      </c>
      <c r="CL86" s="12">
        <v>15190</v>
      </c>
      <c r="CM86" s="12">
        <v>16600</v>
      </c>
      <c r="CN86" s="12">
        <v>550</v>
      </c>
      <c r="CO86" s="12">
        <v>11</v>
      </c>
      <c r="CP86" s="12">
        <v>751</v>
      </c>
      <c r="CQ86" s="12">
        <v>35</v>
      </c>
      <c r="CR86" s="12">
        <v>874</v>
      </c>
      <c r="CS86" s="12">
        <v>40</v>
      </c>
      <c r="CT86" s="12">
        <v>67700</v>
      </c>
      <c r="CU86" s="12">
        <v>3100</v>
      </c>
      <c r="CV86" s="12">
        <v>33.1</v>
      </c>
      <c r="CW86" s="12">
        <v>1.8</v>
      </c>
      <c r="CX86" s="12">
        <v>109.4</v>
      </c>
      <c r="CY86" s="12">
        <v>7.5</v>
      </c>
      <c r="CZ86" s="12">
        <v>42.1</v>
      </c>
      <c r="DA86" s="12">
        <v>3.3</v>
      </c>
      <c r="DB86" s="12">
        <v>90.9</v>
      </c>
      <c r="DC86" s="12">
        <v>5.7</v>
      </c>
      <c r="DD86" s="12">
        <v>25</v>
      </c>
      <c r="DE86" s="12">
        <v>2.1</v>
      </c>
      <c r="DF86" s="12">
        <v>2.02</v>
      </c>
      <c r="DG86" s="12">
        <v>0.55000000000000004</v>
      </c>
      <c r="DH86" s="12">
        <v>7.72</v>
      </c>
      <c r="DI86" s="12">
        <v>0.54</v>
      </c>
      <c r="DJ86" s="12">
        <v>333</v>
      </c>
      <c r="DK86" s="12">
        <v>12</v>
      </c>
      <c r="DL86" s="12">
        <v>26</v>
      </c>
      <c r="DM86" s="12">
        <v>1.4</v>
      </c>
      <c r="DN86" s="12">
        <v>130.6</v>
      </c>
      <c r="DO86" s="12">
        <v>5.7</v>
      </c>
      <c r="DP86" s="12">
        <v>11.78</v>
      </c>
      <c r="DQ86" s="12">
        <v>0.61</v>
      </c>
      <c r="DR86" s="12">
        <v>0.66</v>
      </c>
      <c r="DS86" s="12">
        <v>0.24</v>
      </c>
      <c r="DT86" s="12" t="s">
        <v>135</v>
      </c>
      <c r="DU86" s="12" t="s">
        <v>135</v>
      </c>
      <c r="DV86" s="12">
        <v>9.6000000000000002E-2</v>
      </c>
      <c r="DW86" s="12">
        <v>4.5999999999999999E-2</v>
      </c>
      <c r="DX86" s="12">
        <v>1.71</v>
      </c>
      <c r="DY86" s="12">
        <v>0.37</v>
      </c>
      <c r="DZ86" s="12" t="s">
        <v>135</v>
      </c>
      <c r="EA86" s="12" t="s">
        <v>135</v>
      </c>
      <c r="EB86" s="12">
        <v>0.108</v>
      </c>
      <c r="EC86" s="12">
        <v>2.9000000000000001E-2</v>
      </c>
      <c r="ED86" s="12">
        <v>100.6</v>
      </c>
      <c r="EE86" s="12">
        <v>5.6</v>
      </c>
      <c r="EF86" s="12">
        <v>10.91</v>
      </c>
      <c r="EG86" s="12">
        <v>0.54</v>
      </c>
      <c r="EH86" s="12">
        <v>28.2</v>
      </c>
      <c r="EI86" s="12">
        <v>1.1000000000000001</v>
      </c>
      <c r="EJ86" s="12">
        <v>4</v>
      </c>
      <c r="EK86" s="12">
        <v>0.28999999999999998</v>
      </c>
      <c r="EL86" s="12">
        <v>18.399999999999999</v>
      </c>
      <c r="EM86" s="12">
        <v>1.2</v>
      </c>
      <c r="EN86" s="12">
        <v>5.97</v>
      </c>
      <c r="EO86" s="12">
        <v>0.76</v>
      </c>
      <c r="EP86" s="12">
        <v>1.96</v>
      </c>
      <c r="EQ86" s="12">
        <v>0.2</v>
      </c>
      <c r="ER86" s="12">
        <v>6.22</v>
      </c>
      <c r="ES86" s="12">
        <v>0.84</v>
      </c>
      <c r="ET86" s="12">
        <v>0.92</v>
      </c>
      <c r="EU86" s="12">
        <v>0.11</v>
      </c>
      <c r="EV86" s="12">
        <v>4.8899999999999997</v>
      </c>
      <c r="EW86" s="12">
        <v>0.56000000000000005</v>
      </c>
      <c r="EX86" s="12">
        <v>1.03</v>
      </c>
      <c r="EY86" s="12">
        <v>0.12</v>
      </c>
      <c r="EZ86" s="12">
        <v>2.7</v>
      </c>
      <c r="FA86" s="12">
        <v>0.31</v>
      </c>
      <c r="FB86" s="12">
        <v>0.35899999999999999</v>
      </c>
      <c r="FC86" s="12">
        <v>7.1999999999999995E-2</v>
      </c>
      <c r="FD86" s="12">
        <v>2.16</v>
      </c>
      <c r="FE86" s="12">
        <v>0.39</v>
      </c>
      <c r="FF86" s="12">
        <v>0.25800000000000001</v>
      </c>
      <c r="FG86" s="12">
        <v>5.6000000000000001E-2</v>
      </c>
      <c r="FH86" s="12">
        <v>3.88</v>
      </c>
      <c r="FI86" s="12">
        <v>0.55000000000000004</v>
      </c>
      <c r="FJ86" s="12">
        <v>0.75</v>
      </c>
      <c r="FK86" s="12">
        <v>0.11</v>
      </c>
      <c r="FL86" s="12">
        <v>0.189</v>
      </c>
      <c r="FM86" s="12">
        <v>7.2999999999999995E-2</v>
      </c>
      <c r="FN86" s="12">
        <v>2.9000000000000001E-2</v>
      </c>
      <c r="FO86" s="12">
        <v>2.7E-2</v>
      </c>
      <c r="FP86" s="12">
        <v>0.97</v>
      </c>
      <c r="FQ86" s="12">
        <v>0.14000000000000001</v>
      </c>
      <c r="FR86" s="12" t="s">
        <v>135</v>
      </c>
      <c r="FS86" s="12" t="s">
        <v>135</v>
      </c>
      <c r="FT86" s="12">
        <v>0.79</v>
      </c>
      <c r="FU86" s="12">
        <v>0.12</v>
      </c>
      <c r="FV86" s="12">
        <v>0.26300000000000001</v>
      </c>
      <c r="FW86" s="12">
        <v>5.5E-2</v>
      </c>
    </row>
    <row r="87" spans="1:179" x14ac:dyDescent="0.3">
      <c r="A87" s="31" t="s">
        <v>291</v>
      </c>
      <c r="B87" s="31" t="s">
        <v>19</v>
      </c>
      <c r="D87" s="62">
        <v>2.7818999999999998</v>
      </c>
      <c r="E87" s="62">
        <v>14.2064</v>
      </c>
      <c r="F87" s="62">
        <v>0.31850000000000001</v>
      </c>
      <c r="G87" s="62">
        <v>12.653499999999999</v>
      </c>
      <c r="H87" s="62">
        <v>0.4279</v>
      </c>
      <c r="I87" s="62">
        <v>2.7284000000000002</v>
      </c>
      <c r="J87" s="62">
        <v>51.401200000000003</v>
      </c>
      <c r="K87" s="62">
        <v>5.9172000000000002</v>
      </c>
      <c r="L87" s="62">
        <v>6.9584000000000001</v>
      </c>
      <c r="M87" s="62">
        <v>0.11749999999999999</v>
      </c>
      <c r="N87" s="62">
        <v>834.78062399999999</v>
      </c>
      <c r="O87" s="62">
        <v>176</v>
      </c>
      <c r="P87" s="62">
        <v>0.23271744782442999</v>
      </c>
      <c r="Q87" s="62">
        <v>514.93323432900399</v>
      </c>
      <c r="R87" s="62">
        <v>387.82070865519501</v>
      </c>
      <c r="T87" s="37">
        <v>23.17</v>
      </c>
      <c r="U87" s="37">
        <v>2.2679999999999998</v>
      </c>
      <c r="V87" s="37">
        <v>11.585000000000001</v>
      </c>
      <c r="W87" s="37">
        <v>0.26</v>
      </c>
      <c r="X87" s="37">
        <v>10.449</v>
      </c>
      <c r="Y87" s="37">
        <v>0.34899999999999998</v>
      </c>
      <c r="Z87" s="37">
        <v>2.2250000000000001</v>
      </c>
      <c r="AA87" s="37">
        <v>49.417000000000002</v>
      </c>
      <c r="AB87" s="37">
        <v>11.582000000000001</v>
      </c>
      <c r="AC87" s="37">
        <v>11.332000000000001</v>
      </c>
      <c r="AD87" s="37">
        <v>0.16700000000000001</v>
      </c>
      <c r="AE87" s="37">
        <f t="shared" si="41"/>
        <v>0.81188601120402693</v>
      </c>
      <c r="AG87" s="34" t="str">
        <f t="shared" si="28"/>
        <v>LL8_624</v>
      </c>
      <c r="AH87" s="34">
        <f t="shared" si="29"/>
        <v>49.417000000000002</v>
      </c>
      <c r="AI87" s="34">
        <f t="shared" si="30"/>
        <v>2.2250000000000001</v>
      </c>
      <c r="AJ87" s="34">
        <f t="shared" si="31"/>
        <v>11.585000000000001</v>
      </c>
      <c r="AK87" s="34">
        <f t="shared" si="32"/>
        <v>9.632200000000001</v>
      </c>
      <c r="AL87" s="34">
        <f t="shared" si="33"/>
        <v>1.8886664778</v>
      </c>
      <c r="AM87" s="34">
        <f t="shared" si="34"/>
        <v>0.16700000000000001</v>
      </c>
      <c r="AN87" s="34">
        <f t="shared" si="35"/>
        <v>11.582000000000001</v>
      </c>
      <c r="AO87" s="34">
        <f t="shared" si="36"/>
        <v>10.449</v>
      </c>
      <c r="AP87" s="34">
        <f t="shared" si="37"/>
        <v>2.2679999999999998</v>
      </c>
      <c r="AQ87" s="34">
        <f t="shared" si="38"/>
        <v>0.34899999999999998</v>
      </c>
      <c r="AR87" s="34">
        <f t="shared" si="39"/>
        <v>0.26</v>
      </c>
      <c r="AS87" s="34">
        <v>0.5</v>
      </c>
      <c r="AT87" s="34">
        <f t="shared" si="42"/>
        <v>4.1806708965576353E-2</v>
      </c>
      <c r="AU87" s="34">
        <f t="shared" si="40"/>
        <v>1246.7982</v>
      </c>
      <c r="AV87" s="34">
        <v>560</v>
      </c>
      <c r="AW87" s="34">
        <v>9.8635381632203978E-2</v>
      </c>
      <c r="AY87" s="25">
        <v>46.484850000000002</v>
      </c>
      <c r="AZ87" s="25">
        <v>39.900649999999999</v>
      </c>
      <c r="BA87" s="25">
        <v>12.190099999999999</v>
      </c>
      <c r="BB87" s="25">
        <v>5.355E-2</v>
      </c>
      <c r="BC87" s="25">
        <v>0.23230000000000001</v>
      </c>
      <c r="BD87" s="25">
        <v>0.1469</v>
      </c>
      <c r="BE87" s="25">
        <v>0.37275000000000003</v>
      </c>
      <c r="BJ87" s="25">
        <v>99.381100000000004</v>
      </c>
      <c r="BK87" s="25">
        <v>0.87175196347990302</v>
      </c>
      <c r="BM87" s="12" t="s">
        <v>396</v>
      </c>
      <c r="BN87" s="12">
        <v>40</v>
      </c>
      <c r="BO87" s="12" t="s">
        <v>32</v>
      </c>
      <c r="BP87" s="12">
        <v>10</v>
      </c>
      <c r="BQ87" s="12" t="s">
        <v>749</v>
      </c>
      <c r="BR87" s="12" t="s">
        <v>478</v>
      </c>
      <c r="BS87" s="12">
        <v>1.81712962962963E-4</v>
      </c>
      <c r="BT87" s="12">
        <v>21.280999999999999</v>
      </c>
      <c r="BU87" s="12">
        <v>33</v>
      </c>
      <c r="BV87" s="12" t="s">
        <v>462</v>
      </c>
      <c r="BW87" s="12">
        <v>1</v>
      </c>
      <c r="BX87" s="12">
        <v>299000</v>
      </c>
      <c r="BY87" s="12">
        <v>13000</v>
      </c>
      <c r="BZ87" s="12">
        <v>12.7</v>
      </c>
      <c r="CA87" s="12">
        <v>1</v>
      </c>
      <c r="CB87" s="12">
        <v>3.44</v>
      </c>
      <c r="CC87" s="12">
        <v>0.27</v>
      </c>
      <c r="CD87" s="12">
        <v>1.22</v>
      </c>
      <c r="CE87" s="12">
        <v>0.47</v>
      </c>
      <c r="CF87" s="12">
        <v>2.76</v>
      </c>
      <c r="CG87" s="12">
        <v>0.11</v>
      </c>
      <c r="CH87" s="12">
        <v>3770</v>
      </c>
      <c r="CI87" s="12">
        <v>110</v>
      </c>
      <c r="CJ87" s="12">
        <v>24.97</v>
      </c>
      <c r="CK87" s="12">
        <v>0.89</v>
      </c>
      <c r="CL87" s="12">
        <v>15440</v>
      </c>
      <c r="CM87" s="12">
        <v>580</v>
      </c>
      <c r="CN87" s="12">
        <v>288</v>
      </c>
      <c r="CO87" s="12">
        <v>12</v>
      </c>
      <c r="CP87" s="12">
        <v>346</v>
      </c>
      <c r="CQ87" s="12">
        <v>14</v>
      </c>
      <c r="CR87" s="12">
        <v>833</v>
      </c>
      <c r="CS87" s="12">
        <v>30</v>
      </c>
      <c r="CT87" s="12">
        <v>64600</v>
      </c>
      <c r="CU87" s="12">
        <v>2200</v>
      </c>
      <c r="CV87" s="12">
        <v>32.1</v>
      </c>
      <c r="CW87" s="12">
        <v>1.2</v>
      </c>
      <c r="CX87" s="12">
        <v>98.2</v>
      </c>
      <c r="CY87" s="12">
        <v>4.3</v>
      </c>
      <c r="CZ87" s="12">
        <v>44.7</v>
      </c>
      <c r="DA87" s="12">
        <v>2.4</v>
      </c>
      <c r="DB87" s="12">
        <v>81.400000000000006</v>
      </c>
      <c r="DC87" s="12">
        <v>4.8</v>
      </c>
      <c r="DD87" s="12">
        <v>22.5</v>
      </c>
      <c r="DE87" s="12">
        <v>1.4</v>
      </c>
      <c r="DF87" s="12">
        <v>1.97</v>
      </c>
      <c r="DG87" s="12">
        <v>0.4</v>
      </c>
      <c r="DH87" s="12">
        <v>7.98</v>
      </c>
      <c r="DI87" s="12">
        <v>0.41</v>
      </c>
      <c r="DJ87" s="12">
        <v>362</v>
      </c>
      <c r="DK87" s="12">
        <v>14</v>
      </c>
      <c r="DL87" s="12">
        <v>25.1</v>
      </c>
      <c r="DM87" s="12">
        <v>1</v>
      </c>
      <c r="DN87" s="12">
        <v>138.6</v>
      </c>
      <c r="DO87" s="12">
        <v>4.9000000000000004</v>
      </c>
      <c r="DP87" s="12">
        <v>13.03</v>
      </c>
      <c r="DQ87" s="12">
        <v>0.57999999999999996</v>
      </c>
      <c r="DR87" s="12">
        <v>0.83</v>
      </c>
      <c r="DS87" s="12">
        <v>0.2</v>
      </c>
      <c r="DT87" s="12" t="s">
        <v>135</v>
      </c>
      <c r="DU87" s="12" t="s">
        <v>135</v>
      </c>
      <c r="DV87" s="12">
        <v>8.4000000000000005E-2</v>
      </c>
      <c r="DW87" s="12">
        <v>0.03</v>
      </c>
      <c r="DX87" s="12">
        <v>1.7</v>
      </c>
      <c r="DY87" s="12">
        <v>0.22</v>
      </c>
      <c r="DZ87" s="12">
        <v>7.1999999999999995E-2</v>
      </c>
      <c r="EA87" s="12">
        <v>3.5999999999999997E-2</v>
      </c>
      <c r="EB87" s="12">
        <v>7.9000000000000001E-2</v>
      </c>
      <c r="EC87" s="12">
        <v>1.6E-2</v>
      </c>
      <c r="ED87" s="12">
        <v>101.9</v>
      </c>
      <c r="EE87" s="12">
        <v>4.4000000000000004</v>
      </c>
      <c r="EF87" s="12">
        <v>12</v>
      </c>
      <c r="EG87" s="12">
        <v>0.5</v>
      </c>
      <c r="EH87" s="12">
        <v>30.3</v>
      </c>
      <c r="EI87" s="12">
        <v>1.1000000000000001</v>
      </c>
      <c r="EJ87" s="12">
        <v>4.22</v>
      </c>
      <c r="EK87" s="12">
        <v>0.22</v>
      </c>
      <c r="EL87" s="12">
        <v>20.34</v>
      </c>
      <c r="EM87" s="12">
        <v>0.88</v>
      </c>
      <c r="EN87" s="12">
        <v>6.27</v>
      </c>
      <c r="EO87" s="12">
        <v>0.5</v>
      </c>
      <c r="EP87" s="12">
        <v>1.87</v>
      </c>
      <c r="EQ87" s="12">
        <v>0.19</v>
      </c>
      <c r="ER87" s="12">
        <v>5.86</v>
      </c>
      <c r="ES87" s="12">
        <v>0.45</v>
      </c>
      <c r="ET87" s="12">
        <v>0.89200000000000002</v>
      </c>
      <c r="EU87" s="12">
        <v>9.6000000000000002E-2</v>
      </c>
      <c r="EV87" s="12">
        <v>5.62</v>
      </c>
      <c r="EW87" s="12">
        <v>0.42</v>
      </c>
      <c r="EX87" s="12">
        <v>1.006</v>
      </c>
      <c r="EY87" s="12">
        <v>9.6000000000000002E-2</v>
      </c>
      <c r="EZ87" s="12">
        <v>2.68</v>
      </c>
      <c r="FA87" s="12">
        <v>0.25</v>
      </c>
      <c r="FB87" s="12">
        <v>0.317</v>
      </c>
      <c r="FC87" s="12">
        <v>4.1000000000000002E-2</v>
      </c>
      <c r="FD87" s="12">
        <v>2.06</v>
      </c>
      <c r="FE87" s="12">
        <v>0.27</v>
      </c>
      <c r="FF87" s="12">
        <v>0.25600000000000001</v>
      </c>
      <c r="FG87" s="12">
        <v>4.7E-2</v>
      </c>
      <c r="FH87" s="12">
        <v>4.03</v>
      </c>
      <c r="FI87" s="12">
        <v>0.34</v>
      </c>
      <c r="FJ87" s="12">
        <v>0.79300000000000004</v>
      </c>
      <c r="FK87" s="12">
        <v>0.09</v>
      </c>
      <c r="FL87" s="12">
        <v>0.153</v>
      </c>
      <c r="FM87" s="12">
        <v>4.3999999999999997E-2</v>
      </c>
      <c r="FN87" s="12">
        <v>4.1000000000000002E-2</v>
      </c>
      <c r="FO87" s="12">
        <v>1.9E-2</v>
      </c>
      <c r="FP87" s="12">
        <v>1</v>
      </c>
      <c r="FQ87" s="12">
        <v>0.11</v>
      </c>
      <c r="FR87" s="12" t="s">
        <v>135</v>
      </c>
      <c r="FS87" s="12" t="s">
        <v>135</v>
      </c>
      <c r="FT87" s="12">
        <v>0.81399999999999995</v>
      </c>
      <c r="FU87" s="12">
        <v>9.7000000000000003E-2</v>
      </c>
      <c r="FV87" s="12">
        <v>0.29599999999999999</v>
      </c>
      <c r="FW87" s="12">
        <v>5.2999999999999999E-2</v>
      </c>
    </row>
    <row r="88" spans="1:179" x14ac:dyDescent="0.3">
      <c r="A88" s="31" t="s">
        <v>292</v>
      </c>
      <c r="B88" s="31" t="s">
        <v>19</v>
      </c>
      <c r="D88" s="62">
        <v>2.8260000000000001</v>
      </c>
      <c r="E88" s="62">
        <v>14.0595</v>
      </c>
      <c r="F88" s="62">
        <v>0.35920000000000002</v>
      </c>
      <c r="G88" s="62">
        <v>12.068099999999999</v>
      </c>
      <c r="H88" s="62">
        <v>0.44</v>
      </c>
      <c r="I88" s="62">
        <v>2.4186000000000001</v>
      </c>
      <c r="J88" s="62">
        <v>52.241100000000003</v>
      </c>
      <c r="K88" s="62">
        <v>5.8140999999999998</v>
      </c>
      <c r="L88" s="62">
        <v>6.2077999999999998</v>
      </c>
      <c r="M88" s="62">
        <v>0.1633</v>
      </c>
      <c r="N88" s="62">
        <v>726.67953599999998</v>
      </c>
      <c r="O88" s="62">
        <v>119</v>
      </c>
      <c r="P88" s="62">
        <v>0.232039273322587</v>
      </c>
      <c r="Q88" s="62">
        <v>995.61270464920699</v>
      </c>
      <c r="R88" s="62">
        <v>356.02924630701398</v>
      </c>
      <c r="T88" s="37">
        <v>30.73</v>
      </c>
      <c r="U88" s="37">
        <v>2.1840000000000002</v>
      </c>
      <c r="V88" s="37">
        <v>10.867000000000001</v>
      </c>
      <c r="W88" s="37">
        <v>0.27800000000000002</v>
      </c>
      <c r="X88" s="37">
        <v>9.484</v>
      </c>
      <c r="Y88" s="37">
        <v>0.34</v>
      </c>
      <c r="Z88" s="37">
        <v>1.869</v>
      </c>
      <c r="AA88" s="37">
        <v>49.789000000000001</v>
      </c>
      <c r="AB88" s="37">
        <v>13.295</v>
      </c>
      <c r="AC88" s="37">
        <v>11.337</v>
      </c>
      <c r="AD88" s="37">
        <v>0.20399999999999999</v>
      </c>
      <c r="AE88" s="37">
        <f t="shared" si="41"/>
        <v>0.76493536296182962</v>
      </c>
      <c r="AG88" s="34" t="str">
        <f t="shared" si="28"/>
        <v>LL8_630</v>
      </c>
      <c r="AH88" s="34">
        <f t="shared" si="29"/>
        <v>49.789000000000001</v>
      </c>
      <c r="AI88" s="34">
        <f t="shared" si="30"/>
        <v>1.869</v>
      </c>
      <c r="AJ88" s="34">
        <f t="shared" si="31"/>
        <v>10.867000000000001</v>
      </c>
      <c r="AK88" s="34">
        <f t="shared" si="32"/>
        <v>9.63645</v>
      </c>
      <c r="AL88" s="34">
        <f t="shared" si="33"/>
        <v>1.8894998110499999</v>
      </c>
      <c r="AM88" s="34">
        <f t="shared" si="34"/>
        <v>0.20399999999999999</v>
      </c>
      <c r="AN88" s="34">
        <f t="shared" si="35"/>
        <v>13.295</v>
      </c>
      <c r="AO88" s="34">
        <f t="shared" si="36"/>
        <v>9.484</v>
      </c>
      <c r="AP88" s="34">
        <f t="shared" si="37"/>
        <v>2.1840000000000002</v>
      </c>
      <c r="AQ88" s="34">
        <f t="shared" si="38"/>
        <v>0.34</v>
      </c>
      <c r="AR88" s="34">
        <f t="shared" si="39"/>
        <v>0.27800000000000002</v>
      </c>
      <c r="AS88" s="34">
        <v>0.5</v>
      </c>
      <c r="AT88" s="34">
        <f t="shared" si="42"/>
        <v>7.6157936560025008E-2</v>
      </c>
      <c r="AU88" s="34">
        <f t="shared" si="40"/>
        <v>1281.2294999999999</v>
      </c>
      <c r="AV88" s="34">
        <v>910</v>
      </c>
      <c r="AW88" s="34">
        <v>6.4394473105529718E-2</v>
      </c>
      <c r="AY88" s="25">
        <v>47.851349999999996</v>
      </c>
      <c r="AZ88" s="25">
        <v>40.170299999999997</v>
      </c>
      <c r="BA88" s="25">
        <v>11.077400000000001</v>
      </c>
      <c r="BB88" s="25">
        <v>5.2850000000000001E-2</v>
      </c>
      <c r="BC88" s="25">
        <v>0.23474999999999999</v>
      </c>
      <c r="BD88" s="25">
        <v>0.14960000000000001</v>
      </c>
      <c r="BE88" s="25">
        <v>0.39784999999999998</v>
      </c>
      <c r="BJ88" s="25">
        <v>99.934049999999999</v>
      </c>
      <c r="BK88" s="25">
        <v>0.885058332174391</v>
      </c>
      <c r="BM88" s="12" t="s">
        <v>396</v>
      </c>
      <c r="BN88" s="12">
        <v>40</v>
      </c>
      <c r="BO88" s="12" t="s">
        <v>32</v>
      </c>
      <c r="BP88" s="12">
        <v>11</v>
      </c>
      <c r="BQ88" s="12" t="s">
        <v>750</v>
      </c>
      <c r="BR88" s="12" t="s">
        <v>478</v>
      </c>
      <c r="BS88" s="12">
        <v>1.55555555555556E-3</v>
      </c>
      <c r="BT88" s="12">
        <v>23.094999999999999</v>
      </c>
      <c r="BU88" s="12">
        <v>35</v>
      </c>
      <c r="BV88" s="12" t="s">
        <v>462</v>
      </c>
      <c r="BW88" s="12">
        <v>1</v>
      </c>
      <c r="BX88" s="12">
        <v>291000</v>
      </c>
      <c r="BY88" s="12">
        <v>12000</v>
      </c>
      <c r="BZ88" s="12">
        <v>12.1</v>
      </c>
      <c r="CA88" s="12">
        <v>1</v>
      </c>
      <c r="CB88" s="12">
        <v>4.41</v>
      </c>
      <c r="CC88" s="12">
        <v>0.28999999999999998</v>
      </c>
      <c r="CD88" s="12">
        <v>0.73</v>
      </c>
      <c r="CE88" s="12">
        <v>0.38</v>
      </c>
      <c r="CF88" s="12">
        <v>2.84</v>
      </c>
      <c r="CG88" s="12">
        <v>0.15</v>
      </c>
      <c r="CH88" s="12">
        <v>3565</v>
      </c>
      <c r="CI88" s="12">
        <v>95</v>
      </c>
      <c r="CJ88" s="12">
        <v>24.3</v>
      </c>
      <c r="CK88" s="12">
        <v>0.7</v>
      </c>
      <c r="CL88" s="12">
        <v>13310</v>
      </c>
      <c r="CM88" s="12">
        <v>370</v>
      </c>
      <c r="CN88" s="12">
        <v>295</v>
      </c>
      <c r="CO88" s="12">
        <v>11</v>
      </c>
      <c r="CP88" s="12">
        <v>383</v>
      </c>
      <c r="CQ88" s="12">
        <v>15</v>
      </c>
      <c r="CR88" s="12">
        <v>833</v>
      </c>
      <c r="CS88" s="12">
        <v>32</v>
      </c>
      <c r="CT88" s="12">
        <v>62600</v>
      </c>
      <c r="CU88" s="12">
        <v>2600</v>
      </c>
      <c r="CV88" s="12">
        <v>30.3</v>
      </c>
      <c r="CW88" s="12">
        <v>1.4</v>
      </c>
      <c r="CX88" s="12">
        <v>102.1</v>
      </c>
      <c r="CY88" s="12">
        <v>4</v>
      </c>
      <c r="CZ88" s="12">
        <v>57.7</v>
      </c>
      <c r="DA88" s="12">
        <v>3.1</v>
      </c>
      <c r="DB88" s="12">
        <v>76</v>
      </c>
      <c r="DC88" s="12">
        <v>3.8</v>
      </c>
      <c r="DD88" s="12">
        <v>23.3</v>
      </c>
      <c r="DE88" s="12">
        <v>1.1000000000000001</v>
      </c>
      <c r="DF88" s="12">
        <v>1.87</v>
      </c>
      <c r="DG88" s="12">
        <v>0.25</v>
      </c>
      <c r="DH88" s="12">
        <v>7.67</v>
      </c>
      <c r="DI88" s="12">
        <v>0.51</v>
      </c>
      <c r="DJ88" s="12">
        <v>327</v>
      </c>
      <c r="DK88" s="12">
        <v>10</v>
      </c>
      <c r="DL88" s="12">
        <v>23.57</v>
      </c>
      <c r="DM88" s="12">
        <v>0.98</v>
      </c>
      <c r="DN88" s="12">
        <v>127.6</v>
      </c>
      <c r="DO88" s="12">
        <v>4.7</v>
      </c>
      <c r="DP88" s="12">
        <v>12.56</v>
      </c>
      <c r="DQ88" s="12">
        <v>0.65</v>
      </c>
      <c r="DR88" s="12">
        <v>0.7</v>
      </c>
      <c r="DS88" s="12">
        <v>0.23</v>
      </c>
      <c r="DT88" s="12" t="s">
        <v>135</v>
      </c>
      <c r="DU88" s="12" t="s">
        <v>135</v>
      </c>
      <c r="DV88" s="12">
        <v>6.7000000000000004E-2</v>
      </c>
      <c r="DW88" s="12">
        <v>2.5000000000000001E-2</v>
      </c>
      <c r="DX88" s="12">
        <v>1.43</v>
      </c>
      <c r="DY88" s="12">
        <v>0.17</v>
      </c>
      <c r="DZ88" s="12" t="s">
        <v>135</v>
      </c>
      <c r="EA88" s="12" t="s">
        <v>135</v>
      </c>
      <c r="EB88" s="12">
        <v>8.1000000000000003E-2</v>
      </c>
      <c r="EC88" s="12">
        <v>1.4999999999999999E-2</v>
      </c>
      <c r="ED88" s="12">
        <v>96.7</v>
      </c>
      <c r="EE88" s="12">
        <v>4.8</v>
      </c>
      <c r="EF88" s="12">
        <v>10.62</v>
      </c>
      <c r="EG88" s="12">
        <v>0.46</v>
      </c>
      <c r="EH88" s="12">
        <v>28.15</v>
      </c>
      <c r="EI88" s="12">
        <v>0.82</v>
      </c>
      <c r="EJ88" s="12">
        <v>3.76</v>
      </c>
      <c r="EK88" s="12">
        <v>0.14000000000000001</v>
      </c>
      <c r="EL88" s="12">
        <v>18.16</v>
      </c>
      <c r="EM88" s="12">
        <v>0.81</v>
      </c>
      <c r="EN88" s="12">
        <v>5.21</v>
      </c>
      <c r="EO88" s="12">
        <v>0.45</v>
      </c>
      <c r="EP88" s="12">
        <v>1.73</v>
      </c>
      <c r="EQ88" s="12">
        <v>0.16</v>
      </c>
      <c r="ER88" s="12">
        <v>4.84</v>
      </c>
      <c r="ES88" s="12">
        <v>0.41</v>
      </c>
      <c r="ET88" s="12">
        <v>0.76600000000000001</v>
      </c>
      <c r="EU88" s="12">
        <v>8.3000000000000004E-2</v>
      </c>
      <c r="EV88" s="12">
        <v>4.9400000000000004</v>
      </c>
      <c r="EW88" s="12">
        <v>0.32</v>
      </c>
      <c r="EX88" s="12">
        <v>0.96299999999999997</v>
      </c>
      <c r="EY88" s="12">
        <v>8.8999999999999996E-2</v>
      </c>
      <c r="EZ88" s="12">
        <v>2.36</v>
      </c>
      <c r="FA88" s="12">
        <v>0.22</v>
      </c>
      <c r="FB88" s="12">
        <v>0.315</v>
      </c>
      <c r="FC88" s="12">
        <v>4.4999999999999998E-2</v>
      </c>
      <c r="FD88" s="12">
        <v>1.97</v>
      </c>
      <c r="FE88" s="12">
        <v>0.28999999999999998</v>
      </c>
      <c r="FF88" s="12">
        <v>0.29099999999999998</v>
      </c>
      <c r="FG88" s="12">
        <v>4.7E-2</v>
      </c>
      <c r="FH88" s="12">
        <v>3.3</v>
      </c>
      <c r="FI88" s="12">
        <v>0.39</v>
      </c>
      <c r="FJ88" s="12">
        <v>0.68100000000000005</v>
      </c>
      <c r="FK88" s="12">
        <v>7.0999999999999994E-2</v>
      </c>
      <c r="FL88" s="12">
        <v>0.14699999999999999</v>
      </c>
      <c r="FM88" s="12">
        <v>5.6000000000000001E-2</v>
      </c>
      <c r="FN88" s="12">
        <v>0.02</v>
      </c>
      <c r="FO88" s="12">
        <v>1.2E-2</v>
      </c>
      <c r="FP88" s="12">
        <v>0.93100000000000005</v>
      </c>
      <c r="FQ88" s="12">
        <v>7.8E-2</v>
      </c>
      <c r="FR88" s="12" t="s">
        <v>135</v>
      </c>
      <c r="FS88" s="12" t="s">
        <v>135</v>
      </c>
      <c r="FT88" s="12">
        <v>0.745</v>
      </c>
      <c r="FU88" s="12">
        <v>8.8999999999999996E-2</v>
      </c>
      <c r="FV88" s="12">
        <v>0.23799999999999999</v>
      </c>
      <c r="FW88" s="12">
        <v>4.4999999999999998E-2</v>
      </c>
    </row>
    <row r="89" spans="1:179" x14ac:dyDescent="0.3">
      <c r="A89" s="31" t="s">
        <v>293</v>
      </c>
      <c r="B89" s="31" t="s">
        <v>19</v>
      </c>
      <c r="D89" s="62">
        <v>2.4165999999999999</v>
      </c>
      <c r="E89" s="62">
        <v>13.958299999999999</v>
      </c>
      <c r="F89" s="62">
        <v>0.34860000000000002</v>
      </c>
      <c r="G89" s="62">
        <v>12.5533</v>
      </c>
      <c r="H89" s="62">
        <v>0.54420000000000002</v>
      </c>
      <c r="I89" s="62">
        <v>2.9544999999999999</v>
      </c>
      <c r="J89" s="62">
        <v>50.317</v>
      </c>
      <c r="K89" s="62">
        <v>5.4912999999999998</v>
      </c>
      <c r="L89" s="62">
        <v>8.5912000000000006</v>
      </c>
      <c r="M89" s="62">
        <v>0.14330000000000001</v>
      </c>
      <c r="N89" s="62">
        <v>1079.5094759999999</v>
      </c>
      <c r="O89" s="62">
        <v>177</v>
      </c>
      <c r="P89" s="62">
        <v>0.225913709614186</v>
      </c>
      <c r="Q89" s="62">
        <v>334.27779721013701</v>
      </c>
      <c r="R89" s="62">
        <v>402.31247951864998</v>
      </c>
      <c r="T89" s="37">
        <v>17.13</v>
      </c>
      <c r="U89" s="37">
        <v>2.0920000000000001</v>
      </c>
      <c r="V89" s="37">
        <v>12.085000000000001</v>
      </c>
      <c r="W89" s="37">
        <v>0.30199999999999999</v>
      </c>
      <c r="X89" s="37">
        <v>10.973000000000001</v>
      </c>
      <c r="Y89" s="37">
        <v>0.47099999999999997</v>
      </c>
      <c r="Z89" s="37">
        <v>2.5579999999999998</v>
      </c>
      <c r="AA89" s="37">
        <v>49.375</v>
      </c>
      <c r="AB89" s="37">
        <v>10.256</v>
      </c>
      <c r="AC89" s="37">
        <v>11.332000000000001</v>
      </c>
      <c r="AD89" s="37">
        <v>0.185</v>
      </c>
      <c r="AE89" s="37">
        <f t="shared" si="41"/>
        <v>0.85375224109963288</v>
      </c>
      <c r="AG89" s="34" t="str">
        <f t="shared" si="28"/>
        <v>LL8_631a</v>
      </c>
      <c r="AH89" s="34">
        <f t="shared" si="29"/>
        <v>49.375</v>
      </c>
      <c r="AI89" s="34">
        <f t="shared" si="30"/>
        <v>2.5579999999999998</v>
      </c>
      <c r="AJ89" s="34">
        <f t="shared" si="31"/>
        <v>12.085000000000001</v>
      </c>
      <c r="AK89" s="34">
        <f t="shared" si="32"/>
        <v>9.632200000000001</v>
      </c>
      <c r="AL89" s="34">
        <f t="shared" si="33"/>
        <v>1.8886664778</v>
      </c>
      <c r="AM89" s="34">
        <f t="shared" si="34"/>
        <v>0.185</v>
      </c>
      <c r="AN89" s="34">
        <f t="shared" si="35"/>
        <v>10.256</v>
      </c>
      <c r="AO89" s="34">
        <f t="shared" si="36"/>
        <v>10.973000000000001</v>
      </c>
      <c r="AP89" s="34">
        <f t="shared" si="37"/>
        <v>2.0920000000000001</v>
      </c>
      <c r="AQ89" s="34">
        <f t="shared" si="38"/>
        <v>0.47099999999999997</v>
      </c>
      <c r="AR89" s="34">
        <f t="shared" si="39"/>
        <v>0.30199999999999999</v>
      </c>
      <c r="AS89" s="34">
        <v>0.5</v>
      </c>
      <c r="AT89" s="34">
        <f t="shared" si="42"/>
        <v>2.8539041851800305E-2</v>
      </c>
      <c r="AU89" s="34">
        <f t="shared" si="40"/>
        <v>1220.1456000000001</v>
      </c>
      <c r="AV89" s="34">
        <v>410</v>
      </c>
      <c r="AW89" s="34">
        <v>0.1303293602240794</v>
      </c>
      <c r="AY89" s="25">
        <v>45.630200000000002</v>
      </c>
      <c r="AZ89" s="25">
        <v>40.082999999999998</v>
      </c>
      <c r="BA89" s="25">
        <v>13.6233</v>
      </c>
      <c r="BB89" s="25">
        <v>3.09E-2</v>
      </c>
      <c r="BC89" s="25">
        <v>0.2646</v>
      </c>
      <c r="BD89" s="25">
        <v>0.1691</v>
      </c>
      <c r="BE89" s="25">
        <v>0.32140000000000002</v>
      </c>
      <c r="BJ89" s="25">
        <v>100.12269999999999</v>
      </c>
      <c r="BK89" s="25">
        <v>0.85653753082461304</v>
      </c>
      <c r="BM89" s="12" t="s">
        <v>398</v>
      </c>
      <c r="BN89" s="12">
        <v>40</v>
      </c>
      <c r="BO89" s="12" t="s">
        <v>32</v>
      </c>
      <c r="BP89" s="12">
        <v>10</v>
      </c>
      <c r="BQ89" s="12" t="s">
        <v>751</v>
      </c>
      <c r="BR89" s="12" t="s">
        <v>478</v>
      </c>
      <c r="BS89" s="12">
        <v>1.5571759259259301E-2</v>
      </c>
      <c r="BT89" s="12">
        <v>21.085999999999999</v>
      </c>
      <c r="BU89" s="12">
        <v>33</v>
      </c>
      <c r="BV89" s="12" t="s">
        <v>462</v>
      </c>
      <c r="BW89" s="12">
        <v>1</v>
      </c>
      <c r="BX89" s="12">
        <v>446000</v>
      </c>
      <c r="BY89" s="12">
        <v>22000</v>
      </c>
      <c r="BZ89" s="12">
        <v>12.6</v>
      </c>
      <c r="CA89" s="12">
        <v>1</v>
      </c>
      <c r="CB89" s="12">
        <v>4.8600000000000003</v>
      </c>
      <c r="CC89" s="12">
        <v>0.28999999999999998</v>
      </c>
      <c r="CD89" s="12">
        <v>0.88</v>
      </c>
      <c r="CE89" s="12">
        <v>0.27</v>
      </c>
      <c r="CF89" s="12">
        <v>2.56</v>
      </c>
      <c r="CG89" s="12">
        <v>0.1</v>
      </c>
      <c r="CH89" s="12">
        <v>4510</v>
      </c>
      <c r="CI89" s="12">
        <v>170</v>
      </c>
      <c r="CJ89" s="12">
        <v>31.64</v>
      </c>
      <c r="CK89" s="12">
        <v>0.83</v>
      </c>
      <c r="CL89" s="12">
        <v>17620</v>
      </c>
      <c r="CM89" s="12">
        <v>550</v>
      </c>
      <c r="CN89" s="12">
        <v>306</v>
      </c>
      <c r="CO89" s="12">
        <v>14</v>
      </c>
      <c r="CP89" s="12">
        <v>350</v>
      </c>
      <c r="CQ89" s="12">
        <v>15</v>
      </c>
      <c r="CR89" s="12">
        <v>1088</v>
      </c>
      <c r="CS89" s="12">
        <v>44</v>
      </c>
      <c r="CT89" s="12">
        <v>85000</v>
      </c>
      <c r="CU89" s="12">
        <v>3100</v>
      </c>
      <c r="CV89" s="12">
        <v>35.700000000000003</v>
      </c>
      <c r="CW89" s="12">
        <v>1.3</v>
      </c>
      <c r="CX89" s="12">
        <v>85</v>
      </c>
      <c r="CY89" s="12">
        <v>3.5</v>
      </c>
      <c r="CZ89" s="12">
        <v>32.299999999999997</v>
      </c>
      <c r="DA89" s="12">
        <v>2.2999999999999998</v>
      </c>
      <c r="DB89" s="12">
        <v>106.7</v>
      </c>
      <c r="DC89" s="12">
        <v>5.7</v>
      </c>
      <c r="DD89" s="12">
        <v>23.2</v>
      </c>
      <c r="DE89" s="12">
        <v>1.1000000000000001</v>
      </c>
      <c r="DF89" s="12">
        <v>1.74</v>
      </c>
      <c r="DG89" s="12">
        <v>0.23</v>
      </c>
      <c r="DH89" s="12">
        <v>9.64</v>
      </c>
      <c r="DI89" s="12">
        <v>0.33</v>
      </c>
      <c r="DJ89" s="12">
        <v>374</v>
      </c>
      <c r="DK89" s="12">
        <v>11</v>
      </c>
      <c r="DL89" s="12">
        <v>24.7</v>
      </c>
      <c r="DM89" s="12">
        <v>1.2</v>
      </c>
      <c r="DN89" s="12">
        <v>175.2</v>
      </c>
      <c r="DO89" s="12">
        <v>7.1</v>
      </c>
      <c r="DP89" s="12">
        <v>17.2</v>
      </c>
      <c r="DQ89" s="12">
        <v>0.76</v>
      </c>
      <c r="DR89" s="12">
        <v>0.83</v>
      </c>
      <c r="DS89" s="12">
        <v>0.11</v>
      </c>
      <c r="DT89" s="12">
        <v>0.17</v>
      </c>
      <c r="DU89" s="12">
        <v>0.11</v>
      </c>
      <c r="DV89" s="12">
        <v>0.111</v>
      </c>
      <c r="DW89" s="12">
        <v>2.3E-2</v>
      </c>
      <c r="DX89" s="12">
        <v>2.06</v>
      </c>
      <c r="DY89" s="12">
        <v>0.21</v>
      </c>
      <c r="DZ89" s="12" t="s">
        <v>135</v>
      </c>
      <c r="EA89" s="12" t="s">
        <v>135</v>
      </c>
      <c r="EB89" s="12">
        <v>0.104</v>
      </c>
      <c r="EC89" s="12">
        <v>1.6E-2</v>
      </c>
      <c r="ED89" s="12">
        <v>129.69999999999999</v>
      </c>
      <c r="EE89" s="12">
        <v>5.6</v>
      </c>
      <c r="EF89" s="12">
        <v>15.09</v>
      </c>
      <c r="EG89" s="12">
        <v>0.63</v>
      </c>
      <c r="EH89" s="12">
        <v>37.700000000000003</v>
      </c>
      <c r="EI89" s="12">
        <v>1.7</v>
      </c>
      <c r="EJ89" s="12">
        <v>5.27</v>
      </c>
      <c r="EK89" s="12">
        <v>0.24</v>
      </c>
      <c r="EL89" s="12">
        <v>25.1</v>
      </c>
      <c r="EM89" s="12">
        <v>1</v>
      </c>
      <c r="EN89" s="12">
        <v>6.39</v>
      </c>
      <c r="EO89" s="12">
        <v>0.51</v>
      </c>
      <c r="EP89" s="12">
        <v>2.25</v>
      </c>
      <c r="EQ89" s="12">
        <v>0.19</v>
      </c>
      <c r="ER89" s="12">
        <v>6.52</v>
      </c>
      <c r="ES89" s="12">
        <v>0.49</v>
      </c>
      <c r="ET89" s="12">
        <v>0.93</v>
      </c>
      <c r="EU89" s="12">
        <v>7.3999999999999996E-2</v>
      </c>
      <c r="EV89" s="12">
        <v>5.19</v>
      </c>
      <c r="EW89" s="12">
        <v>0.35</v>
      </c>
      <c r="EX89" s="12">
        <v>1.032</v>
      </c>
      <c r="EY89" s="12">
        <v>8.7999999999999995E-2</v>
      </c>
      <c r="EZ89" s="12">
        <v>2.58</v>
      </c>
      <c r="FA89" s="12">
        <v>0.25</v>
      </c>
      <c r="FB89" s="12">
        <v>0.33500000000000002</v>
      </c>
      <c r="FC89" s="12">
        <v>4.4999999999999998E-2</v>
      </c>
      <c r="FD89" s="12">
        <v>2</v>
      </c>
      <c r="FE89" s="12">
        <v>0.21</v>
      </c>
      <c r="FF89" s="12">
        <v>0.26700000000000002</v>
      </c>
      <c r="FG89" s="12">
        <v>4.9000000000000002E-2</v>
      </c>
      <c r="FH89" s="12">
        <v>4.82</v>
      </c>
      <c r="FI89" s="12">
        <v>0.42</v>
      </c>
      <c r="FJ89" s="12">
        <v>1.0089999999999999</v>
      </c>
      <c r="FK89" s="12">
        <v>8.1000000000000003E-2</v>
      </c>
      <c r="FL89" s="12">
        <v>0.17699999999999999</v>
      </c>
      <c r="FM89" s="12">
        <v>4.7E-2</v>
      </c>
      <c r="FN89" s="12">
        <v>1.43E-2</v>
      </c>
      <c r="FO89" s="12">
        <v>6.7999999999999996E-3</v>
      </c>
      <c r="FP89" s="12">
        <v>1.1399999999999999</v>
      </c>
      <c r="FQ89" s="12">
        <v>0.11</v>
      </c>
      <c r="FR89" s="12" t="s">
        <v>135</v>
      </c>
      <c r="FS89" s="12" t="s">
        <v>135</v>
      </c>
      <c r="FT89" s="12">
        <v>1.0880000000000001</v>
      </c>
      <c r="FU89" s="12">
        <v>7.8E-2</v>
      </c>
      <c r="FV89" s="12">
        <v>0.33</v>
      </c>
      <c r="FW89" s="12">
        <v>4.3999999999999997E-2</v>
      </c>
    </row>
    <row r="90" spans="1:179" x14ac:dyDescent="0.3">
      <c r="A90" s="31" t="s">
        <v>294</v>
      </c>
      <c r="B90" s="31" t="s">
        <v>19</v>
      </c>
      <c r="D90" s="62">
        <v>2.6671999999999998</v>
      </c>
      <c r="E90" s="62">
        <v>14.691000000000001</v>
      </c>
      <c r="F90" s="62">
        <v>0.25230000000000002</v>
      </c>
      <c r="G90" s="62">
        <v>11.8405</v>
      </c>
      <c r="H90" s="62">
        <v>0.47710000000000002</v>
      </c>
      <c r="I90" s="62">
        <v>2.6246999999999998</v>
      </c>
      <c r="J90" s="62">
        <v>52.717599999999997</v>
      </c>
      <c r="K90" s="62">
        <v>5.6441999999999997</v>
      </c>
      <c r="L90" s="62">
        <v>6.5129999999999999</v>
      </c>
      <c r="M90" s="62">
        <v>7.4700000000000003E-2</v>
      </c>
      <c r="N90" s="62">
        <v>786.73569599999996</v>
      </c>
      <c r="O90" s="62">
        <v>125</v>
      </c>
      <c r="P90" s="62">
        <v>0.24001054545445799</v>
      </c>
      <c r="Q90" s="62">
        <v>844.89970483573904</v>
      </c>
      <c r="R90" s="62">
        <v>318.23381343083599</v>
      </c>
      <c r="T90" s="37">
        <v>29.31</v>
      </c>
      <c r="U90" s="37">
        <v>2.0680000000000001</v>
      </c>
      <c r="V90" s="37">
        <v>11.388999999999999</v>
      </c>
      <c r="W90" s="37">
        <v>0.19600000000000001</v>
      </c>
      <c r="X90" s="37">
        <v>9.3330000000000002</v>
      </c>
      <c r="Y90" s="37">
        <v>0.37</v>
      </c>
      <c r="Z90" s="37">
        <v>2.0350000000000001</v>
      </c>
      <c r="AA90" s="37">
        <v>49.930999999999997</v>
      </c>
      <c r="AB90" s="37">
        <v>12.849</v>
      </c>
      <c r="AC90" s="37">
        <v>11.337999999999999</v>
      </c>
      <c r="AD90" s="37">
        <v>0.13600000000000001</v>
      </c>
      <c r="AE90" s="37">
        <f t="shared" si="41"/>
        <v>0.77333539556105491</v>
      </c>
      <c r="AG90" s="34" t="str">
        <f t="shared" si="28"/>
        <v>LL8_616_b</v>
      </c>
      <c r="AH90" s="34">
        <f t="shared" si="29"/>
        <v>49.930999999999997</v>
      </c>
      <c r="AI90" s="34">
        <f t="shared" si="30"/>
        <v>2.0350000000000001</v>
      </c>
      <c r="AJ90" s="34">
        <f t="shared" si="31"/>
        <v>11.388999999999999</v>
      </c>
      <c r="AK90" s="34">
        <f t="shared" si="32"/>
        <v>9.6372999999999998</v>
      </c>
      <c r="AL90" s="34">
        <f t="shared" si="33"/>
        <v>1.8896664776999998</v>
      </c>
      <c r="AM90" s="34">
        <f t="shared" si="34"/>
        <v>0.13600000000000001</v>
      </c>
      <c r="AN90" s="34">
        <f t="shared" si="35"/>
        <v>12.849</v>
      </c>
      <c r="AO90" s="34">
        <f t="shared" si="36"/>
        <v>9.3330000000000002</v>
      </c>
      <c r="AP90" s="34">
        <f t="shared" si="37"/>
        <v>2.0680000000000001</v>
      </c>
      <c r="AQ90" s="34">
        <f t="shared" si="38"/>
        <v>0.37</v>
      </c>
      <c r="AR90" s="34">
        <f t="shared" si="39"/>
        <v>0.19600000000000001</v>
      </c>
      <c r="AS90" s="34">
        <v>0.5</v>
      </c>
      <c r="AT90" s="34">
        <f t="shared" si="42"/>
        <v>6.5339084744856488E-2</v>
      </c>
      <c r="AU90" s="34">
        <f t="shared" si="40"/>
        <v>1272.2649000000001</v>
      </c>
      <c r="AV90" s="34">
        <v>810</v>
      </c>
      <c r="AW90" s="34">
        <v>7.1899808203318455E-2</v>
      </c>
      <c r="AY90" s="25">
        <v>47.085149999999999</v>
      </c>
      <c r="AZ90" s="25">
        <v>40.320749999999997</v>
      </c>
      <c r="BA90" s="25">
        <v>11.382999999999999</v>
      </c>
      <c r="BB90" s="25">
        <v>4.6249999999999999E-2</v>
      </c>
      <c r="BC90" s="25">
        <v>0.22405</v>
      </c>
      <c r="BD90" s="25">
        <v>0.14655000000000001</v>
      </c>
      <c r="BE90" s="25">
        <v>0.38655</v>
      </c>
      <c r="BJ90" s="25">
        <v>99.592299999999994</v>
      </c>
      <c r="BK90" s="25">
        <v>0.88057358703034805</v>
      </c>
    </row>
    <row r="91" spans="1:179" x14ac:dyDescent="0.3">
      <c r="A91" s="31" t="s">
        <v>295</v>
      </c>
      <c r="B91" s="31" t="s">
        <v>19</v>
      </c>
      <c r="D91" s="62">
        <v>2.54</v>
      </c>
      <c r="E91" s="62">
        <v>14.8658</v>
      </c>
      <c r="F91" s="62">
        <v>0.23569999999999999</v>
      </c>
      <c r="G91" s="62">
        <v>12.727600000000001</v>
      </c>
      <c r="H91" s="62">
        <v>0.45190000000000002</v>
      </c>
      <c r="I91" s="62">
        <v>2.6613000000000002</v>
      </c>
      <c r="J91" s="62">
        <v>52.2761</v>
      </c>
      <c r="K91" s="62">
        <v>6.0792999999999999</v>
      </c>
      <c r="L91" s="62">
        <v>6.9596</v>
      </c>
      <c r="M91" s="62">
        <v>0.14369999999999999</v>
      </c>
      <c r="N91" s="62">
        <v>772.72259199999996</v>
      </c>
      <c r="O91" s="62">
        <v>97</v>
      </c>
      <c r="P91" s="62">
        <v>0.23710313110368</v>
      </c>
      <c r="Q91" s="62">
        <v>378.75619525610398</v>
      </c>
      <c r="R91" s="62">
        <v>460.41792253858301</v>
      </c>
      <c r="T91" s="37">
        <v>29.89</v>
      </c>
      <c r="U91" s="37">
        <v>1.9330000000000001</v>
      </c>
      <c r="V91" s="37">
        <v>11.316000000000001</v>
      </c>
      <c r="W91" s="37">
        <v>0.17899999999999999</v>
      </c>
      <c r="X91" s="37">
        <v>9.84</v>
      </c>
      <c r="Y91" s="37">
        <v>0.34399999999999997</v>
      </c>
      <c r="Z91" s="37">
        <v>2.0259999999999998</v>
      </c>
      <c r="AA91" s="37">
        <v>49.021999999999998</v>
      </c>
      <c r="AB91" s="37">
        <v>13.473000000000001</v>
      </c>
      <c r="AC91" s="37">
        <v>11.333</v>
      </c>
      <c r="AD91" s="37">
        <v>0.183</v>
      </c>
      <c r="AE91" s="37">
        <f t="shared" si="41"/>
        <v>0.76988220802217266</v>
      </c>
      <c r="AG91" s="34" t="str">
        <f t="shared" si="28"/>
        <v>LL8_202_c</v>
      </c>
      <c r="AH91" s="34">
        <f t="shared" si="29"/>
        <v>49.021999999999998</v>
      </c>
      <c r="AI91" s="34">
        <f t="shared" si="30"/>
        <v>2.0259999999999998</v>
      </c>
      <c r="AJ91" s="34">
        <f t="shared" si="31"/>
        <v>11.316000000000001</v>
      </c>
      <c r="AK91" s="34">
        <f t="shared" si="32"/>
        <v>9.6330500000000008</v>
      </c>
      <c r="AL91" s="34">
        <f t="shared" si="33"/>
        <v>1.8888331444499999</v>
      </c>
      <c r="AM91" s="34">
        <f t="shared" si="34"/>
        <v>0.183</v>
      </c>
      <c r="AN91" s="34">
        <f t="shared" si="35"/>
        <v>13.473000000000001</v>
      </c>
      <c r="AO91" s="34">
        <f t="shared" si="36"/>
        <v>9.84</v>
      </c>
      <c r="AP91" s="34">
        <f t="shared" si="37"/>
        <v>1.9330000000000001</v>
      </c>
      <c r="AQ91" s="34">
        <f t="shared" si="38"/>
        <v>0.34399999999999997</v>
      </c>
      <c r="AR91" s="34">
        <f t="shared" si="39"/>
        <v>0.17899999999999999</v>
      </c>
      <c r="AS91" s="34">
        <v>0.5</v>
      </c>
      <c r="AT91" s="34">
        <f t="shared" si="42"/>
        <v>2.9159765590584648E-2</v>
      </c>
      <c r="AU91" s="34">
        <f t="shared" si="40"/>
        <v>1284.8072999999999</v>
      </c>
      <c r="AV91" s="34">
        <v>380</v>
      </c>
      <c r="AW91" s="34">
        <v>0.1446302489119069</v>
      </c>
      <c r="AY91" s="25">
        <v>47.83305</v>
      </c>
      <c r="AZ91" s="25">
        <v>40.716549999999998</v>
      </c>
      <c r="BA91" s="25">
        <v>10.82385</v>
      </c>
      <c r="BB91" s="25">
        <v>5.3400000000000003E-2</v>
      </c>
      <c r="BC91" s="25">
        <v>0.23315</v>
      </c>
      <c r="BD91" s="25">
        <v>0.15054999999999999</v>
      </c>
      <c r="BE91" s="25">
        <v>0.39379999999999998</v>
      </c>
      <c r="BJ91" s="25">
        <v>100.20440000000001</v>
      </c>
      <c r="BK91" s="25">
        <v>0.88735474021341898</v>
      </c>
      <c r="BM91" s="12" t="s">
        <v>396</v>
      </c>
      <c r="BN91" s="12">
        <v>40</v>
      </c>
      <c r="BO91" s="12" t="s">
        <v>32</v>
      </c>
      <c r="BP91" s="12">
        <v>22</v>
      </c>
      <c r="BQ91" s="12" t="s">
        <v>752</v>
      </c>
      <c r="BR91" s="12" t="s">
        <v>478</v>
      </c>
      <c r="BS91" s="12">
        <v>1.71238425925926E-2</v>
      </c>
      <c r="BT91" s="12">
        <v>12.055999999999999</v>
      </c>
      <c r="BU91" s="12">
        <v>18</v>
      </c>
      <c r="BV91" s="12" t="s">
        <v>462</v>
      </c>
      <c r="BW91" s="12">
        <v>1</v>
      </c>
      <c r="BX91" s="12">
        <v>337000</v>
      </c>
      <c r="BY91" s="12">
        <v>15000</v>
      </c>
      <c r="BZ91" s="12">
        <v>12.7</v>
      </c>
      <c r="CA91" s="12">
        <v>1</v>
      </c>
      <c r="CB91" s="12">
        <v>3.91</v>
      </c>
      <c r="CC91" s="12">
        <v>0.5</v>
      </c>
      <c r="CD91" s="12">
        <v>1.1200000000000001</v>
      </c>
      <c r="CE91" s="12">
        <v>0.5</v>
      </c>
      <c r="CF91" s="12">
        <v>2.61</v>
      </c>
      <c r="CG91" s="12">
        <v>0.12</v>
      </c>
      <c r="CH91" s="12">
        <v>3620</v>
      </c>
      <c r="CI91" s="12">
        <v>150</v>
      </c>
      <c r="CJ91" s="12">
        <v>24.4</v>
      </c>
      <c r="CK91" s="12">
        <v>1.1000000000000001</v>
      </c>
      <c r="CL91" s="12">
        <v>14960</v>
      </c>
      <c r="CM91" s="12">
        <v>550</v>
      </c>
      <c r="CN91" s="12">
        <v>283</v>
      </c>
      <c r="CO91" s="12">
        <v>10</v>
      </c>
      <c r="CP91" s="12">
        <v>349</v>
      </c>
      <c r="CQ91" s="12">
        <v>17</v>
      </c>
      <c r="CR91" s="12">
        <v>815</v>
      </c>
      <c r="CS91" s="12">
        <v>45</v>
      </c>
      <c r="CT91" s="12">
        <v>61500</v>
      </c>
      <c r="CU91" s="12">
        <v>2700</v>
      </c>
      <c r="CV91" s="12">
        <v>27.7</v>
      </c>
      <c r="CW91" s="12">
        <v>1.1000000000000001</v>
      </c>
      <c r="CX91" s="12">
        <v>58</v>
      </c>
      <c r="CY91" s="12">
        <v>3.5</v>
      </c>
      <c r="CZ91" s="12">
        <v>24.1</v>
      </c>
      <c r="DA91" s="12">
        <v>2.4</v>
      </c>
      <c r="DB91" s="12">
        <v>81</v>
      </c>
      <c r="DC91" s="12">
        <v>4.9000000000000004</v>
      </c>
      <c r="DD91" s="12">
        <v>21.2</v>
      </c>
      <c r="DE91" s="12">
        <v>1.3</v>
      </c>
      <c r="DF91" s="12">
        <v>2.35</v>
      </c>
      <c r="DG91" s="12">
        <v>0.48</v>
      </c>
      <c r="DH91" s="12">
        <v>7.55</v>
      </c>
      <c r="DI91" s="12">
        <v>0.46</v>
      </c>
      <c r="DJ91" s="12">
        <v>359</v>
      </c>
      <c r="DK91" s="12">
        <v>13</v>
      </c>
      <c r="DL91" s="12">
        <v>26.1</v>
      </c>
      <c r="DM91" s="12">
        <v>1.1000000000000001</v>
      </c>
      <c r="DN91" s="12">
        <v>140.80000000000001</v>
      </c>
      <c r="DO91" s="12">
        <v>5.9</v>
      </c>
      <c r="DP91" s="12">
        <v>13.32</v>
      </c>
      <c r="DQ91" s="12">
        <v>0.89</v>
      </c>
      <c r="DR91" s="12">
        <v>0.73</v>
      </c>
      <c r="DS91" s="12">
        <v>0.2</v>
      </c>
      <c r="DT91" s="12">
        <v>7.0999999999999994E-2</v>
      </c>
      <c r="DU91" s="12">
        <v>9.8000000000000004E-2</v>
      </c>
      <c r="DV91" s="12">
        <v>9.4E-2</v>
      </c>
      <c r="DW91" s="12">
        <v>3.4000000000000002E-2</v>
      </c>
      <c r="DX91" s="12">
        <v>1.63</v>
      </c>
      <c r="DY91" s="12">
        <v>0.27</v>
      </c>
      <c r="DZ91" s="12">
        <v>4.4999999999999998E-2</v>
      </c>
      <c r="EA91" s="12">
        <v>0.04</v>
      </c>
      <c r="EB91" s="12">
        <v>6.9000000000000006E-2</v>
      </c>
      <c r="EC91" s="12">
        <v>1.7999999999999999E-2</v>
      </c>
      <c r="ED91" s="12">
        <v>102.9</v>
      </c>
      <c r="EE91" s="12">
        <v>5.3</v>
      </c>
      <c r="EF91" s="12">
        <v>11.8</v>
      </c>
      <c r="EG91" s="12">
        <v>0.52</v>
      </c>
      <c r="EH91" s="12">
        <v>29.3</v>
      </c>
      <c r="EI91" s="12">
        <v>1.4</v>
      </c>
      <c r="EJ91" s="12">
        <v>4.21</v>
      </c>
      <c r="EK91" s="12">
        <v>0.34</v>
      </c>
      <c r="EL91" s="12">
        <v>20.8</v>
      </c>
      <c r="EM91" s="12">
        <v>1.4</v>
      </c>
      <c r="EN91" s="12">
        <v>5.0199999999999996</v>
      </c>
      <c r="EO91" s="12">
        <v>0.54</v>
      </c>
      <c r="EP91" s="12">
        <v>2.06</v>
      </c>
      <c r="EQ91" s="12">
        <v>0.18</v>
      </c>
      <c r="ER91" s="12">
        <v>6.02</v>
      </c>
      <c r="ES91" s="12">
        <v>0.65</v>
      </c>
      <c r="ET91" s="12">
        <v>0.85</v>
      </c>
      <c r="EU91" s="12">
        <v>0.12</v>
      </c>
      <c r="EV91" s="12">
        <v>5.25</v>
      </c>
      <c r="EW91" s="12">
        <v>0.5</v>
      </c>
      <c r="EX91" s="12">
        <v>1.006</v>
      </c>
      <c r="EY91" s="12">
        <v>9.7000000000000003E-2</v>
      </c>
      <c r="EZ91" s="12">
        <v>2.82</v>
      </c>
      <c r="FA91" s="12">
        <v>0.37</v>
      </c>
      <c r="FB91" s="12">
        <v>0.34699999999999998</v>
      </c>
      <c r="FC91" s="12">
        <v>6.8000000000000005E-2</v>
      </c>
      <c r="FD91" s="12">
        <v>2.21</v>
      </c>
      <c r="FE91" s="12">
        <v>0.42</v>
      </c>
      <c r="FF91" s="12">
        <v>0.25700000000000001</v>
      </c>
      <c r="FG91" s="12">
        <v>5.2999999999999999E-2</v>
      </c>
      <c r="FH91" s="12">
        <v>4.13</v>
      </c>
      <c r="FI91" s="12">
        <v>0.48</v>
      </c>
      <c r="FJ91" s="12">
        <v>0.746</v>
      </c>
      <c r="FK91" s="12">
        <v>0.08</v>
      </c>
      <c r="FL91" s="12">
        <v>0.16300000000000001</v>
      </c>
      <c r="FM91" s="12">
        <v>0.08</v>
      </c>
      <c r="FN91" s="12">
        <v>1.7999999999999999E-2</v>
      </c>
      <c r="FO91" s="12">
        <v>1.6E-2</v>
      </c>
      <c r="FP91" s="12">
        <v>1.01</v>
      </c>
      <c r="FQ91" s="12">
        <v>0.13</v>
      </c>
      <c r="FR91" s="12">
        <v>2.1000000000000001E-2</v>
      </c>
      <c r="FS91" s="12">
        <v>1.2E-2</v>
      </c>
      <c r="FT91" s="12">
        <v>0.83</v>
      </c>
      <c r="FU91" s="12">
        <v>0.12</v>
      </c>
      <c r="FV91" s="12">
        <v>0.224</v>
      </c>
      <c r="FW91" s="12">
        <v>6.4000000000000001E-2</v>
      </c>
    </row>
    <row r="92" spans="1:179" x14ac:dyDescent="0.3">
      <c r="A92" s="31" t="s">
        <v>296</v>
      </c>
      <c r="B92" s="31" t="s">
        <v>19</v>
      </c>
      <c r="D92" s="62">
        <v>2.8267000000000002</v>
      </c>
      <c r="E92" s="62">
        <v>15.693199999999999</v>
      </c>
      <c r="F92" s="62">
        <v>0.25509999999999999</v>
      </c>
      <c r="G92" s="62">
        <v>12.4434</v>
      </c>
      <c r="H92" s="62">
        <v>0.41060000000000002</v>
      </c>
      <c r="I92" s="62">
        <v>2.536</v>
      </c>
      <c r="J92" s="62">
        <v>52.226100000000002</v>
      </c>
      <c r="K92" s="62">
        <v>5.5507999999999997</v>
      </c>
      <c r="L92" s="62">
        <v>6.4352</v>
      </c>
      <c r="M92" s="62">
        <v>0.1195</v>
      </c>
      <c r="N92" s="62">
        <v>784.23335599999996</v>
      </c>
      <c r="O92" s="62">
        <v>121</v>
      </c>
      <c r="P92" s="62">
        <v>0.22681127348490099</v>
      </c>
      <c r="Q92" s="62">
        <v>451.19963792212599</v>
      </c>
      <c r="R92" s="62">
        <v>346.578068994494</v>
      </c>
      <c r="T92" s="37">
        <v>31.21</v>
      </c>
      <c r="U92" s="37">
        <v>2.1360000000000001</v>
      </c>
      <c r="V92" s="37">
        <v>11.861000000000001</v>
      </c>
      <c r="W92" s="37">
        <v>0.193</v>
      </c>
      <c r="X92" s="37">
        <v>9.5630000000000006</v>
      </c>
      <c r="Y92" s="37">
        <v>0.31</v>
      </c>
      <c r="Z92" s="37">
        <v>1.917</v>
      </c>
      <c r="AA92" s="37">
        <v>48.994</v>
      </c>
      <c r="AB92" s="37">
        <v>13.183999999999999</v>
      </c>
      <c r="AC92" s="37">
        <v>11.333</v>
      </c>
      <c r="AD92" s="37">
        <v>0.16800000000000001</v>
      </c>
      <c r="AE92" s="37">
        <f t="shared" si="41"/>
        <v>0.76213703223839646</v>
      </c>
      <c r="AG92" s="34" t="str">
        <f t="shared" si="28"/>
        <v>LL8_243_b</v>
      </c>
      <c r="AH92" s="34">
        <f t="shared" si="29"/>
        <v>48.994</v>
      </c>
      <c r="AI92" s="34">
        <f t="shared" si="30"/>
        <v>1.917</v>
      </c>
      <c r="AJ92" s="34">
        <f t="shared" si="31"/>
        <v>11.861000000000001</v>
      </c>
      <c r="AK92" s="34">
        <f t="shared" si="32"/>
        <v>9.6330500000000008</v>
      </c>
      <c r="AL92" s="34">
        <f t="shared" si="33"/>
        <v>1.8888331444499999</v>
      </c>
      <c r="AM92" s="34">
        <f t="shared" si="34"/>
        <v>0.16800000000000001</v>
      </c>
      <c r="AN92" s="34">
        <f t="shared" si="35"/>
        <v>13.183999999999999</v>
      </c>
      <c r="AO92" s="34">
        <f t="shared" si="36"/>
        <v>9.5630000000000006</v>
      </c>
      <c r="AP92" s="34">
        <f t="shared" si="37"/>
        <v>2.1360000000000001</v>
      </c>
      <c r="AQ92" s="34">
        <f t="shared" si="38"/>
        <v>0.31</v>
      </c>
      <c r="AR92" s="34">
        <f t="shared" si="39"/>
        <v>0.193</v>
      </c>
      <c r="AS92" s="34">
        <v>0.5</v>
      </c>
      <c r="AT92" s="34">
        <f t="shared" si="42"/>
        <v>3.4387595299300813E-2</v>
      </c>
      <c r="AU92" s="34">
        <f t="shared" si="40"/>
        <v>1278.9983999999999</v>
      </c>
      <c r="AV92" s="34">
        <v>450</v>
      </c>
      <c r="AW92" s="34">
        <v>0.1229055906449458</v>
      </c>
      <c r="AY92" s="25">
        <v>47.393349999999998</v>
      </c>
      <c r="AZ92" s="25">
        <v>39.849150000000002</v>
      </c>
      <c r="BA92" s="25">
        <v>10.961650000000001</v>
      </c>
      <c r="BB92" s="25">
        <v>4.9000000000000002E-2</v>
      </c>
      <c r="BC92" s="25">
        <v>0.2248</v>
      </c>
      <c r="BD92" s="25">
        <v>0.14945</v>
      </c>
      <c r="BE92" s="25">
        <v>0.39145000000000002</v>
      </c>
      <c r="BJ92" s="25">
        <v>99.01885</v>
      </c>
      <c r="BK92" s="25">
        <v>0.88514851275685802</v>
      </c>
    </row>
    <row r="93" spans="1:179" x14ac:dyDescent="0.3">
      <c r="A93" s="31" t="s">
        <v>297</v>
      </c>
      <c r="B93" s="31" t="s">
        <v>19</v>
      </c>
      <c r="D93" s="62">
        <v>2.8738000000000001</v>
      </c>
      <c r="E93" s="62">
        <v>14.726800000000001</v>
      </c>
      <c r="F93" s="62">
        <v>0.26290000000000002</v>
      </c>
      <c r="G93" s="62">
        <v>11.991</v>
      </c>
      <c r="H93" s="62">
        <v>0.37269999999999998</v>
      </c>
      <c r="I93" s="62">
        <v>2.3694000000000002</v>
      </c>
      <c r="J93" s="62">
        <v>52.561900000000001</v>
      </c>
      <c r="K93" s="62">
        <v>5.3811999999999998</v>
      </c>
      <c r="L93" s="62">
        <v>6.3048000000000002</v>
      </c>
      <c r="M93" s="62">
        <v>0.10970000000000001</v>
      </c>
      <c r="N93" s="62">
        <v>662.61963200000002</v>
      </c>
      <c r="O93" s="62">
        <v>121</v>
      </c>
      <c r="P93" s="62">
        <v>0.25495322156997702</v>
      </c>
      <c r="Q93" s="62">
        <v>755.57662288114602</v>
      </c>
      <c r="R93" s="62">
        <v>416.606714369879</v>
      </c>
      <c r="T93" s="37">
        <v>32.68</v>
      </c>
      <c r="U93" s="37">
        <v>2.181</v>
      </c>
      <c r="V93" s="37">
        <v>11.177</v>
      </c>
      <c r="W93" s="37">
        <v>0.2</v>
      </c>
      <c r="X93" s="37">
        <v>9.2639999999999993</v>
      </c>
      <c r="Y93" s="37">
        <v>0.28299999999999997</v>
      </c>
      <c r="Z93" s="37">
        <v>1.798</v>
      </c>
      <c r="AA93" s="37">
        <v>49.755000000000003</v>
      </c>
      <c r="AB93" s="37">
        <v>13.478</v>
      </c>
      <c r="AC93" s="37">
        <v>11.337999999999999</v>
      </c>
      <c r="AD93" s="37">
        <v>0.16300000000000001</v>
      </c>
      <c r="AE93" s="37">
        <f t="shared" si="41"/>
        <v>0.75369309617123903</v>
      </c>
      <c r="AG93" s="34" t="str">
        <f t="shared" si="28"/>
        <v>LL8_156</v>
      </c>
      <c r="AH93" s="34">
        <f t="shared" si="29"/>
        <v>49.755000000000003</v>
      </c>
      <c r="AI93" s="34">
        <f t="shared" si="30"/>
        <v>1.798</v>
      </c>
      <c r="AJ93" s="34">
        <f t="shared" si="31"/>
        <v>11.177</v>
      </c>
      <c r="AK93" s="34">
        <f t="shared" si="32"/>
        <v>9.6372999999999998</v>
      </c>
      <c r="AL93" s="34">
        <f t="shared" si="33"/>
        <v>1.8896664776999998</v>
      </c>
      <c r="AM93" s="34">
        <f t="shared" si="34"/>
        <v>0.16300000000000001</v>
      </c>
      <c r="AN93" s="34">
        <f t="shared" si="35"/>
        <v>13.478</v>
      </c>
      <c r="AO93" s="34">
        <f t="shared" si="36"/>
        <v>9.2639999999999993</v>
      </c>
      <c r="AP93" s="34">
        <f t="shared" si="37"/>
        <v>2.181</v>
      </c>
      <c r="AQ93" s="34">
        <f t="shared" si="38"/>
        <v>0.28299999999999997</v>
      </c>
      <c r="AR93" s="34">
        <f t="shared" si="39"/>
        <v>0.2</v>
      </c>
      <c r="AS93" s="34">
        <v>0.5</v>
      </c>
      <c r="AT93" s="34">
        <f t="shared" si="42"/>
        <v>5.694728842938996E-2</v>
      </c>
      <c r="AU93" s="34">
        <f t="shared" si="40"/>
        <v>1284.9078</v>
      </c>
      <c r="AV93" s="34">
        <v>690</v>
      </c>
      <c r="AW93" s="34">
        <v>8.2539858599787769E-2</v>
      </c>
      <c r="AY93" s="25">
        <v>47.495699999999999</v>
      </c>
      <c r="AZ93" s="25">
        <v>40.434800000000003</v>
      </c>
      <c r="BA93" s="25">
        <v>10.875249999999999</v>
      </c>
      <c r="BB93" s="25">
        <v>5.0700000000000002E-2</v>
      </c>
      <c r="BC93" s="25">
        <v>0.22305</v>
      </c>
      <c r="BD93" s="25">
        <v>0.13220000000000001</v>
      </c>
      <c r="BE93" s="25">
        <v>0.38419999999999999</v>
      </c>
      <c r="BJ93" s="25">
        <v>99.595849999999999</v>
      </c>
      <c r="BK93" s="25">
        <v>0.88616832293529302</v>
      </c>
    </row>
    <row r="94" spans="1:179" x14ac:dyDescent="0.3">
      <c r="A94" s="31" t="s">
        <v>298</v>
      </c>
      <c r="B94" s="31" t="s">
        <v>19</v>
      </c>
      <c r="D94" s="62">
        <v>2.7517999999999998</v>
      </c>
      <c r="E94" s="62">
        <v>15.1729</v>
      </c>
      <c r="F94" s="62">
        <v>0.26929999999999998</v>
      </c>
      <c r="G94" s="62">
        <v>12.2997</v>
      </c>
      <c r="H94" s="62">
        <v>0.41349999999999998</v>
      </c>
      <c r="I94" s="62">
        <v>2.431</v>
      </c>
      <c r="J94" s="62">
        <v>52.786099999999998</v>
      </c>
      <c r="K94" s="62">
        <v>5.8372000000000002</v>
      </c>
      <c r="L94" s="62">
        <v>6.6562000000000001</v>
      </c>
      <c r="M94" s="62">
        <v>0.1376</v>
      </c>
      <c r="N94" s="62">
        <v>682.63835200000005</v>
      </c>
      <c r="O94" s="62">
        <v>134</v>
      </c>
      <c r="P94" s="62">
        <v>0.25169495937806302</v>
      </c>
      <c r="Q94" s="62">
        <v>14.233535105052299</v>
      </c>
      <c r="R94" s="62">
        <v>382.57858987408099</v>
      </c>
      <c r="T94" s="37">
        <v>29.88</v>
      </c>
      <c r="U94" s="37">
        <v>2.097</v>
      </c>
      <c r="V94" s="37">
        <v>11.561999999999999</v>
      </c>
      <c r="W94" s="37">
        <v>0.20499999999999999</v>
      </c>
      <c r="X94" s="37">
        <v>9.5259999999999998</v>
      </c>
      <c r="Y94" s="37">
        <v>0.315</v>
      </c>
      <c r="Z94" s="37">
        <v>1.8520000000000001</v>
      </c>
      <c r="AA94" s="37">
        <v>49.430999999999997</v>
      </c>
      <c r="AB94" s="37">
        <v>13.134</v>
      </c>
      <c r="AC94" s="37">
        <v>11.335000000000001</v>
      </c>
      <c r="AD94" s="37">
        <v>0.18099999999999999</v>
      </c>
      <c r="AE94" s="37">
        <f t="shared" si="41"/>
        <v>0.76994148444718202</v>
      </c>
      <c r="AG94" s="34" t="str">
        <f t="shared" si="28"/>
        <v>LL8_155b</v>
      </c>
      <c r="AH94" s="34">
        <f t="shared" si="29"/>
        <v>49.430999999999997</v>
      </c>
      <c r="AI94" s="34">
        <f t="shared" si="30"/>
        <v>1.8520000000000001</v>
      </c>
      <c r="AJ94" s="34">
        <f t="shared" si="31"/>
        <v>11.561999999999999</v>
      </c>
      <c r="AK94" s="34">
        <f t="shared" si="32"/>
        <v>9.6347500000000004</v>
      </c>
      <c r="AL94" s="34">
        <f t="shared" si="33"/>
        <v>1.8891664777499999</v>
      </c>
      <c r="AM94" s="34">
        <f t="shared" si="34"/>
        <v>0.18099999999999999</v>
      </c>
      <c r="AN94" s="34">
        <f t="shared" si="35"/>
        <v>13.134</v>
      </c>
      <c r="AO94" s="34">
        <f t="shared" si="36"/>
        <v>9.5259999999999998</v>
      </c>
      <c r="AP94" s="34">
        <f t="shared" si="37"/>
        <v>2.097</v>
      </c>
      <c r="AQ94" s="34">
        <f t="shared" si="38"/>
        <v>0.315</v>
      </c>
      <c r="AR94" s="34">
        <f t="shared" si="39"/>
        <v>0.20499999999999999</v>
      </c>
      <c r="AS94" s="34">
        <v>0.5</v>
      </c>
      <c r="AT94" s="34">
        <f t="shared" si="42"/>
        <v>1.0958989147715045E-3</v>
      </c>
      <c r="AU94" s="34">
        <f t="shared" si="40"/>
        <v>1277.9934000000001</v>
      </c>
      <c r="AV94" s="34">
        <v>60</v>
      </c>
      <c r="AW94" s="34">
        <v>0.80451824497495217</v>
      </c>
      <c r="AY94" s="25">
        <v>47.560650000000003</v>
      </c>
      <c r="AZ94" s="25">
        <v>40.361199999999997</v>
      </c>
      <c r="BA94" s="25">
        <v>11.14705</v>
      </c>
      <c r="BB94" s="25">
        <v>4.9750000000000003E-2</v>
      </c>
      <c r="BC94" s="25">
        <v>0.2414</v>
      </c>
      <c r="BD94" s="25">
        <v>0.14369999999999999</v>
      </c>
      <c r="BE94" s="25">
        <v>0.38829999999999998</v>
      </c>
      <c r="BJ94" s="25">
        <v>99.892150000000001</v>
      </c>
      <c r="BK94" s="25">
        <v>0.88379479920052395</v>
      </c>
    </row>
    <row r="95" spans="1:179" x14ac:dyDescent="0.3">
      <c r="A95" s="31" t="s">
        <v>299</v>
      </c>
      <c r="B95" s="31" t="s">
        <v>19</v>
      </c>
      <c r="D95" s="62">
        <v>2.6465000000000001</v>
      </c>
      <c r="E95" s="62">
        <v>14.0632</v>
      </c>
      <c r="F95" s="62">
        <v>0.32529999999999998</v>
      </c>
      <c r="G95" s="62">
        <v>12.3794</v>
      </c>
      <c r="H95" s="62">
        <v>0.54039999999999999</v>
      </c>
      <c r="I95" s="62">
        <v>2.9708000000000001</v>
      </c>
      <c r="J95" s="62">
        <v>48.898000000000003</v>
      </c>
      <c r="K95" s="62">
        <v>6.0350000000000001</v>
      </c>
      <c r="L95" s="62">
        <v>8.1639999999999997</v>
      </c>
      <c r="M95" s="62">
        <v>0.16120000000000001</v>
      </c>
      <c r="N95" s="62">
        <v>990.42617199999995</v>
      </c>
      <c r="O95" s="62">
        <v>153</v>
      </c>
      <c r="P95" s="62">
        <v>0.22894896934186201</v>
      </c>
      <c r="Q95" s="62">
        <v>379.79746964619102</v>
      </c>
      <c r="R95" s="62">
        <v>355.46586031263303</v>
      </c>
      <c r="T95" s="37">
        <v>17.29</v>
      </c>
      <c r="U95" s="37">
        <v>2.31</v>
      </c>
      <c r="V95" s="37">
        <v>12.276999999999999</v>
      </c>
      <c r="W95" s="37">
        <v>0.28399999999999997</v>
      </c>
      <c r="X95" s="37">
        <v>10.911</v>
      </c>
      <c r="Y95" s="37">
        <v>0.47199999999999998</v>
      </c>
      <c r="Z95" s="37">
        <v>2.593</v>
      </c>
      <c r="AA95" s="37">
        <v>48.561</v>
      </c>
      <c r="AB95" s="37">
        <v>10.682</v>
      </c>
      <c r="AC95" s="37">
        <v>11.332000000000001</v>
      </c>
      <c r="AD95" s="37">
        <v>0.2</v>
      </c>
      <c r="AE95" s="37">
        <f t="shared" si="41"/>
        <v>0.85258760337624684</v>
      </c>
      <c r="AG95" s="34" t="str">
        <f t="shared" si="28"/>
        <v>LL8_406</v>
      </c>
      <c r="AH95" s="34">
        <f t="shared" si="29"/>
        <v>48.561</v>
      </c>
      <c r="AI95" s="34">
        <f t="shared" si="30"/>
        <v>2.593</v>
      </c>
      <c r="AJ95" s="34">
        <f t="shared" si="31"/>
        <v>12.276999999999999</v>
      </c>
      <c r="AK95" s="34">
        <f t="shared" si="32"/>
        <v>9.632200000000001</v>
      </c>
      <c r="AL95" s="34">
        <f t="shared" si="33"/>
        <v>1.8886664778</v>
      </c>
      <c r="AM95" s="34">
        <f t="shared" si="34"/>
        <v>0.2</v>
      </c>
      <c r="AN95" s="34">
        <f t="shared" si="35"/>
        <v>10.682</v>
      </c>
      <c r="AO95" s="34">
        <f t="shared" si="36"/>
        <v>10.911</v>
      </c>
      <c r="AP95" s="34">
        <f t="shared" si="37"/>
        <v>2.31</v>
      </c>
      <c r="AQ95" s="34">
        <f t="shared" si="38"/>
        <v>0.47199999999999998</v>
      </c>
      <c r="AR95" s="34">
        <f t="shared" si="39"/>
        <v>0.28399999999999997</v>
      </c>
      <c r="AS95" s="34">
        <v>0.5</v>
      </c>
      <c r="AT95" s="34">
        <f t="shared" si="42"/>
        <v>3.2381061441400884E-2</v>
      </c>
      <c r="AU95" s="34">
        <f t="shared" si="40"/>
        <v>1228.7082</v>
      </c>
      <c r="AV95" s="34">
        <v>450</v>
      </c>
      <c r="AW95" s="34">
        <v>0.1218746783321063</v>
      </c>
      <c r="AY95" s="25">
        <v>45.790050000000001</v>
      </c>
      <c r="AZ95" s="25">
        <v>40.020800000000001</v>
      </c>
      <c r="BA95" s="25">
        <v>12.80035</v>
      </c>
      <c r="BB95" s="25">
        <v>4.0649999999999999E-2</v>
      </c>
      <c r="BC95" s="25">
        <v>0.25969999999999999</v>
      </c>
      <c r="BD95" s="25">
        <v>0.1802</v>
      </c>
      <c r="BE95" s="25">
        <v>0.32629999999999998</v>
      </c>
      <c r="BJ95" s="25">
        <v>99.418099999999995</v>
      </c>
      <c r="BK95" s="25">
        <v>0.864435688786239</v>
      </c>
      <c r="BM95" s="12" t="s">
        <v>396</v>
      </c>
      <c r="BN95" s="12">
        <v>40</v>
      </c>
      <c r="BO95" s="12" t="s">
        <v>32</v>
      </c>
      <c r="BP95" s="12">
        <v>18</v>
      </c>
      <c r="BQ95" s="12" t="s">
        <v>753</v>
      </c>
      <c r="BR95" s="12" t="s">
        <v>478</v>
      </c>
      <c r="BS95" s="12">
        <v>1.14583333333333E-2</v>
      </c>
      <c r="BT95" s="12">
        <v>8.6844999999999999</v>
      </c>
      <c r="BU95" s="12">
        <v>14</v>
      </c>
      <c r="BV95" s="12" t="s">
        <v>462</v>
      </c>
      <c r="BW95" s="12">
        <v>1</v>
      </c>
      <c r="BX95" s="12">
        <v>327000</v>
      </c>
      <c r="BY95" s="12">
        <v>27000</v>
      </c>
      <c r="BZ95" s="12">
        <v>12.4</v>
      </c>
      <c r="CA95" s="12">
        <v>1</v>
      </c>
      <c r="CB95" s="12">
        <v>4.58</v>
      </c>
      <c r="CC95" s="12">
        <v>0.53</v>
      </c>
      <c r="CD95" s="12">
        <v>0.6</v>
      </c>
      <c r="CE95" s="12">
        <v>0.52</v>
      </c>
      <c r="CF95" s="12">
        <v>2.63</v>
      </c>
      <c r="CG95" s="12">
        <v>0.3</v>
      </c>
      <c r="CH95" s="12">
        <v>4490</v>
      </c>
      <c r="CI95" s="12">
        <v>210</v>
      </c>
      <c r="CJ95" s="12">
        <v>29.3</v>
      </c>
      <c r="CK95" s="12">
        <v>1.9</v>
      </c>
      <c r="CL95" s="12">
        <v>15700</v>
      </c>
      <c r="CM95" s="12">
        <v>1000</v>
      </c>
      <c r="CN95" s="12">
        <v>359</v>
      </c>
      <c r="CO95" s="12">
        <v>31</v>
      </c>
      <c r="CP95" s="12">
        <v>396</v>
      </c>
      <c r="CQ95" s="12">
        <v>53</v>
      </c>
      <c r="CR95" s="12">
        <v>1060</v>
      </c>
      <c r="CS95" s="12">
        <v>130</v>
      </c>
      <c r="CT95" s="12">
        <v>81000</v>
      </c>
      <c r="CU95" s="12">
        <v>11000</v>
      </c>
      <c r="CV95" s="12">
        <v>35.5</v>
      </c>
      <c r="CW95" s="12">
        <v>4.9000000000000004</v>
      </c>
      <c r="CX95" s="12">
        <v>117</v>
      </c>
      <c r="CY95" s="12">
        <v>12</v>
      </c>
      <c r="CZ95" s="12">
        <v>58.3</v>
      </c>
      <c r="DA95" s="12">
        <v>3.6</v>
      </c>
      <c r="DB95" s="12">
        <v>99.9</v>
      </c>
      <c r="DC95" s="12">
        <v>6.4</v>
      </c>
      <c r="DD95" s="12">
        <v>22.4</v>
      </c>
      <c r="DE95" s="12">
        <v>1.6</v>
      </c>
      <c r="DF95" s="12">
        <v>1.89</v>
      </c>
      <c r="DG95" s="12">
        <v>0.53</v>
      </c>
      <c r="DH95" s="12">
        <v>9.5500000000000007</v>
      </c>
      <c r="DI95" s="12">
        <v>0.77</v>
      </c>
      <c r="DJ95" s="12">
        <v>366</v>
      </c>
      <c r="DK95" s="12">
        <v>23</v>
      </c>
      <c r="DL95" s="12">
        <v>26.1</v>
      </c>
      <c r="DM95" s="12">
        <v>2.1</v>
      </c>
      <c r="DN95" s="12">
        <v>147</v>
      </c>
      <c r="DO95" s="12">
        <v>9.9</v>
      </c>
      <c r="DP95" s="12">
        <v>14.4</v>
      </c>
      <c r="DQ95" s="12">
        <v>2</v>
      </c>
      <c r="DR95" s="12">
        <v>0.9</v>
      </c>
      <c r="DS95" s="12">
        <v>0.38</v>
      </c>
      <c r="DT95" s="12" t="s">
        <v>135</v>
      </c>
      <c r="DU95" s="12" t="s">
        <v>135</v>
      </c>
      <c r="DV95" s="12">
        <v>0.115</v>
      </c>
      <c r="DW95" s="12">
        <v>3.5999999999999997E-2</v>
      </c>
      <c r="DX95" s="12">
        <v>1.49</v>
      </c>
      <c r="DY95" s="12">
        <v>0.2</v>
      </c>
      <c r="DZ95" s="12" t="s">
        <v>135</v>
      </c>
      <c r="EA95" s="12" t="s">
        <v>135</v>
      </c>
      <c r="EB95" s="12">
        <v>0.105</v>
      </c>
      <c r="EC95" s="12">
        <v>2.3E-2</v>
      </c>
      <c r="ED95" s="12">
        <v>122</v>
      </c>
      <c r="EE95" s="12">
        <v>16</v>
      </c>
      <c r="EF95" s="12">
        <v>12.7</v>
      </c>
      <c r="EG95" s="12">
        <v>1.2</v>
      </c>
      <c r="EH95" s="12">
        <v>32.9</v>
      </c>
      <c r="EI95" s="12">
        <v>2.2999999999999998</v>
      </c>
      <c r="EJ95" s="12">
        <v>4.59</v>
      </c>
      <c r="EK95" s="12">
        <v>0.24</v>
      </c>
      <c r="EL95" s="12">
        <v>23.3</v>
      </c>
      <c r="EM95" s="12">
        <v>1.7</v>
      </c>
      <c r="EN95" s="12">
        <v>5.97</v>
      </c>
      <c r="EO95" s="12">
        <v>0.89</v>
      </c>
      <c r="EP95" s="12">
        <v>2.14</v>
      </c>
      <c r="EQ95" s="12">
        <v>0.37</v>
      </c>
      <c r="ER95" s="12">
        <v>6.53</v>
      </c>
      <c r="ES95" s="12">
        <v>0.94</v>
      </c>
      <c r="ET95" s="12">
        <v>0.94</v>
      </c>
      <c r="EU95" s="12">
        <v>0.15</v>
      </c>
      <c r="EV95" s="12">
        <v>5.56</v>
      </c>
      <c r="EW95" s="12">
        <v>0.62</v>
      </c>
      <c r="EX95" s="12">
        <v>1.07</v>
      </c>
      <c r="EY95" s="12">
        <v>0.15</v>
      </c>
      <c r="EZ95" s="12">
        <v>2.5099999999999998</v>
      </c>
      <c r="FA95" s="12">
        <v>0.3</v>
      </c>
      <c r="FB95" s="12">
        <v>0.33600000000000002</v>
      </c>
      <c r="FC95" s="12">
        <v>3.6999999999999998E-2</v>
      </c>
      <c r="FD95" s="12">
        <v>2.25</v>
      </c>
      <c r="FE95" s="12">
        <v>0.3</v>
      </c>
      <c r="FF95" s="12">
        <v>0.22800000000000001</v>
      </c>
      <c r="FG95" s="12">
        <v>6.4000000000000001E-2</v>
      </c>
      <c r="FH95" s="12">
        <v>3.94</v>
      </c>
      <c r="FI95" s="12">
        <v>0.81</v>
      </c>
      <c r="FJ95" s="12">
        <v>0.91700000000000004</v>
      </c>
      <c r="FK95" s="12">
        <v>9.7000000000000003E-2</v>
      </c>
      <c r="FL95" s="12">
        <v>0.19</v>
      </c>
      <c r="FM95" s="12">
        <v>0.11</v>
      </c>
      <c r="FN95" s="12" t="s">
        <v>135</v>
      </c>
      <c r="FO95" s="12" t="s">
        <v>135</v>
      </c>
      <c r="FP95" s="12">
        <v>1.2</v>
      </c>
      <c r="FQ95" s="12">
        <v>0.14000000000000001</v>
      </c>
      <c r="FR95" s="12" t="s">
        <v>135</v>
      </c>
      <c r="FS95" s="12" t="s">
        <v>135</v>
      </c>
      <c r="FT95" s="12">
        <v>0.98</v>
      </c>
      <c r="FU95" s="12">
        <v>0.14000000000000001</v>
      </c>
      <c r="FV95" s="12">
        <v>0.30299999999999999</v>
      </c>
      <c r="FW95" s="12">
        <v>9.2999999999999999E-2</v>
      </c>
    </row>
    <row r="96" spans="1:179" x14ac:dyDescent="0.3">
      <c r="A96" s="31" t="s">
        <v>300</v>
      </c>
      <c r="B96" s="31" t="s">
        <v>19</v>
      </c>
      <c r="D96" s="62">
        <v>2.6162999999999998</v>
      </c>
      <c r="E96" s="62">
        <v>13.6182</v>
      </c>
      <c r="F96" s="62">
        <v>0.32029999999999997</v>
      </c>
      <c r="G96" s="62">
        <v>12.4739</v>
      </c>
      <c r="H96" s="62">
        <v>0.52470000000000006</v>
      </c>
      <c r="I96" s="62">
        <v>2.8763000000000001</v>
      </c>
      <c r="J96" s="62">
        <v>52.222200000000001</v>
      </c>
      <c r="K96" s="62">
        <v>6.5122999999999998</v>
      </c>
      <c r="L96" s="62">
        <v>6.7678000000000003</v>
      </c>
      <c r="M96" s="62">
        <v>0.126</v>
      </c>
      <c r="N96" s="62">
        <v>797.24552400000005</v>
      </c>
      <c r="O96" s="62">
        <v>152</v>
      </c>
      <c r="P96" s="62">
        <v>0.212062176695238</v>
      </c>
      <c r="Q96" s="62">
        <v>915.87980456149501</v>
      </c>
      <c r="R96" s="62">
        <v>425.04669115800198</v>
      </c>
      <c r="T96" s="37">
        <v>28</v>
      </c>
      <c r="U96" s="37">
        <v>2.0379999999999998</v>
      </c>
      <c r="V96" s="37">
        <v>10.609</v>
      </c>
      <c r="W96" s="37">
        <v>0.25</v>
      </c>
      <c r="X96" s="37">
        <v>9.8629999999999995</v>
      </c>
      <c r="Y96" s="37">
        <v>0.40899999999999997</v>
      </c>
      <c r="Z96" s="37">
        <v>2.2410000000000001</v>
      </c>
      <c r="AA96" s="37">
        <v>49.451999999999998</v>
      </c>
      <c r="AB96" s="37">
        <v>13.291</v>
      </c>
      <c r="AC96" s="37">
        <v>11.337999999999999</v>
      </c>
      <c r="AD96" s="37">
        <v>0.16900000000000001</v>
      </c>
      <c r="AE96" s="37">
        <f t="shared" si="41"/>
        <v>0.78125</v>
      </c>
      <c r="AG96" s="34" t="str">
        <f t="shared" si="28"/>
        <v>LL8_302</v>
      </c>
      <c r="AH96" s="34">
        <f t="shared" si="29"/>
        <v>49.451999999999998</v>
      </c>
      <c r="AI96" s="34">
        <f t="shared" si="30"/>
        <v>2.2410000000000001</v>
      </c>
      <c r="AJ96" s="34">
        <f t="shared" si="31"/>
        <v>10.609</v>
      </c>
      <c r="AK96" s="34">
        <f t="shared" si="32"/>
        <v>9.6372999999999998</v>
      </c>
      <c r="AL96" s="34">
        <f t="shared" si="33"/>
        <v>1.8896664776999998</v>
      </c>
      <c r="AM96" s="34">
        <f t="shared" si="34"/>
        <v>0.16900000000000001</v>
      </c>
      <c r="AN96" s="34">
        <f t="shared" si="35"/>
        <v>13.291</v>
      </c>
      <c r="AO96" s="34">
        <f t="shared" si="36"/>
        <v>9.8629999999999995</v>
      </c>
      <c r="AP96" s="34">
        <f t="shared" si="37"/>
        <v>2.0379999999999998</v>
      </c>
      <c r="AQ96" s="34">
        <f t="shared" si="38"/>
        <v>0.40899999999999997</v>
      </c>
      <c r="AR96" s="34">
        <f t="shared" si="39"/>
        <v>0.25</v>
      </c>
      <c r="AS96" s="34">
        <v>0.5</v>
      </c>
      <c r="AT96" s="34">
        <f t="shared" si="42"/>
        <v>7.155310973136679E-2</v>
      </c>
      <c r="AU96" s="34">
        <f t="shared" si="40"/>
        <v>1281.1491000000001</v>
      </c>
      <c r="AV96" s="34">
        <v>850</v>
      </c>
      <c r="AW96" s="34">
        <v>7.0245823812481387E-2</v>
      </c>
      <c r="AY96" s="25">
        <v>48.310250000000003</v>
      </c>
      <c r="AZ96" s="25">
        <v>41.107199999999999</v>
      </c>
      <c r="BA96" s="25">
        <v>11.065200000000001</v>
      </c>
      <c r="BB96" s="25">
        <v>4.7600000000000003E-2</v>
      </c>
      <c r="BC96" s="25">
        <v>0.23930000000000001</v>
      </c>
      <c r="BD96" s="25">
        <v>0.13535</v>
      </c>
      <c r="BE96" s="25">
        <v>0.38924999999999998</v>
      </c>
      <c r="BJ96" s="25">
        <v>101.2941</v>
      </c>
      <c r="BK96" s="25">
        <v>0.88613695639608703</v>
      </c>
      <c r="BM96" s="12" t="s">
        <v>396</v>
      </c>
      <c r="BN96" s="12">
        <v>40</v>
      </c>
      <c r="BO96" s="12" t="s">
        <v>32</v>
      </c>
      <c r="BP96" s="12">
        <v>19</v>
      </c>
      <c r="BQ96" s="12" t="s">
        <v>754</v>
      </c>
      <c r="BR96" s="12" t="s">
        <v>478</v>
      </c>
      <c r="BS96" s="12">
        <v>1.28993055555556E-2</v>
      </c>
      <c r="BT96" s="12">
        <v>22.324000000000002</v>
      </c>
      <c r="BU96" s="12">
        <v>34</v>
      </c>
      <c r="BV96" s="12" t="s">
        <v>462</v>
      </c>
      <c r="BW96" s="12">
        <v>1</v>
      </c>
      <c r="BX96" s="12">
        <v>288000</v>
      </c>
      <c r="BY96" s="12">
        <v>20000</v>
      </c>
      <c r="BZ96" s="12">
        <v>12.5</v>
      </c>
      <c r="CA96" s="12">
        <v>1</v>
      </c>
      <c r="CB96" s="12">
        <v>4.41</v>
      </c>
      <c r="CC96" s="12">
        <v>0.46</v>
      </c>
      <c r="CD96" s="12">
        <v>1</v>
      </c>
      <c r="CE96" s="12">
        <v>0.39</v>
      </c>
      <c r="CF96" s="12">
        <v>2.69</v>
      </c>
      <c r="CG96" s="12">
        <v>0.21</v>
      </c>
      <c r="CH96" s="12">
        <v>4720</v>
      </c>
      <c r="CI96" s="12">
        <v>140</v>
      </c>
      <c r="CJ96" s="12">
        <v>28.2</v>
      </c>
      <c r="CK96" s="12">
        <v>1.2</v>
      </c>
      <c r="CL96" s="12">
        <v>15320</v>
      </c>
      <c r="CM96" s="12">
        <v>480</v>
      </c>
      <c r="CN96" s="12">
        <v>315</v>
      </c>
      <c r="CO96" s="12">
        <v>16</v>
      </c>
      <c r="CP96" s="12">
        <v>365</v>
      </c>
      <c r="CQ96" s="12">
        <v>29</v>
      </c>
      <c r="CR96" s="12">
        <v>892</v>
      </c>
      <c r="CS96" s="12">
        <v>69</v>
      </c>
      <c r="CT96" s="12">
        <v>67900</v>
      </c>
      <c r="CU96" s="12">
        <v>5700</v>
      </c>
      <c r="CV96" s="12">
        <v>35.299999999999997</v>
      </c>
      <c r="CW96" s="12">
        <v>2.9</v>
      </c>
      <c r="CX96" s="12">
        <v>121.5</v>
      </c>
      <c r="CY96" s="12">
        <v>8.4</v>
      </c>
      <c r="CZ96" s="12">
        <v>50.1</v>
      </c>
      <c r="DA96" s="12">
        <v>3.6</v>
      </c>
      <c r="DB96" s="12">
        <v>79.3</v>
      </c>
      <c r="DC96" s="12">
        <v>5</v>
      </c>
      <c r="DD96" s="12">
        <v>23.8</v>
      </c>
      <c r="DE96" s="12">
        <v>1.1000000000000001</v>
      </c>
      <c r="DF96" s="12">
        <v>2.08</v>
      </c>
      <c r="DG96" s="12">
        <v>0.34</v>
      </c>
      <c r="DH96" s="12">
        <v>10.78</v>
      </c>
      <c r="DI96" s="12">
        <v>0.43</v>
      </c>
      <c r="DJ96" s="12">
        <v>401</v>
      </c>
      <c r="DK96" s="12">
        <v>14</v>
      </c>
      <c r="DL96" s="12">
        <v>25.2</v>
      </c>
      <c r="DM96" s="12">
        <v>1.2</v>
      </c>
      <c r="DN96" s="12">
        <v>149.69999999999999</v>
      </c>
      <c r="DO96" s="12">
        <v>8.1</v>
      </c>
      <c r="DP96" s="12">
        <v>17</v>
      </c>
      <c r="DQ96" s="12">
        <v>1.3</v>
      </c>
      <c r="DR96" s="12">
        <v>0.94</v>
      </c>
      <c r="DS96" s="12">
        <v>0.24</v>
      </c>
      <c r="DT96" s="12">
        <v>0.2</v>
      </c>
      <c r="DU96" s="12">
        <v>0.14000000000000001</v>
      </c>
      <c r="DV96" s="12">
        <v>7.8E-2</v>
      </c>
      <c r="DW96" s="12">
        <v>2.3E-2</v>
      </c>
      <c r="DX96" s="12">
        <v>1.8</v>
      </c>
      <c r="DY96" s="12">
        <v>0.22</v>
      </c>
      <c r="DZ96" s="12" t="s">
        <v>135</v>
      </c>
      <c r="EA96" s="12" t="s">
        <v>135</v>
      </c>
      <c r="EB96" s="12">
        <v>0.127</v>
      </c>
      <c r="EC96" s="12">
        <v>2.4E-2</v>
      </c>
      <c r="ED96" s="12">
        <v>137</v>
      </c>
      <c r="EE96" s="12">
        <v>12</v>
      </c>
      <c r="EF96" s="12">
        <v>14.4</v>
      </c>
      <c r="EG96" s="12">
        <v>1.1000000000000001</v>
      </c>
      <c r="EH96" s="12">
        <v>34.799999999999997</v>
      </c>
      <c r="EI96" s="12">
        <v>2.2000000000000002</v>
      </c>
      <c r="EJ96" s="12">
        <v>4.87</v>
      </c>
      <c r="EK96" s="12">
        <v>0.25</v>
      </c>
      <c r="EL96" s="12">
        <v>22.8</v>
      </c>
      <c r="EM96" s="12">
        <v>1.1000000000000001</v>
      </c>
      <c r="EN96" s="12">
        <v>5.51</v>
      </c>
      <c r="EO96" s="12">
        <v>0.56000000000000005</v>
      </c>
      <c r="EP96" s="12">
        <v>1.77</v>
      </c>
      <c r="EQ96" s="12">
        <v>0.16</v>
      </c>
      <c r="ER96" s="12">
        <v>5.79</v>
      </c>
      <c r="ES96" s="12">
        <v>0.74</v>
      </c>
      <c r="ET96" s="12">
        <v>0.88</v>
      </c>
      <c r="EU96" s="12">
        <v>0.11</v>
      </c>
      <c r="EV96" s="12">
        <v>5.2</v>
      </c>
      <c r="EW96" s="12">
        <v>0.48</v>
      </c>
      <c r="EX96" s="12">
        <v>0.95</v>
      </c>
      <c r="EY96" s="12">
        <v>9.2999999999999999E-2</v>
      </c>
      <c r="EZ96" s="12">
        <v>2.5499999999999998</v>
      </c>
      <c r="FA96" s="12">
        <v>0.21</v>
      </c>
      <c r="FB96" s="12">
        <v>0.32</v>
      </c>
      <c r="FC96" s="12">
        <v>0.05</v>
      </c>
      <c r="FD96" s="12">
        <v>2.04</v>
      </c>
      <c r="FE96" s="12">
        <v>0.28000000000000003</v>
      </c>
      <c r="FF96" s="12">
        <v>0.307</v>
      </c>
      <c r="FG96" s="12">
        <v>5.7000000000000002E-2</v>
      </c>
      <c r="FH96" s="12">
        <v>3.98</v>
      </c>
      <c r="FI96" s="12">
        <v>0.44</v>
      </c>
      <c r="FJ96" s="12">
        <v>1.05</v>
      </c>
      <c r="FK96" s="12">
        <v>0.12</v>
      </c>
      <c r="FL96" s="12">
        <v>0.159</v>
      </c>
      <c r="FM96" s="12">
        <v>4.4999999999999998E-2</v>
      </c>
      <c r="FN96" s="12">
        <v>0.03</v>
      </c>
      <c r="FO96" s="12">
        <v>1.2999999999999999E-2</v>
      </c>
      <c r="FP96" s="12">
        <v>1.03</v>
      </c>
      <c r="FQ96" s="12">
        <v>0.13</v>
      </c>
      <c r="FR96" s="12">
        <v>8.8000000000000005E-3</v>
      </c>
      <c r="FS96" s="12">
        <v>8.8000000000000005E-3</v>
      </c>
      <c r="FT96" s="12">
        <v>1.1399999999999999</v>
      </c>
      <c r="FU96" s="12">
        <v>0.13</v>
      </c>
      <c r="FV96" s="12">
        <v>0.41099999999999998</v>
      </c>
      <c r="FW96" s="12">
        <v>7.2999999999999995E-2</v>
      </c>
    </row>
    <row r="97" spans="1:179" x14ac:dyDescent="0.3">
      <c r="A97" s="31" t="s">
        <v>301</v>
      </c>
      <c r="B97" s="31" t="s">
        <v>19</v>
      </c>
      <c r="D97" s="62">
        <v>2.7119</v>
      </c>
      <c r="E97" s="62">
        <v>14.4232</v>
      </c>
      <c r="F97" s="62">
        <v>0.2762</v>
      </c>
      <c r="G97" s="62">
        <v>12.218999999999999</v>
      </c>
      <c r="H97" s="62">
        <v>0.46550000000000002</v>
      </c>
      <c r="I97" s="62">
        <v>2.6072000000000002</v>
      </c>
      <c r="J97" s="62">
        <v>51.976700000000001</v>
      </c>
      <c r="K97" s="62">
        <v>6.1242999999999999</v>
      </c>
      <c r="L97" s="62">
        <v>6.7103000000000002</v>
      </c>
      <c r="M97" s="62">
        <v>9.3700000000000006E-2</v>
      </c>
      <c r="N97" s="62">
        <v>733.18561999999997</v>
      </c>
      <c r="O97" s="62">
        <v>122</v>
      </c>
      <c r="P97" s="62">
        <v>0.23256545918449001</v>
      </c>
      <c r="Q97" s="62">
        <v>674.29926702526996</v>
      </c>
      <c r="R97" s="62">
        <v>399.89579489934198</v>
      </c>
      <c r="T97" s="37">
        <v>27.38</v>
      </c>
      <c r="U97" s="37">
        <v>2.133</v>
      </c>
      <c r="V97" s="37">
        <v>11.345000000000001</v>
      </c>
      <c r="W97" s="37">
        <v>0.217</v>
      </c>
      <c r="X97" s="37">
        <v>9.7560000000000002</v>
      </c>
      <c r="Y97" s="37">
        <v>0.36599999999999999</v>
      </c>
      <c r="Z97" s="37">
        <v>2.0510000000000002</v>
      </c>
      <c r="AA97" s="37">
        <v>49.484000000000002</v>
      </c>
      <c r="AB97" s="37">
        <v>12.815</v>
      </c>
      <c r="AC97" s="37">
        <v>11.331</v>
      </c>
      <c r="AD97" s="37">
        <v>0.14699999999999999</v>
      </c>
      <c r="AE97" s="37">
        <f t="shared" si="41"/>
        <v>0.78505259852410114</v>
      </c>
      <c r="AG97" s="34" t="str">
        <f t="shared" si="28"/>
        <v>LL8_611</v>
      </c>
      <c r="AH97" s="34">
        <f t="shared" si="29"/>
        <v>49.484000000000002</v>
      </c>
      <c r="AI97" s="34">
        <f t="shared" si="30"/>
        <v>2.0510000000000002</v>
      </c>
      <c r="AJ97" s="34">
        <f t="shared" si="31"/>
        <v>11.345000000000001</v>
      </c>
      <c r="AK97" s="34">
        <f t="shared" si="32"/>
        <v>9.6313499999999994</v>
      </c>
      <c r="AL97" s="34">
        <f t="shared" si="33"/>
        <v>1.8884998111499998</v>
      </c>
      <c r="AM97" s="34">
        <f t="shared" si="34"/>
        <v>0.14699999999999999</v>
      </c>
      <c r="AN97" s="34">
        <f t="shared" si="35"/>
        <v>12.815</v>
      </c>
      <c r="AO97" s="34">
        <f t="shared" si="36"/>
        <v>9.7560000000000002</v>
      </c>
      <c r="AP97" s="34">
        <f t="shared" si="37"/>
        <v>2.133</v>
      </c>
      <c r="AQ97" s="34">
        <f t="shared" si="38"/>
        <v>0.36599999999999999</v>
      </c>
      <c r="AR97" s="34">
        <f t="shared" si="39"/>
        <v>0.217</v>
      </c>
      <c r="AS97" s="34">
        <v>0.5</v>
      </c>
      <c r="AT97" s="34">
        <f t="shared" si="42"/>
        <v>5.2936039176108486E-2</v>
      </c>
      <c r="AU97" s="34">
        <f t="shared" si="40"/>
        <v>1271.5815</v>
      </c>
      <c r="AV97" s="34">
        <v>660</v>
      </c>
      <c r="AW97" s="34">
        <v>8.6563831525840657E-2</v>
      </c>
      <c r="AY97" s="25">
        <v>47.343800000000002</v>
      </c>
      <c r="AZ97" s="25">
        <v>40.097949999999997</v>
      </c>
      <c r="BA97" s="25">
        <v>11.2982</v>
      </c>
      <c r="BB97" s="25">
        <v>5.2650000000000002E-2</v>
      </c>
      <c r="BC97" s="25">
        <v>0.23624999999999999</v>
      </c>
      <c r="BD97" s="25">
        <v>0.14430000000000001</v>
      </c>
      <c r="BE97" s="25">
        <v>0.39145000000000002</v>
      </c>
      <c r="BJ97" s="25">
        <v>99.564449999999994</v>
      </c>
      <c r="BK97" s="25">
        <v>0.88192936366249597</v>
      </c>
      <c r="BM97" s="12" t="s">
        <v>396</v>
      </c>
      <c r="BN97" s="12">
        <v>40</v>
      </c>
      <c r="BO97" s="12" t="s">
        <v>32</v>
      </c>
      <c r="BP97" s="12">
        <v>20</v>
      </c>
      <c r="BQ97" s="12" t="s">
        <v>755</v>
      </c>
      <c r="BR97" s="12" t="s">
        <v>478</v>
      </c>
      <c r="BS97" s="12">
        <v>1.42893518518519E-2</v>
      </c>
      <c r="BT97" s="12">
        <v>23.058</v>
      </c>
      <c r="BU97" s="12">
        <v>36</v>
      </c>
      <c r="BV97" s="12" t="s">
        <v>462</v>
      </c>
      <c r="BW97" s="12">
        <v>1</v>
      </c>
      <c r="BX97" s="12">
        <v>282000</v>
      </c>
      <c r="BY97" s="12">
        <v>13000</v>
      </c>
      <c r="BZ97" s="12">
        <v>12.2</v>
      </c>
      <c r="CA97" s="12">
        <v>1</v>
      </c>
      <c r="CB97" s="12">
        <v>4.28</v>
      </c>
      <c r="CC97" s="12">
        <v>0.32</v>
      </c>
      <c r="CD97" s="12">
        <v>1.1200000000000001</v>
      </c>
      <c r="CE97" s="12">
        <v>0.4</v>
      </c>
      <c r="CF97" s="12">
        <v>2.84</v>
      </c>
      <c r="CG97" s="12">
        <v>0.13</v>
      </c>
      <c r="CH97" s="12">
        <v>4080</v>
      </c>
      <c r="CI97" s="12">
        <v>130</v>
      </c>
      <c r="CJ97" s="12">
        <v>24.48</v>
      </c>
      <c r="CK97" s="12">
        <v>0.68</v>
      </c>
      <c r="CL97" s="12">
        <v>14620</v>
      </c>
      <c r="CM97" s="12">
        <v>520</v>
      </c>
      <c r="CN97" s="12">
        <v>293</v>
      </c>
      <c r="CO97" s="12">
        <v>11</v>
      </c>
      <c r="CP97" s="12">
        <v>361</v>
      </c>
      <c r="CQ97" s="12">
        <v>17</v>
      </c>
      <c r="CR97" s="12">
        <v>863</v>
      </c>
      <c r="CS97" s="12">
        <v>39</v>
      </c>
      <c r="CT97" s="12">
        <v>66200</v>
      </c>
      <c r="CU97" s="12">
        <v>2800</v>
      </c>
      <c r="CV97" s="12">
        <v>32</v>
      </c>
      <c r="CW97" s="12">
        <v>1.6</v>
      </c>
      <c r="CX97" s="12">
        <v>107.7</v>
      </c>
      <c r="CY97" s="12">
        <v>4</v>
      </c>
      <c r="CZ97" s="12">
        <v>68.400000000000006</v>
      </c>
      <c r="DA97" s="12">
        <v>3.2</v>
      </c>
      <c r="DB97" s="12">
        <v>87.5</v>
      </c>
      <c r="DC97" s="12">
        <v>3.7</v>
      </c>
      <c r="DD97" s="12">
        <v>23</v>
      </c>
      <c r="DE97" s="12">
        <v>1</v>
      </c>
      <c r="DF97" s="12">
        <v>1.8</v>
      </c>
      <c r="DG97" s="12">
        <v>0.37</v>
      </c>
      <c r="DH97" s="12">
        <v>9.11</v>
      </c>
      <c r="DI97" s="12">
        <v>0.44</v>
      </c>
      <c r="DJ97" s="12">
        <v>328</v>
      </c>
      <c r="DK97" s="12">
        <v>10</v>
      </c>
      <c r="DL97" s="12">
        <v>25.6</v>
      </c>
      <c r="DM97" s="12">
        <v>1</v>
      </c>
      <c r="DN97" s="12">
        <v>132.19999999999999</v>
      </c>
      <c r="DO97" s="12">
        <v>5.6</v>
      </c>
      <c r="DP97" s="12">
        <v>13.11</v>
      </c>
      <c r="DQ97" s="12">
        <v>0.64</v>
      </c>
      <c r="DR97" s="12">
        <v>0.78</v>
      </c>
      <c r="DS97" s="12">
        <v>0.2</v>
      </c>
      <c r="DT97" s="12">
        <v>0.15</v>
      </c>
      <c r="DU97" s="12">
        <v>0.12</v>
      </c>
      <c r="DV97" s="12">
        <v>8.8999999999999996E-2</v>
      </c>
      <c r="DW97" s="12">
        <v>2.5999999999999999E-2</v>
      </c>
      <c r="DX97" s="12">
        <v>1.31</v>
      </c>
      <c r="DY97" s="12">
        <v>0.12</v>
      </c>
      <c r="DZ97" s="12">
        <v>0.04</v>
      </c>
      <c r="EA97" s="12">
        <v>2.3E-2</v>
      </c>
      <c r="EB97" s="12">
        <v>8.3000000000000004E-2</v>
      </c>
      <c r="EC97" s="12">
        <v>1.9E-2</v>
      </c>
      <c r="ED97" s="12">
        <v>101.8</v>
      </c>
      <c r="EE97" s="12">
        <v>4.5</v>
      </c>
      <c r="EF97" s="12">
        <v>10.68</v>
      </c>
      <c r="EG97" s="12">
        <v>0.49</v>
      </c>
      <c r="EH97" s="12">
        <v>27.97</v>
      </c>
      <c r="EI97" s="12">
        <v>0.86</v>
      </c>
      <c r="EJ97" s="12">
        <v>4.03</v>
      </c>
      <c r="EK97" s="12">
        <v>0.18</v>
      </c>
      <c r="EL97" s="12">
        <v>18.8</v>
      </c>
      <c r="EM97" s="12">
        <v>1.1000000000000001</v>
      </c>
      <c r="EN97" s="12">
        <v>5.18</v>
      </c>
      <c r="EO97" s="12">
        <v>0.35</v>
      </c>
      <c r="EP97" s="12">
        <v>1.92</v>
      </c>
      <c r="EQ97" s="12">
        <v>0.16</v>
      </c>
      <c r="ER97" s="12">
        <v>6.18</v>
      </c>
      <c r="ES97" s="12">
        <v>0.6</v>
      </c>
      <c r="ET97" s="12">
        <v>0.92</v>
      </c>
      <c r="EU97" s="12">
        <v>0.1</v>
      </c>
      <c r="EV97" s="12">
        <v>5.27</v>
      </c>
      <c r="EW97" s="12">
        <v>0.32</v>
      </c>
      <c r="EX97" s="12">
        <v>1.109</v>
      </c>
      <c r="EY97" s="12">
        <v>8.6999999999999994E-2</v>
      </c>
      <c r="EZ97" s="12">
        <v>2.75</v>
      </c>
      <c r="FA97" s="12">
        <v>0.23</v>
      </c>
      <c r="FB97" s="12">
        <v>0.35799999999999998</v>
      </c>
      <c r="FC97" s="12">
        <v>4.5999999999999999E-2</v>
      </c>
      <c r="FD97" s="12">
        <v>2</v>
      </c>
      <c r="FE97" s="12">
        <v>0.26</v>
      </c>
      <c r="FF97" s="12">
        <v>0.252</v>
      </c>
      <c r="FG97" s="12">
        <v>4.3999999999999997E-2</v>
      </c>
      <c r="FH97" s="12">
        <v>3.14</v>
      </c>
      <c r="FI97" s="12">
        <v>0.4</v>
      </c>
      <c r="FJ97" s="12">
        <v>0.81</v>
      </c>
      <c r="FK97" s="12">
        <v>7.2999999999999995E-2</v>
      </c>
      <c r="FL97" s="12">
        <v>0.11700000000000001</v>
      </c>
      <c r="FM97" s="12">
        <v>4.5999999999999999E-2</v>
      </c>
      <c r="FN97" s="12">
        <v>1.55E-2</v>
      </c>
      <c r="FO97" s="12">
        <v>9.1999999999999998E-3</v>
      </c>
      <c r="FP97" s="12">
        <v>0.98</v>
      </c>
      <c r="FQ97" s="12">
        <v>0.1</v>
      </c>
      <c r="FR97" s="12" t="s">
        <v>135</v>
      </c>
      <c r="FS97" s="12" t="s">
        <v>135</v>
      </c>
      <c r="FT97" s="12">
        <v>0.8</v>
      </c>
      <c r="FU97" s="12">
        <v>7.0000000000000007E-2</v>
      </c>
      <c r="FV97" s="12">
        <v>0.25</v>
      </c>
      <c r="FW97" s="12">
        <v>4.2999999999999997E-2</v>
      </c>
    </row>
    <row r="98" spans="1:179" x14ac:dyDescent="0.3">
      <c r="A98" s="31" t="s">
        <v>302</v>
      </c>
      <c r="B98" s="31" t="s">
        <v>19</v>
      </c>
      <c r="D98" s="62">
        <v>2.6463999999999999</v>
      </c>
      <c r="E98" s="62">
        <v>14.815300000000001</v>
      </c>
      <c r="F98" s="62">
        <v>0.25169999999999998</v>
      </c>
      <c r="G98" s="62">
        <v>11.9842</v>
      </c>
      <c r="H98" s="62">
        <v>0.43149999999999999</v>
      </c>
      <c r="I98" s="62">
        <v>2.6183999999999998</v>
      </c>
      <c r="J98" s="62">
        <v>51.372599999999998</v>
      </c>
      <c r="K98" s="62">
        <v>5.7488999999999999</v>
      </c>
      <c r="L98" s="62">
        <v>6.5467000000000004</v>
      </c>
      <c r="M98" s="62">
        <v>7.1999999999999995E-2</v>
      </c>
      <c r="N98" s="62">
        <v>765.71604000000002</v>
      </c>
      <c r="O98" s="62">
        <v>120</v>
      </c>
      <c r="P98" s="62">
        <v>0.23385440744771399</v>
      </c>
      <c r="Q98" s="62">
        <v>616.80853431444905</v>
      </c>
      <c r="R98" s="62">
        <v>251.73761278890299</v>
      </c>
      <c r="T98" s="37">
        <v>28.15</v>
      </c>
      <c r="U98" s="37">
        <v>2.093</v>
      </c>
      <c r="V98" s="37">
        <v>11.715</v>
      </c>
      <c r="W98" s="37">
        <v>0.19900000000000001</v>
      </c>
      <c r="X98" s="37">
        <v>9.6259999999999994</v>
      </c>
      <c r="Y98" s="37">
        <v>0.34100000000000003</v>
      </c>
      <c r="Z98" s="37">
        <v>2.0710000000000002</v>
      </c>
      <c r="AA98" s="37">
        <v>49.406999999999996</v>
      </c>
      <c r="AB98" s="37">
        <v>12.725</v>
      </c>
      <c r="AC98" s="37">
        <v>11.336</v>
      </c>
      <c r="AD98" s="37">
        <v>0.13300000000000001</v>
      </c>
      <c r="AE98" s="37">
        <f t="shared" si="41"/>
        <v>0.78033554428404217</v>
      </c>
      <c r="AG98" s="34" t="str">
        <f t="shared" ref="AG98:AG129" si="43">A98</f>
        <v>LL8_616_a</v>
      </c>
      <c r="AH98" s="34">
        <f t="shared" ref="AH98:AH129" si="44">AA98</f>
        <v>49.406999999999996</v>
      </c>
      <c r="AI98" s="34">
        <f t="shared" ref="AI98:AI129" si="45">Z98</f>
        <v>2.0710000000000002</v>
      </c>
      <c r="AJ98" s="34">
        <f t="shared" ref="AJ98:AJ129" si="46">V98</f>
        <v>11.715</v>
      </c>
      <c r="AK98" s="34">
        <f t="shared" ref="AK98:AK129" si="47">AC98*0.85</f>
        <v>9.6356000000000002</v>
      </c>
      <c r="AL98" s="34">
        <f t="shared" ref="AL98:AL129" si="48">AC98*0.15*1.111111</f>
        <v>1.8893331443999999</v>
      </c>
      <c r="AM98" s="34">
        <f t="shared" ref="AM98:AM129" si="49">AD98</f>
        <v>0.13300000000000001</v>
      </c>
      <c r="AN98" s="34">
        <f t="shared" ref="AN98:AN129" si="50">AB98</f>
        <v>12.725</v>
      </c>
      <c r="AO98" s="34">
        <f t="shared" ref="AO98:AO129" si="51">X98</f>
        <v>9.6259999999999994</v>
      </c>
      <c r="AP98" s="34">
        <f t="shared" ref="AP98:AP129" si="52">U98</f>
        <v>2.093</v>
      </c>
      <c r="AQ98" s="34">
        <f t="shared" ref="AQ98:AQ129" si="53">Y98</f>
        <v>0.34100000000000003</v>
      </c>
      <c r="AR98" s="34">
        <f t="shared" ref="AR98:AR129" si="54">W98</f>
        <v>0.19900000000000001</v>
      </c>
      <c r="AS98" s="34">
        <v>0.5</v>
      </c>
      <c r="AT98" s="34">
        <f t="shared" si="42"/>
        <v>4.8131762334330787E-2</v>
      </c>
      <c r="AU98" s="34">
        <f t="shared" ref="AU98:AU130" si="55">20.1*AB98+1014</f>
        <v>1269.7725</v>
      </c>
      <c r="AV98" s="34">
        <v>610</v>
      </c>
      <c r="AW98" s="34">
        <v>9.3322111316225489E-2</v>
      </c>
      <c r="AY98" s="25">
        <v>46.739249999999998</v>
      </c>
      <c r="AZ98" s="25">
        <v>39.768149999999999</v>
      </c>
      <c r="BA98" s="25">
        <v>11.28725</v>
      </c>
      <c r="BB98" s="25">
        <v>4.9500000000000002E-2</v>
      </c>
      <c r="BC98" s="25">
        <v>0.22</v>
      </c>
      <c r="BD98" s="25">
        <v>0.14524999999999999</v>
      </c>
      <c r="BE98" s="25">
        <v>0.37069999999999997</v>
      </c>
      <c r="BJ98" s="25">
        <v>98.580150000000003</v>
      </c>
      <c r="BK98" s="25">
        <v>0.88068647226854602</v>
      </c>
      <c r="BM98" s="12" t="s">
        <v>398</v>
      </c>
      <c r="BN98" s="12">
        <v>40</v>
      </c>
      <c r="BO98" s="12" t="s">
        <v>32</v>
      </c>
      <c r="BP98" s="12">
        <v>30</v>
      </c>
      <c r="BQ98" s="12" t="s">
        <v>756</v>
      </c>
      <c r="BR98" s="12" t="s">
        <v>478</v>
      </c>
      <c r="BS98" s="12">
        <v>2.1782407407407401E-3</v>
      </c>
      <c r="BT98" s="12">
        <v>23.042999999999999</v>
      </c>
      <c r="BU98" s="12">
        <v>36</v>
      </c>
      <c r="BV98" s="12" t="s">
        <v>462</v>
      </c>
      <c r="BW98" s="12">
        <v>1</v>
      </c>
      <c r="BX98" s="12">
        <v>429000</v>
      </c>
      <c r="BY98" s="12">
        <v>16000</v>
      </c>
      <c r="BZ98" s="12">
        <v>12</v>
      </c>
      <c r="CA98" s="12">
        <v>1</v>
      </c>
      <c r="CB98" s="12">
        <v>4.7300000000000004</v>
      </c>
      <c r="CC98" s="12">
        <v>0.25</v>
      </c>
      <c r="CD98" s="12">
        <v>0.79</v>
      </c>
      <c r="CE98" s="12">
        <v>0.26</v>
      </c>
      <c r="CF98" s="12">
        <v>2.58</v>
      </c>
      <c r="CG98" s="12">
        <v>0.11</v>
      </c>
      <c r="CH98" s="12">
        <v>3746</v>
      </c>
      <c r="CI98" s="12">
        <v>88</v>
      </c>
      <c r="CJ98" s="12">
        <v>27.14</v>
      </c>
      <c r="CK98" s="12">
        <v>0.78</v>
      </c>
      <c r="CL98" s="12">
        <v>15310</v>
      </c>
      <c r="CM98" s="12">
        <v>360</v>
      </c>
      <c r="CN98" s="12">
        <v>296.10000000000002</v>
      </c>
      <c r="CO98" s="12">
        <v>8.6</v>
      </c>
      <c r="CP98" s="12">
        <v>333</v>
      </c>
      <c r="CQ98" s="12">
        <v>13</v>
      </c>
      <c r="CR98" s="12">
        <v>896</v>
      </c>
      <c r="CS98" s="12">
        <v>37</v>
      </c>
      <c r="CT98" s="12">
        <v>64900</v>
      </c>
      <c r="CU98" s="12">
        <v>2600</v>
      </c>
      <c r="CV98" s="12">
        <v>31.3</v>
      </c>
      <c r="CW98" s="12">
        <v>1.5</v>
      </c>
      <c r="CX98" s="12">
        <v>105.1</v>
      </c>
      <c r="CY98" s="12">
        <v>4.5999999999999996</v>
      </c>
      <c r="CZ98" s="12">
        <v>51.8</v>
      </c>
      <c r="DA98" s="12">
        <v>2.4</v>
      </c>
      <c r="DB98" s="12">
        <v>79.599999999999994</v>
      </c>
      <c r="DC98" s="12">
        <v>4.5</v>
      </c>
      <c r="DD98" s="12">
        <v>22.27</v>
      </c>
      <c r="DE98" s="12">
        <v>0.87</v>
      </c>
      <c r="DF98" s="12">
        <v>1.99</v>
      </c>
      <c r="DG98" s="12">
        <v>0.22</v>
      </c>
      <c r="DH98" s="12">
        <v>7.34</v>
      </c>
      <c r="DI98" s="12">
        <v>0.4</v>
      </c>
      <c r="DJ98" s="12">
        <v>330.6</v>
      </c>
      <c r="DK98" s="12">
        <v>9.1</v>
      </c>
      <c r="DL98" s="12">
        <v>24.52</v>
      </c>
      <c r="DM98" s="12">
        <v>0.76</v>
      </c>
      <c r="DN98" s="12">
        <v>139</v>
      </c>
      <c r="DO98" s="12">
        <v>3.6</v>
      </c>
      <c r="DP98" s="12">
        <v>12.5</v>
      </c>
      <c r="DQ98" s="12">
        <v>0.4</v>
      </c>
      <c r="DR98" s="12">
        <v>0.83</v>
      </c>
      <c r="DS98" s="12">
        <v>0.16</v>
      </c>
      <c r="DT98" s="12">
        <v>0.12</v>
      </c>
      <c r="DU98" s="12">
        <v>8.8999999999999996E-2</v>
      </c>
      <c r="DV98" s="12">
        <v>9.9000000000000005E-2</v>
      </c>
      <c r="DW98" s="12">
        <v>2.7E-2</v>
      </c>
      <c r="DX98" s="12">
        <v>1.45</v>
      </c>
      <c r="DY98" s="12">
        <v>0.15</v>
      </c>
      <c r="DZ98" s="12" t="s">
        <v>135</v>
      </c>
      <c r="EA98" s="12" t="s">
        <v>135</v>
      </c>
      <c r="EB98" s="12">
        <v>6.0999999999999999E-2</v>
      </c>
      <c r="EC98" s="12">
        <v>1.6E-2</v>
      </c>
      <c r="ED98" s="12">
        <v>98.1</v>
      </c>
      <c r="EE98" s="12">
        <v>4.9000000000000004</v>
      </c>
      <c r="EF98" s="12">
        <v>11.01</v>
      </c>
      <c r="EG98" s="12">
        <v>0.48</v>
      </c>
      <c r="EH98" s="12">
        <v>28.5</v>
      </c>
      <c r="EI98" s="12">
        <v>1.3</v>
      </c>
      <c r="EJ98" s="12">
        <v>4</v>
      </c>
      <c r="EK98" s="12">
        <v>0.15</v>
      </c>
      <c r="EL98" s="12">
        <v>18.71</v>
      </c>
      <c r="EM98" s="12">
        <v>0.77</v>
      </c>
      <c r="EN98" s="12">
        <v>5.13</v>
      </c>
      <c r="EO98" s="12">
        <v>0.37</v>
      </c>
      <c r="EP98" s="12">
        <v>1.92</v>
      </c>
      <c r="EQ98" s="12">
        <v>0.14000000000000001</v>
      </c>
      <c r="ER98" s="12">
        <v>6.05</v>
      </c>
      <c r="ES98" s="12">
        <v>0.52</v>
      </c>
      <c r="ET98" s="12">
        <v>0.85899999999999999</v>
      </c>
      <c r="EU98" s="12">
        <v>7.3999999999999996E-2</v>
      </c>
      <c r="EV98" s="12">
        <v>5.46</v>
      </c>
      <c r="EW98" s="12">
        <v>0.37</v>
      </c>
      <c r="EX98" s="12">
        <v>0.99299999999999999</v>
      </c>
      <c r="EY98" s="12">
        <v>6.7000000000000004E-2</v>
      </c>
      <c r="EZ98" s="12">
        <v>2.73</v>
      </c>
      <c r="FA98" s="12">
        <v>0.22</v>
      </c>
      <c r="FB98" s="12">
        <v>0.32</v>
      </c>
      <c r="FC98" s="12">
        <v>4.1000000000000002E-2</v>
      </c>
      <c r="FD98" s="12">
        <v>2.2200000000000002</v>
      </c>
      <c r="FE98" s="12">
        <v>0.2</v>
      </c>
      <c r="FF98" s="12">
        <v>0.28000000000000003</v>
      </c>
      <c r="FG98" s="12">
        <v>0.04</v>
      </c>
      <c r="FH98" s="12">
        <v>3.57</v>
      </c>
      <c r="FI98" s="12">
        <v>0.26</v>
      </c>
      <c r="FJ98" s="12">
        <v>0.69399999999999995</v>
      </c>
      <c r="FK98" s="12">
        <v>5.2999999999999999E-2</v>
      </c>
      <c r="FL98" s="12">
        <v>0.14699999999999999</v>
      </c>
      <c r="FM98" s="12">
        <v>3.7999999999999999E-2</v>
      </c>
      <c r="FN98" s="12">
        <v>1.84E-2</v>
      </c>
      <c r="FO98" s="12">
        <v>7.9000000000000008E-3</v>
      </c>
      <c r="FP98" s="12">
        <v>0.93500000000000005</v>
      </c>
      <c r="FQ98" s="12">
        <v>7.1999999999999995E-2</v>
      </c>
      <c r="FR98" s="12" t="s">
        <v>135</v>
      </c>
      <c r="FS98" s="12" t="s">
        <v>135</v>
      </c>
      <c r="FT98" s="12">
        <v>0.73</v>
      </c>
      <c r="FU98" s="12">
        <v>5.5E-2</v>
      </c>
      <c r="FV98" s="12">
        <v>0.29599999999999999</v>
      </c>
      <c r="FW98" s="12">
        <v>4.2999999999999997E-2</v>
      </c>
    </row>
    <row r="99" spans="1:179" x14ac:dyDescent="0.3">
      <c r="A99" s="31" t="s">
        <v>303</v>
      </c>
      <c r="B99" s="31" t="s">
        <v>19</v>
      </c>
      <c r="D99" s="62">
        <v>2.8071000000000002</v>
      </c>
      <c r="E99" s="62">
        <v>13.560700000000001</v>
      </c>
      <c r="F99" s="62">
        <v>0.30149999999999999</v>
      </c>
      <c r="G99" s="62">
        <v>10.4564</v>
      </c>
      <c r="H99" s="62">
        <v>0.60880000000000001</v>
      </c>
      <c r="I99" s="62">
        <v>3.6894</v>
      </c>
      <c r="J99" s="62">
        <v>51.447899999999997</v>
      </c>
      <c r="K99" s="62">
        <v>3.9998</v>
      </c>
      <c r="L99" s="62">
        <v>10.7166</v>
      </c>
      <c r="M99" s="62">
        <v>0.1772</v>
      </c>
      <c r="N99" s="62">
        <v>1312.727564</v>
      </c>
      <c r="O99" s="62">
        <v>179</v>
      </c>
      <c r="P99" s="62">
        <v>0.22922360625423299</v>
      </c>
      <c r="Q99" s="62">
        <v>265.90588010687702</v>
      </c>
      <c r="R99" s="62">
        <v>457.56128712526998</v>
      </c>
      <c r="T99" s="37">
        <v>10.029999999999999</v>
      </c>
      <c r="U99" s="37">
        <v>2.6</v>
      </c>
      <c r="V99" s="37">
        <v>12.558</v>
      </c>
      <c r="W99" s="37">
        <v>0.27900000000000003</v>
      </c>
      <c r="X99" s="37">
        <v>9.7490000000000006</v>
      </c>
      <c r="Y99" s="37">
        <v>0.56399999999999995</v>
      </c>
      <c r="Z99" s="37">
        <v>3.4169999999999998</v>
      </c>
      <c r="AA99" s="37">
        <v>51.241</v>
      </c>
      <c r="AB99" s="37">
        <v>7.665</v>
      </c>
      <c r="AC99" s="37">
        <v>11.337</v>
      </c>
      <c r="AD99" s="37">
        <v>0.20799999999999999</v>
      </c>
      <c r="AE99" s="37">
        <f t="shared" si="41"/>
        <v>0.9088430428065073</v>
      </c>
      <c r="AG99" s="34" t="str">
        <f t="shared" si="43"/>
        <v>LL8_634</v>
      </c>
      <c r="AH99" s="34">
        <f t="shared" si="44"/>
        <v>51.241</v>
      </c>
      <c r="AI99" s="34">
        <f t="shared" si="45"/>
        <v>3.4169999999999998</v>
      </c>
      <c r="AJ99" s="34">
        <f t="shared" si="46"/>
        <v>12.558</v>
      </c>
      <c r="AK99" s="34">
        <f t="shared" si="47"/>
        <v>9.63645</v>
      </c>
      <c r="AL99" s="34">
        <f t="shared" si="48"/>
        <v>1.8894998110499999</v>
      </c>
      <c r="AM99" s="34">
        <f t="shared" si="49"/>
        <v>0.20799999999999999</v>
      </c>
      <c r="AN99" s="34">
        <f t="shared" si="50"/>
        <v>7.665</v>
      </c>
      <c r="AO99" s="34">
        <f t="shared" si="51"/>
        <v>9.7490000000000006</v>
      </c>
      <c r="AP99" s="34">
        <f t="shared" si="52"/>
        <v>2.6</v>
      </c>
      <c r="AQ99" s="34">
        <f t="shared" si="53"/>
        <v>0.56399999999999995</v>
      </c>
      <c r="AR99" s="34">
        <f t="shared" si="54"/>
        <v>0.27900000000000003</v>
      </c>
      <c r="AS99" s="34">
        <v>0.5</v>
      </c>
      <c r="AT99" s="34">
        <f t="shared" si="42"/>
        <v>2.4166670917647643E-2</v>
      </c>
      <c r="AU99" s="34">
        <f t="shared" si="55"/>
        <v>1168.0664999999999</v>
      </c>
      <c r="AV99" s="34">
        <v>370</v>
      </c>
      <c r="AW99" s="34">
        <v>0.13556431468694249</v>
      </c>
      <c r="AY99" s="25">
        <v>42.539749999999998</v>
      </c>
      <c r="AZ99" s="25">
        <v>39.404600000000002</v>
      </c>
      <c r="BA99" s="25">
        <v>17.536049999999999</v>
      </c>
      <c r="BB99" s="25">
        <v>3.065E-2</v>
      </c>
      <c r="BC99" s="25">
        <v>0.25785000000000002</v>
      </c>
      <c r="BD99" s="25">
        <v>0.22470000000000001</v>
      </c>
      <c r="BE99" s="25">
        <v>0.22425</v>
      </c>
      <c r="BJ99" s="25">
        <v>100.2178</v>
      </c>
      <c r="BK99" s="25">
        <v>0.812176750096266</v>
      </c>
      <c r="BM99" s="12" t="s">
        <v>399</v>
      </c>
      <c r="BN99" s="12">
        <v>25</v>
      </c>
      <c r="BO99" s="12" t="s">
        <v>32</v>
      </c>
      <c r="BP99" s="12" t="s">
        <v>482</v>
      </c>
      <c r="BQ99" s="12" t="s">
        <v>757</v>
      </c>
      <c r="BR99" s="12" t="s">
        <v>480</v>
      </c>
      <c r="BS99" s="12">
        <v>1.1190972222222199E-2</v>
      </c>
      <c r="BT99" s="12">
        <v>14.744999999999999</v>
      </c>
      <c r="BU99" s="12">
        <v>28</v>
      </c>
      <c r="BV99" s="12" t="s">
        <v>462</v>
      </c>
      <c r="BW99" s="12">
        <v>1</v>
      </c>
      <c r="BX99" s="12">
        <v>82100</v>
      </c>
      <c r="BY99" s="12">
        <v>5600</v>
      </c>
      <c r="BZ99" s="12">
        <v>10.5</v>
      </c>
      <c r="CA99" s="12">
        <v>1</v>
      </c>
      <c r="CF99" s="12">
        <v>2.63</v>
      </c>
      <c r="CG99" s="12">
        <v>0.15</v>
      </c>
      <c r="CH99" s="12">
        <v>4490</v>
      </c>
      <c r="CI99" s="12">
        <v>250</v>
      </c>
      <c r="CJ99" s="12">
        <v>31</v>
      </c>
      <c r="CK99" s="12">
        <v>1.9</v>
      </c>
      <c r="CL99" s="12">
        <v>21600</v>
      </c>
      <c r="CM99" s="12">
        <v>1500</v>
      </c>
      <c r="CN99" s="12">
        <v>339</v>
      </c>
      <c r="CO99" s="12">
        <v>23</v>
      </c>
      <c r="CP99" s="12">
        <v>256</v>
      </c>
      <c r="CQ99" s="12">
        <v>20</v>
      </c>
      <c r="CR99" s="12">
        <v>1310</v>
      </c>
      <c r="CS99" s="12">
        <v>86</v>
      </c>
      <c r="CT99" s="12">
        <v>95600</v>
      </c>
      <c r="CU99" s="12">
        <v>5900</v>
      </c>
      <c r="CX99" s="12">
        <v>20.7</v>
      </c>
      <c r="CY99" s="12">
        <v>2.4</v>
      </c>
      <c r="CZ99" s="12">
        <v>91</v>
      </c>
      <c r="DA99" s="12">
        <v>13</v>
      </c>
      <c r="DD99" s="12">
        <v>20.6</v>
      </c>
      <c r="DE99" s="12">
        <v>1.8</v>
      </c>
      <c r="DF99" s="12">
        <v>2.0699999999999998</v>
      </c>
      <c r="DG99" s="12">
        <v>0.75</v>
      </c>
      <c r="DH99" s="12">
        <v>10.119999999999999</v>
      </c>
      <c r="DI99" s="12">
        <v>0.81</v>
      </c>
      <c r="DJ99" s="12">
        <v>348</v>
      </c>
      <c r="DK99" s="12">
        <v>18</v>
      </c>
      <c r="DL99" s="12">
        <v>32.799999999999997</v>
      </c>
      <c r="DM99" s="12">
        <v>2.2999999999999998</v>
      </c>
      <c r="DN99" s="12">
        <v>189</v>
      </c>
      <c r="DO99" s="12">
        <v>11</v>
      </c>
      <c r="DP99" s="12">
        <v>17.899999999999999</v>
      </c>
      <c r="DQ99" s="12">
        <v>1.1000000000000001</v>
      </c>
      <c r="DR99" s="12">
        <v>0.71</v>
      </c>
      <c r="DS99" s="12">
        <v>0.25</v>
      </c>
      <c r="DX99" s="12">
        <v>1.98</v>
      </c>
      <c r="DY99" s="12">
        <v>0.46</v>
      </c>
      <c r="ED99" s="12">
        <v>132.80000000000001</v>
      </c>
      <c r="EE99" s="12">
        <v>9.1</v>
      </c>
      <c r="EF99" s="12">
        <v>15.7</v>
      </c>
      <c r="EG99" s="12">
        <v>1</v>
      </c>
      <c r="EH99" s="12">
        <v>39.4</v>
      </c>
      <c r="EI99" s="12">
        <v>2</v>
      </c>
      <c r="EJ99" s="12">
        <v>5.81</v>
      </c>
      <c r="EK99" s="12">
        <v>0.43</v>
      </c>
      <c r="EL99" s="12">
        <v>27</v>
      </c>
      <c r="EM99" s="12">
        <v>2</v>
      </c>
      <c r="EN99" s="12">
        <v>7.5</v>
      </c>
      <c r="EO99" s="12">
        <v>1.2</v>
      </c>
      <c r="EP99" s="12">
        <v>2.29</v>
      </c>
      <c r="EQ99" s="12">
        <v>0.28999999999999998</v>
      </c>
      <c r="ER99" s="12">
        <v>7.3</v>
      </c>
      <c r="ES99" s="12">
        <v>1.1000000000000001</v>
      </c>
      <c r="ET99" s="12">
        <v>1.1499999999999999</v>
      </c>
      <c r="EU99" s="12">
        <v>0.14000000000000001</v>
      </c>
      <c r="EV99" s="12">
        <v>6.61</v>
      </c>
      <c r="EW99" s="12">
        <v>0.73</v>
      </c>
      <c r="EX99" s="12">
        <v>1.38</v>
      </c>
      <c r="EY99" s="12">
        <v>0.19</v>
      </c>
      <c r="EZ99" s="12">
        <v>3.37</v>
      </c>
      <c r="FA99" s="12">
        <v>0.4</v>
      </c>
      <c r="FB99" s="12">
        <v>0.371</v>
      </c>
      <c r="FC99" s="12">
        <v>6.5000000000000002E-2</v>
      </c>
      <c r="FD99" s="12">
        <v>2.4900000000000002</v>
      </c>
      <c r="FE99" s="12">
        <v>0.43</v>
      </c>
      <c r="FF99" s="12">
        <v>0.35599999999999998</v>
      </c>
      <c r="FG99" s="12">
        <v>9.5000000000000001E-2</v>
      </c>
      <c r="FH99" s="12">
        <v>4.47</v>
      </c>
      <c r="FI99" s="12">
        <v>0.54</v>
      </c>
      <c r="FJ99" s="12">
        <v>0.98</v>
      </c>
      <c r="FK99" s="12">
        <v>0.17</v>
      </c>
      <c r="FL99" s="12">
        <v>0.28999999999999998</v>
      </c>
      <c r="FM99" s="12">
        <v>0.12</v>
      </c>
      <c r="FN99" s="12">
        <v>1.9E-2</v>
      </c>
      <c r="FO99" s="12">
        <v>1.6E-2</v>
      </c>
      <c r="FP99" s="12">
        <v>1.29</v>
      </c>
      <c r="FQ99" s="12">
        <v>0.23</v>
      </c>
      <c r="FT99" s="12">
        <v>1.04</v>
      </c>
      <c r="FU99" s="12">
        <v>0.17</v>
      </c>
      <c r="FV99" s="12">
        <v>0.39</v>
      </c>
      <c r="FW99" s="12">
        <v>9.5000000000000001E-2</v>
      </c>
    </row>
    <row r="100" spans="1:179" x14ac:dyDescent="0.3">
      <c r="A100" s="31" t="s">
        <v>304</v>
      </c>
      <c r="B100" s="31" t="s">
        <v>19</v>
      </c>
      <c r="D100" s="62">
        <v>2.5541999999999998</v>
      </c>
      <c r="E100" s="62">
        <v>14.1652</v>
      </c>
      <c r="F100" s="62">
        <v>0.30059999999999998</v>
      </c>
      <c r="G100" s="62">
        <v>12.274800000000001</v>
      </c>
      <c r="H100" s="62">
        <v>0.49490000000000001</v>
      </c>
      <c r="I100" s="62">
        <v>2.7587000000000002</v>
      </c>
      <c r="J100" s="62">
        <v>51.341799999999999</v>
      </c>
      <c r="K100" s="62">
        <v>6.2610999999999999</v>
      </c>
      <c r="L100" s="62">
        <v>7.1478000000000002</v>
      </c>
      <c r="M100" s="62">
        <v>0.15260000000000001</v>
      </c>
      <c r="N100" s="62">
        <v>837.78343199999995</v>
      </c>
      <c r="O100" s="62">
        <v>150</v>
      </c>
      <c r="P100" s="62">
        <v>0.23055736956804099</v>
      </c>
      <c r="Q100" s="62">
        <v>707.55912307330095</v>
      </c>
      <c r="R100" s="62">
        <v>427.73555660732899</v>
      </c>
      <c r="T100" s="37">
        <v>21.8</v>
      </c>
      <c r="U100" s="37">
        <v>2.109</v>
      </c>
      <c r="V100" s="37">
        <v>11.698</v>
      </c>
      <c r="W100" s="37">
        <v>0.248</v>
      </c>
      <c r="X100" s="37">
        <v>10.262</v>
      </c>
      <c r="Y100" s="37">
        <v>0.40899999999999997</v>
      </c>
      <c r="Z100" s="37">
        <v>2.278</v>
      </c>
      <c r="AA100" s="37">
        <v>49.533999999999999</v>
      </c>
      <c r="AB100" s="37">
        <v>11.566000000000001</v>
      </c>
      <c r="AC100" s="37">
        <v>11.337999999999999</v>
      </c>
      <c r="AD100" s="37">
        <v>0.19500000000000001</v>
      </c>
      <c r="AE100" s="37">
        <f t="shared" si="41"/>
        <v>0.82101806239737274</v>
      </c>
      <c r="AG100" s="34" t="str">
        <f t="shared" si="43"/>
        <v>LL8_606</v>
      </c>
      <c r="AH100" s="34">
        <f t="shared" si="44"/>
        <v>49.533999999999999</v>
      </c>
      <c r="AI100" s="34">
        <f t="shared" si="45"/>
        <v>2.278</v>
      </c>
      <c r="AJ100" s="34">
        <f t="shared" si="46"/>
        <v>11.698</v>
      </c>
      <c r="AK100" s="34">
        <f t="shared" si="47"/>
        <v>9.6372999999999998</v>
      </c>
      <c r="AL100" s="34">
        <f t="shared" si="48"/>
        <v>1.8896664776999998</v>
      </c>
      <c r="AM100" s="34">
        <f t="shared" si="49"/>
        <v>0.19500000000000001</v>
      </c>
      <c r="AN100" s="34">
        <f t="shared" si="50"/>
        <v>11.566000000000001</v>
      </c>
      <c r="AO100" s="34">
        <f t="shared" si="51"/>
        <v>10.262</v>
      </c>
      <c r="AP100" s="34">
        <f t="shared" si="52"/>
        <v>2.109</v>
      </c>
      <c r="AQ100" s="34">
        <f t="shared" si="53"/>
        <v>0.40899999999999997</v>
      </c>
      <c r="AR100" s="34">
        <f t="shared" si="54"/>
        <v>0.248</v>
      </c>
      <c r="AS100" s="34">
        <v>0.5</v>
      </c>
      <c r="AT100" s="34">
        <f t="shared" si="42"/>
        <v>5.8091882025722574E-2</v>
      </c>
      <c r="AU100" s="34">
        <f t="shared" si="55"/>
        <v>1246.4766</v>
      </c>
      <c r="AV100" s="34">
        <v>760</v>
      </c>
      <c r="AW100" s="34">
        <v>7.5861623382304594E-2</v>
      </c>
      <c r="AY100" s="25">
        <v>46.796700000000001</v>
      </c>
      <c r="AZ100" s="25">
        <v>40.10915</v>
      </c>
      <c r="BA100" s="25">
        <v>12.421250000000001</v>
      </c>
      <c r="BB100" s="25">
        <v>4.9450000000000001E-2</v>
      </c>
      <c r="BC100" s="25">
        <v>0.23905000000000001</v>
      </c>
      <c r="BD100" s="25">
        <v>0.14845</v>
      </c>
      <c r="BE100" s="25">
        <v>0.36075000000000002</v>
      </c>
      <c r="BJ100" s="25">
        <v>100.12475000000001</v>
      </c>
      <c r="BK100" s="25">
        <v>0.870393269688439</v>
      </c>
      <c r="BM100" s="12" t="s">
        <v>399</v>
      </c>
      <c r="BN100" s="12">
        <v>25</v>
      </c>
      <c r="BO100" s="12" t="s">
        <v>32</v>
      </c>
      <c r="BP100" s="12" t="s">
        <v>482</v>
      </c>
      <c r="BQ100" s="12" t="s">
        <v>758</v>
      </c>
      <c r="BR100" s="12" t="s">
        <v>480</v>
      </c>
      <c r="BS100" s="12">
        <v>1.2694444444444401E-2</v>
      </c>
      <c r="BT100" s="12">
        <v>17.655999999999999</v>
      </c>
      <c r="BU100" s="12">
        <v>34</v>
      </c>
      <c r="BV100" s="12" t="s">
        <v>462</v>
      </c>
      <c r="BW100" s="12">
        <v>1</v>
      </c>
      <c r="BX100" s="12">
        <v>81900</v>
      </c>
      <c r="BY100" s="12">
        <v>5000</v>
      </c>
      <c r="BZ100" s="12">
        <v>12.3</v>
      </c>
      <c r="CA100" s="12">
        <v>1</v>
      </c>
      <c r="CF100" s="12">
        <v>2.65</v>
      </c>
      <c r="CG100" s="12">
        <v>0.16</v>
      </c>
      <c r="CH100" s="12">
        <v>3880</v>
      </c>
      <c r="CI100" s="12">
        <v>160</v>
      </c>
      <c r="CJ100" s="12">
        <v>26.6</v>
      </c>
      <c r="CK100" s="12">
        <v>1.7</v>
      </c>
      <c r="CL100" s="12">
        <v>16370</v>
      </c>
      <c r="CM100" s="12">
        <v>700</v>
      </c>
      <c r="CN100" s="12">
        <v>293</v>
      </c>
      <c r="CO100" s="12">
        <v>14</v>
      </c>
      <c r="CP100" s="12">
        <v>321</v>
      </c>
      <c r="CQ100" s="12">
        <v>24</v>
      </c>
      <c r="CR100" s="12">
        <v>845</v>
      </c>
      <c r="CS100" s="12">
        <v>45</v>
      </c>
      <c r="CT100" s="12">
        <v>69600</v>
      </c>
      <c r="CU100" s="12">
        <v>4000</v>
      </c>
      <c r="CX100" s="12">
        <v>98.8</v>
      </c>
      <c r="CY100" s="12">
        <v>6.8</v>
      </c>
      <c r="CZ100" s="12">
        <v>38.9</v>
      </c>
      <c r="DA100" s="12">
        <v>3.4</v>
      </c>
      <c r="DD100" s="12">
        <v>22.3</v>
      </c>
      <c r="DE100" s="12">
        <v>1.9</v>
      </c>
      <c r="DF100" s="12">
        <v>1.41</v>
      </c>
      <c r="DG100" s="12">
        <v>0.71</v>
      </c>
      <c r="DH100" s="12">
        <v>8.98</v>
      </c>
      <c r="DI100" s="12">
        <v>0.71</v>
      </c>
      <c r="DJ100" s="12">
        <v>332</v>
      </c>
      <c r="DK100" s="12">
        <v>14</v>
      </c>
      <c r="DL100" s="12">
        <v>25.7</v>
      </c>
      <c r="DM100" s="12">
        <v>1.5</v>
      </c>
      <c r="DN100" s="12">
        <v>128.6</v>
      </c>
      <c r="DO100" s="12">
        <v>7.5</v>
      </c>
      <c r="DP100" s="12">
        <v>12.78</v>
      </c>
      <c r="DQ100" s="12">
        <v>0.81</v>
      </c>
      <c r="DR100" s="12">
        <v>0.87</v>
      </c>
      <c r="DS100" s="12">
        <v>0.38</v>
      </c>
      <c r="DX100" s="12">
        <v>1.56</v>
      </c>
      <c r="DY100" s="12">
        <v>0.31</v>
      </c>
      <c r="ED100" s="12">
        <v>105.2</v>
      </c>
      <c r="EE100" s="12">
        <v>7</v>
      </c>
      <c r="EF100" s="12">
        <v>12.1</v>
      </c>
      <c r="EG100" s="12">
        <v>1</v>
      </c>
      <c r="EH100" s="12">
        <v>28.5</v>
      </c>
      <c r="EI100" s="12">
        <v>1.7</v>
      </c>
      <c r="EJ100" s="12">
        <v>4.0599999999999996</v>
      </c>
      <c r="EK100" s="12">
        <v>0.3</v>
      </c>
      <c r="EL100" s="12">
        <v>18.600000000000001</v>
      </c>
      <c r="EM100" s="12">
        <v>1.4</v>
      </c>
      <c r="EN100" s="12">
        <v>4.78</v>
      </c>
      <c r="EO100" s="12">
        <v>0.72</v>
      </c>
      <c r="EP100" s="12">
        <v>1.83</v>
      </c>
      <c r="EQ100" s="12">
        <v>0.27</v>
      </c>
      <c r="ER100" s="12">
        <v>5.44</v>
      </c>
      <c r="ES100" s="12">
        <v>0.74</v>
      </c>
      <c r="ET100" s="12">
        <v>0.86</v>
      </c>
      <c r="EU100" s="12">
        <v>0.12</v>
      </c>
      <c r="EV100" s="12">
        <v>5.23</v>
      </c>
      <c r="EW100" s="12">
        <v>0.57999999999999996</v>
      </c>
      <c r="EX100" s="12">
        <v>0.97</v>
      </c>
      <c r="EY100" s="12">
        <v>0.17</v>
      </c>
      <c r="EZ100" s="12">
        <v>2.6</v>
      </c>
      <c r="FA100" s="12">
        <v>0.37</v>
      </c>
      <c r="FB100" s="12">
        <v>0.371</v>
      </c>
      <c r="FC100" s="12">
        <v>8.4000000000000005E-2</v>
      </c>
      <c r="FD100" s="12">
        <v>2.1</v>
      </c>
      <c r="FE100" s="12">
        <v>0.37</v>
      </c>
      <c r="FF100" s="12">
        <v>0.23699999999999999</v>
      </c>
      <c r="FG100" s="12">
        <v>4.9000000000000002E-2</v>
      </c>
      <c r="FH100" s="12">
        <v>3.53</v>
      </c>
      <c r="FI100" s="12">
        <v>0.68</v>
      </c>
      <c r="FJ100" s="12">
        <v>0.8</v>
      </c>
      <c r="FK100" s="12">
        <v>0.13</v>
      </c>
      <c r="FL100" s="12">
        <v>0.151</v>
      </c>
      <c r="FM100" s="12">
        <v>6.8000000000000005E-2</v>
      </c>
      <c r="FN100" s="12">
        <v>1.9E-2</v>
      </c>
      <c r="FO100" s="12">
        <v>1.2999999999999999E-2</v>
      </c>
      <c r="FP100" s="12">
        <v>0.89</v>
      </c>
      <c r="FQ100" s="12">
        <v>0.12</v>
      </c>
      <c r="FT100" s="12">
        <v>0.83</v>
      </c>
      <c r="FU100" s="12">
        <v>0.16</v>
      </c>
      <c r="FV100" s="12">
        <v>0.26400000000000001</v>
      </c>
      <c r="FW100" s="12">
        <v>7.6999999999999999E-2</v>
      </c>
    </row>
    <row r="101" spans="1:179" x14ac:dyDescent="0.3">
      <c r="A101" s="31" t="s">
        <v>305</v>
      </c>
      <c r="B101" s="31" t="s">
        <v>19</v>
      </c>
      <c r="D101" s="62">
        <v>2.7172999999999998</v>
      </c>
      <c r="E101" s="62">
        <v>13.933299999999999</v>
      </c>
      <c r="F101" s="62">
        <v>0.29099999999999998</v>
      </c>
      <c r="G101" s="62">
        <v>12.0472</v>
      </c>
      <c r="H101" s="62">
        <v>0.40479999999999999</v>
      </c>
      <c r="I101" s="62">
        <v>2.5726</v>
      </c>
      <c r="J101" s="62">
        <v>51.610199999999999</v>
      </c>
      <c r="K101" s="62">
        <v>6.7115999999999998</v>
      </c>
      <c r="L101" s="62">
        <v>6.6658999999999997</v>
      </c>
      <c r="M101" s="62">
        <v>0.1246</v>
      </c>
      <c r="N101" s="62">
        <v>882.82555200000002</v>
      </c>
      <c r="O101" s="62">
        <v>78</v>
      </c>
      <c r="P101" s="62">
        <v>0.223037288825811</v>
      </c>
      <c r="Q101" s="62">
        <v>43.742923502399499</v>
      </c>
      <c r="R101" s="62">
        <v>417.01668017292599</v>
      </c>
      <c r="T101" s="37">
        <v>26.15</v>
      </c>
      <c r="U101" s="37">
        <v>2.169</v>
      </c>
      <c r="V101" s="37">
        <v>11.122</v>
      </c>
      <c r="W101" s="37">
        <v>0.23200000000000001</v>
      </c>
      <c r="X101" s="37">
        <v>9.7560000000000002</v>
      </c>
      <c r="Y101" s="37">
        <v>0.32300000000000001</v>
      </c>
      <c r="Z101" s="37">
        <v>2.0539999999999998</v>
      </c>
      <c r="AA101" s="37">
        <v>49.502000000000002</v>
      </c>
      <c r="AB101" s="37">
        <v>12.983000000000001</v>
      </c>
      <c r="AC101" s="37">
        <v>11.337</v>
      </c>
      <c r="AD101" s="37">
        <v>0.16900000000000001</v>
      </c>
      <c r="AE101" s="37">
        <f t="shared" si="41"/>
        <v>0.79270709472849776</v>
      </c>
      <c r="AG101" s="34" t="str">
        <f t="shared" si="43"/>
        <v>LL8_202_a</v>
      </c>
      <c r="AH101" s="34">
        <f t="shared" si="44"/>
        <v>49.502000000000002</v>
      </c>
      <c r="AI101" s="34">
        <f t="shared" si="45"/>
        <v>2.0539999999999998</v>
      </c>
      <c r="AJ101" s="34">
        <f t="shared" si="46"/>
        <v>11.122</v>
      </c>
      <c r="AK101" s="34">
        <f t="shared" si="47"/>
        <v>9.63645</v>
      </c>
      <c r="AL101" s="34">
        <f t="shared" si="48"/>
        <v>1.8894998110499999</v>
      </c>
      <c r="AM101" s="34">
        <f t="shared" si="49"/>
        <v>0.16900000000000001</v>
      </c>
      <c r="AN101" s="34">
        <f t="shared" si="50"/>
        <v>12.983000000000001</v>
      </c>
      <c r="AO101" s="34">
        <f t="shared" si="51"/>
        <v>9.7560000000000002</v>
      </c>
      <c r="AP101" s="34">
        <f t="shared" si="52"/>
        <v>2.169</v>
      </c>
      <c r="AQ101" s="34">
        <f t="shared" si="53"/>
        <v>0.32300000000000001</v>
      </c>
      <c r="AR101" s="34">
        <f t="shared" si="54"/>
        <v>0.23200000000000001</v>
      </c>
      <c r="AS101" s="34">
        <v>0.5</v>
      </c>
      <c r="AT101" s="34">
        <f t="shared" si="42"/>
        <v>3.4675325804518031E-3</v>
      </c>
      <c r="AU101" s="34">
        <f t="shared" si="55"/>
        <v>1274.9583</v>
      </c>
      <c r="AV101" s="34">
        <v>80</v>
      </c>
      <c r="AW101" s="34">
        <v>0.60606714007441842</v>
      </c>
      <c r="AY101" s="25">
        <v>47.556249999999999</v>
      </c>
      <c r="AZ101" s="25">
        <v>40.443950000000001</v>
      </c>
      <c r="BA101" s="25">
        <v>11.193149999999999</v>
      </c>
      <c r="BB101" s="25">
        <v>5.3949999999999998E-2</v>
      </c>
      <c r="BC101" s="25">
        <v>0.2356</v>
      </c>
      <c r="BD101" s="25">
        <v>0.15384999999999999</v>
      </c>
      <c r="BE101" s="25">
        <v>0.37664999999999998</v>
      </c>
      <c r="BJ101" s="25">
        <v>100.01335</v>
      </c>
      <c r="BK101" s="25">
        <v>0.88336073610286503</v>
      </c>
      <c r="BM101" s="12" t="s">
        <v>398</v>
      </c>
      <c r="BN101" s="12">
        <v>40</v>
      </c>
      <c r="BO101" s="12" t="s">
        <v>32</v>
      </c>
      <c r="BP101" s="12">
        <v>32</v>
      </c>
      <c r="BQ101" s="12" t="s">
        <v>759</v>
      </c>
      <c r="BR101" s="12" t="s">
        <v>478</v>
      </c>
      <c r="BS101" s="12">
        <v>4.9722222222222199E-3</v>
      </c>
      <c r="BT101" s="12">
        <v>24.48</v>
      </c>
      <c r="BU101" s="12">
        <v>37</v>
      </c>
      <c r="BV101" s="12" t="s">
        <v>462</v>
      </c>
      <c r="BW101" s="12">
        <v>1</v>
      </c>
      <c r="BX101" s="12">
        <v>453000</v>
      </c>
      <c r="BY101" s="12">
        <v>20000</v>
      </c>
      <c r="BZ101" s="12">
        <v>12</v>
      </c>
      <c r="CA101" s="12">
        <v>1</v>
      </c>
      <c r="CB101" s="12">
        <v>4.41</v>
      </c>
      <c r="CC101" s="12">
        <v>0.28000000000000003</v>
      </c>
      <c r="CD101" s="12">
        <v>1.06</v>
      </c>
      <c r="CE101" s="12">
        <v>0.31</v>
      </c>
      <c r="CF101" s="12">
        <v>2.4689999999999999</v>
      </c>
      <c r="CG101" s="12">
        <v>7.6999999999999999E-2</v>
      </c>
      <c r="CH101" s="12">
        <v>3162</v>
      </c>
      <c r="CI101" s="12">
        <v>69</v>
      </c>
      <c r="CJ101" s="12">
        <v>27.94</v>
      </c>
      <c r="CK101" s="12">
        <v>0.82</v>
      </c>
      <c r="CL101" s="12">
        <v>14740</v>
      </c>
      <c r="CM101" s="12">
        <v>320</v>
      </c>
      <c r="CN101" s="12">
        <v>301.5</v>
      </c>
      <c r="CO101" s="12">
        <v>8.8000000000000007</v>
      </c>
      <c r="CP101" s="12">
        <v>345</v>
      </c>
      <c r="CQ101" s="12">
        <v>13</v>
      </c>
      <c r="CR101" s="12">
        <v>867</v>
      </c>
      <c r="CS101" s="12">
        <v>29</v>
      </c>
      <c r="CT101" s="12">
        <v>63800</v>
      </c>
      <c r="CU101" s="12">
        <v>1900</v>
      </c>
      <c r="CV101" s="12">
        <v>31.7</v>
      </c>
      <c r="CW101" s="12">
        <v>1.1000000000000001</v>
      </c>
      <c r="CX101" s="12">
        <v>108</v>
      </c>
      <c r="CY101" s="12">
        <v>3.4</v>
      </c>
      <c r="CZ101" s="12">
        <v>32.799999999999997</v>
      </c>
      <c r="DA101" s="12">
        <v>1.2</v>
      </c>
      <c r="DB101" s="12">
        <v>77.3</v>
      </c>
      <c r="DC101" s="12">
        <v>4.3</v>
      </c>
      <c r="DD101" s="12">
        <v>21.01</v>
      </c>
      <c r="DE101" s="12">
        <v>0.91</v>
      </c>
      <c r="DF101" s="12">
        <v>1.74</v>
      </c>
      <c r="DG101" s="12">
        <v>0.27</v>
      </c>
      <c r="DH101" s="12">
        <v>6.85</v>
      </c>
      <c r="DI101" s="12">
        <v>0.35</v>
      </c>
      <c r="DJ101" s="12">
        <v>316</v>
      </c>
      <c r="DK101" s="12">
        <v>11</v>
      </c>
      <c r="DL101" s="12">
        <v>24.48</v>
      </c>
      <c r="DM101" s="12">
        <v>0.84</v>
      </c>
      <c r="DN101" s="12">
        <v>130.6</v>
      </c>
      <c r="DO101" s="12">
        <v>3.4</v>
      </c>
      <c r="DP101" s="12">
        <v>10.84</v>
      </c>
      <c r="DQ101" s="12">
        <v>0.37</v>
      </c>
      <c r="DR101" s="12">
        <v>0.64</v>
      </c>
      <c r="DS101" s="12">
        <v>0.11</v>
      </c>
      <c r="DT101" s="12" t="s">
        <v>135</v>
      </c>
      <c r="DU101" s="12" t="s">
        <v>135</v>
      </c>
      <c r="DV101" s="12">
        <v>8.6999999999999994E-2</v>
      </c>
      <c r="DW101" s="12">
        <v>2.1000000000000001E-2</v>
      </c>
      <c r="DX101" s="12">
        <v>1.55</v>
      </c>
      <c r="DY101" s="12">
        <v>0.13</v>
      </c>
      <c r="DZ101" s="12" t="s">
        <v>135</v>
      </c>
      <c r="EA101" s="12" t="s">
        <v>135</v>
      </c>
      <c r="EB101" s="12">
        <v>6.7000000000000004E-2</v>
      </c>
      <c r="EC101" s="12">
        <v>1.2999999999999999E-2</v>
      </c>
      <c r="ED101" s="12">
        <v>88.1</v>
      </c>
      <c r="EE101" s="12">
        <v>3.6</v>
      </c>
      <c r="EF101" s="12">
        <v>9.65</v>
      </c>
      <c r="EG101" s="12">
        <v>0.33</v>
      </c>
      <c r="EH101" s="12">
        <v>24.99</v>
      </c>
      <c r="EI101" s="12">
        <v>0.81</v>
      </c>
      <c r="EJ101" s="12">
        <v>3.64</v>
      </c>
      <c r="EK101" s="12">
        <v>0.14000000000000001</v>
      </c>
      <c r="EL101" s="12">
        <v>17.7</v>
      </c>
      <c r="EM101" s="12">
        <v>0.68</v>
      </c>
      <c r="EN101" s="12">
        <v>5.17</v>
      </c>
      <c r="EO101" s="12">
        <v>0.4</v>
      </c>
      <c r="EP101" s="12">
        <v>1.79</v>
      </c>
      <c r="EQ101" s="12">
        <v>0.11</v>
      </c>
      <c r="ER101" s="12">
        <v>5.72</v>
      </c>
      <c r="ES101" s="12">
        <v>0.36</v>
      </c>
      <c r="ET101" s="12">
        <v>0.85</v>
      </c>
      <c r="EU101" s="12">
        <v>5.5E-2</v>
      </c>
      <c r="EV101" s="12">
        <v>5.22</v>
      </c>
      <c r="EW101" s="12">
        <v>0.37</v>
      </c>
      <c r="EX101" s="12">
        <v>0.99</v>
      </c>
      <c r="EY101" s="12">
        <v>6.2E-2</v>
      </c>
      <c r="EZ101" s="12">
        <v>2.56</v>
      </c>
      <c r="FA101" s="12">
        <v>0.21</v>
      </c>
      <c r="FB101" s="12">
        <v>0.31900000000000001</v>
      </c>
      <c r="FC101" s="12">
        <v>3.6999999999999998E-2</v>
      </c>
      <c r="FD101" s="12">
        <v>1.93</v>
      </c>
      <c r="FE101" s="12">
        <v>0.18</v>
      </c>
      <c r="FF101" s="12">
        <v>0.27700000000000002</v>
      </c>
      <c r="FG101" s="12">
        <v>3.6999999999999998E-2</v>
      </c>
      <c r="FH101" s="12">
        <v>3.75</v>
      </c>
      <c r="FI101" s="12">
        <v>0.36</v>
      </c>
      <c r="FJ101" s="12">
        <v>0.64200000000000002</v>
      </c>
      <c r="FK101" s="12">
        <v>5.6000000000000001E-2</v>
      </c>
      <c r="FL101" s="12">
        <v>0.09</v>
      </c>
      <c r="FM101" s="12">
        <v>2.5000000000000001E-2</v>
      </c>
      <c r="FN101" s="12">
        <v>1.8200000000000001E-2</v>
      </c>
      <c r="FO101" s="12">
        <v>7.1999999999999998E-3</v>
      </c>
      <c r="FP101" s="12">
        <v>0.83199999999999996</v>
      </c>
      <c r="FQ101" s="12">
        <v>4.4999999999999998E-2</v>
      </c>
      <c r="FR101" s="12" t="s">
        <v>135</v>
      </c>
      <c r="FS101" s="12" t="s">
        <v>135</v>
      </c>
      <c r="FT101" s="12">
        <v>0.69699999999999995</v>
      </c>
      <c r="FU101" s="12">
        <v>0.06</v>
      </c>
      <c r="FV101" s="12">
        <v>0.20300000000000001</v>
      </c>
      <c r="FW101" s="12">
        <v>2.7E-2</v>
      </c>
    </row>
    <row r="102" spans="1:179" x14ac:dyDescent="0.3">
      <c r="A102" s="31" t="s">
        <v>306</v>
      </c>
      <c r="B102" s="31" t="s">
        <v>19</v>
      </c>
      <c r="D102" s="62">
        <v>2.7585999999999999</v>
      </c>
      <c r="E102" s="62">
        <v>14.672000000000001</v>
      </c>
      <c r="F102" s="62">
        <v>0.27539999999999998</v>
      </c>
      <c r="G102" s="62">
        <v>12.8687</v>
      </c>
      <c r="H102" s="62">
        <v>0.41310000000000002</v>
      </c>
      <c r="I102" s="62">
        <v>2.5270999999999999</v>
      </c>
      <c r="J102" s="62">
        <v>52.942100000000003</v>
      </c>
      <c r="K102" s="62">
        <v>5.3296000000000001</v>
      </c>
      <c r="L102" s="62">
        <v>6.7916999999999996</v>
      </c>
      <c r="M102" s="62">
        <v>0.11219999999999999</v>
      </c>
      <c r="N102" s="62">
        <v>703.15754000000004</v>
      </c>
      <c r="O102" s="62">
        <v>70</v>
      </c>
      <c r="P102" s="62">
        <v>0.234525368973826</v>
      </c>
      <c r="Q102" s="62">
        <v>19.1490163210524</v>
      </c>
      <c r="R102" s="62">
        <v>440.02016906870898</v>
      </c>
      <c r="T102" s="37">
        <v>29.58</v>
      </c>
      <c r="U102" s="37">
        <v>2.11</v>
      </c>
      <c r="V102" s="37">
        <v>11.224</v>
      </c>
      <c r="W102" s="37">
        <v>0.21099999999999999</v>
      </c>
      <c r="X102" s="37">
        <v>9.9990000000000006</v>
      </c>
      <c r="Y102" s="37">
        <v>0.316</v>
      </c>
      <c r="Z102" s="37">
        <v>1.9330000000000001</v>
      </c>
      <c r="AA102" s="37">
        <v>49.628999999999998</v>
      </c>
      <c r="AB102" s="37">
        <v>12.722</v>
      </c>
      <c r="AC102" s="37">
        <v>11.339</v>
      </c>
      <c r="AD102" s="37">
        <v>0.16400000000000001</v>
      </c>
      <c r="AE102" s="37">
        <f t="shared" si="41"/>
        <v>0.7717240314863405</v>
      </c>
      <c r="AG102" s="34" t="str">
        <f t="shared" si="43"/>
        <v>LL8_202_b</v>
      </c>
      <c r="AH102" s="34">
        <f t="shared" si="44"/>
        <v>49.628999999999998</v>
      </c>
      <c r="AI102" s="34">
        <f t="shared" si="45"/>
        <v>1.9330000000000001</v>
      </c>
      <c r="AJ102" s="34">
        <f t="shared" si="46"/>
        <v>11.224</v>
      </c>
      <c r="AK102" s="34">
        <f t="shared" si="47"/>
        <v>9.6381499999999996</v>
      </c>
      <c r="AL102" s="34">
        <f t="shared" si="48"/>
        <v>1.8898331443499998</v>
      </c>
      <c r="AM102" s="34">
        <f t="shared" si="49"/>
        <v>0.16400000000000001</v>
      </c>
      <c r="AN102" s="34">
        <f t="shared" si="50"/>
        <v>12.722</v>
      </c>
      <c r="AO102" s="34">
        <f t="shared" si="51"/>
        <v>9.9990000000000006</v>
      </c>
      <c r="AP102" s="34">
        <f t="shared" si="52"/>
        <v>2.11</v>
      </c>
      <c r="AQ102" s="34">
        <f t="shared" si="53"/>
        <v>0.316</v>
      </c>
      <c r="AR102" s="34">
        <f t="shared" si="54"/>
        <v>0.21099999999999999</v>
      </c>
      <c r="AS102" s="34">
        <v>0.5</v>
      </c>
      <c r="AT102" s="34">
        <f t="shared" si="42"/>
        <v>1.4777756074280291E-3</v>
      </c>
      <c r="AU102" s="34">
        <f t="shared" si="55"/>
        <v>1269.7121999999999</v>
      </c>
      <c r="AV102" s="34">
        <v>60</v>
      </c>
      <c r="AW102" s="34">
        <v>0.79596255859934162</v>
      </c>
      <c r="AY102" s="25">
        <v>47.319049999999997</v>
      </c>
      <c r="AZ102" s="25">
        <v>40.549100000000003</v>
      </c>
      <c r="BA102" s="25">
        <v>11.41075</v>
      </c>
      <c r="BB102" s="25">
        <v>4.7899999999999998E-2</v>
      </c>
      <c r="BC102" s="25">
        <v>0.23680000000000001</v>
      </c>
      <c r="BD102" s="25">
        <v>0.15145</v>
      </c>
      <c r="BE102" s="25">
        <v>0.37314999999999998</v>
      </c>
      <c r="BJ102" s="25">
        <v>100.0881</v>
      </c>
      <c r="BK102" s="25">
        <v>0.88083838958681904</v>
      </c>
      <c r="BM102" s="12" t="s">
        <v>396</v>
      </c>
      <c r="BN102" s="12">
        <v>40</v>
      </c>
      <c r="BO102" s="12" t="s">
        <v>32</v>
      </c>
      <c r="BP102" s="12">
        <v>21</v>
      </c>
      <c r="BQ102" s="12" t="s">
        <v>760</v>
      </c>
      <c r="BR102" s="12" t="s">
        <v>478</v>
      </c>
      <c r="BS102" s="12">
        <v>1.5671296296296301E-2</v>
      </c>
      <c r="BT102" s="12">
        <v>3.3292999999999999</v>
      </c>
      <c r="BU102" s="12">
        <v>5</v>
      </c>
      <c r="BV102" s="12" t="s">
        <v>462</v>
      </c>
      <c r="BW102" s="12">
        <v>1</v>
      </c>
      <c r="BX102" s="12">
        <v>354000</v>
      </c>
      <c r="BY102" s="12">
        <v>49000</v>
      </c>
      <c r="BZ102" s="12">
        <v>12.9</v>
      </c>
      <c r="CA102" s="12">
        <v>1</v>
      </c>
      <c r="CB102" s="12">
        <v>4.38</v>
      </c>
      <c r="CC102" s="12">
        <v>0.62</v>
      </c>
      <c r="CD102" s="12">
        <v>0.91</v>
      </c>
      <c r="CE102" s="12">
        <v>0.66</v>
      </c>
      <c r="CF102" s="12">
        <v>2.6</v>
      </c>
      <c r="CG102" s="12">
        <v>0.36</v>
      </c>
      <c r="CH102" s="12">
        <v>3000</v>
      </c>
      <c r="CI102" s="12">
        <v>250</v>
      </c>
      <c r="CJ102" s="12">
        <v>26.9</v>
      </c>
      <c r="CK102" s="12">
        <v>3</v>
      </c>
      <c r="CL102" s="12">
        <v>15400</v>
      </c>
      <c r="CM102" s="12">
        <v>1400</v>
      </c>
      <c r="CN102" s="12">
        <v>299</v>
      </c>
      <c r="CO102" s="12">
        <v>53</v>
      </c>
      <c r="CP102" s="12">
        <v>377</v>
      </c>
      <c r="CQ102" s="12">
        <v>29</v>
      </c>
      <c r="CR102" s="12">
        <v>777</v>
      </c>
      <c r="CS102" s="12">
        <v>52</v>
      </c>
      <c r="CT102" s="12">
        <v>64000</v>
      </c>
      <c r="CU102" s="12">
        <v>14000</v>
      </c>
      <c r="CV102" s="12">
        <v>28.5</v>
      </c>
      <c r="CW102" s="12">
        <v>3.9</v>
      </c>
      <c r="CX102" s="12">
        <v>52</v>
      </c>
      <c r="CY102" s="12">
        <v>7.9</v>
      </c>
      <c r="CZ102" s="12">
        <v>28.5</v>
      </c>
      <c r="DA102" s="12">
        <v>3.3</v>
      </c>
      <c r="DB102" s="12">
        <v>86.9</v>
      </c>
      <c r="DC102" s="12">
        <v>6.4</v>
      </c>
      <c r="DD102" s="12">
        <v>22.3</v>
      </c>
      <c r="DE102" s="12">
        <v>4.4000000000000004</v>
      </c>
      <c r="DF102" s="12">
        <v>1.31</v>
      </c>
      <c r="DG102" s="12">
        <v>0.6</v>
      </c>
      <c r="DH102" s="12">
        <v>6.7</v>
      </c>
      <c r="DI102" s="12">
        <v>1.7</v>
      </c>
      <c r="DJ102" s="12">
        <v>387</v>
      </c>
      <c r="DK102" s="12">
        <v>78</v>
      </c>
      <c r="DL102" s="12">
        <v>26.6</v>
      </c>
      <c r="DM102" s="12">
        <v>3.5</v>
      </c>
      <c r="DN102" s="12">
        <v>141</v>
      </c>
      <c r="DO102" s="12">
        <v>24</v>
      </c>
      <c r="DP102" s="12">
        <v>13.2</v>
      </c>
      <c r="DQ102" s="12">
        <v>2.7</v>
      </c>
      <c r="DR102" s="12">
        <v>1.3</v>
      </c>
      <c r="DS102" s="12">
        <v>0.56000000000000005</v>
      </c>
      <c r="DT102" s="12">
        <v>0.43</v>
      </c>
      <c r="DU102" s="12">
        <v>0.56999999999999995</v>
      </c>
      <c r="DV102" s="12">
        <v>4.4999999999999998E-2</v>
      </c>
      <c r="DW102" s="12">
        <v>4.1000000000000002E-2</v>
      </c>
      <c r="DX102" s="12">
        <v>1.38</v>
      </c>
      <c r="DY102" s="12">
        <v>0.48</v>
      </c>
      <c r="DZ102" s="12" t="s">
        <v>135</v>
      </c>
      <c r="EA102" s="12" t="s">
        <v>135</v>
      </c>
      <c r="EB102" s="12">
        <v>7.8E-2</v>
      </c>
      <c r="EC102" s="12">
        <v>4.9000000000000002E-2</v>
      </c>
      <c r="ED102" s="12">
        <v>110</v>
      </c>
      <c r="EE102" s="12">
        <v>14</v>
      </c>
      <c r="EF102" s="12">
        <v>12.1</v>
      </c>
      <c r="EG102" s="12">
        <v>2</v>
      </c>
      <c r="EH102" s="12">
        <v>30</v>
      </c>
      <c r="EI102" s="12">
        <v>3.9</v>
      </c>
      <c r="EJ102" s="12">
        <v>4.4000000000000004</v>
      </c>
      <c r="EK102" s="12">
        <v>1</v>
      </c>
      <c r="EL102" s="12">
        <v>22.2</v>
      </c>
      <c r="EM102" s="12">
        <v>4.5999999999999996</v>
      </c>
      <c r="EN102" s="12">
        <v>6</v>
      </c>
      <c r="EO102" s="12">
        <v>1.2</v>
      </c>
      <c r="EP102" s="12">
        <v>2.67</v>
      </c>
      <c r="EQ102" s="12">
        <v>0.43</v>
      </c>
      <c r="ER102" s="12">
        <v>5.0999999999999996</v>
      </c>
      <c r="ES102" s="12">
        <v>0.93</v>
      </c>
      <c r="ET102" s="12">
        <v>0.89</v>
      </c>
      <c r="EU102" s="12">
        <v>0.13</v>
      </c>
      <c r="EV102" s="12">
        <v>6.16</v>
      </c>
      <c r="EW102" s="12">
        <v>0.9</v>
      </c>
      <c r="EX102" s="12">
        <v>1.06</v>
      </c>
      <c r="EY102" s="12">
        <v>0.36</v>
      </c>
      <c r="EZ102" s="12">
        <v>3.25</v>
      </c>
      <c r="FA102" s="12">
        <v>0.93</v>
      </c>
      <c r="FB102" s="12">
        <v>0.42</v>
      </c>
      <c r="FC102" s="12">
        <v>0.12</v>
      </c>
      <c r="FD102" s="12">
        <v>2.23</v>
      </c>
      <c r="FE102" s="12">
        <v>0.27</v>
      </c>
      <c r="FF102" s="12">
        <v>0.28000000000000003</v>
      </c>
      <c r="FG102" s="12">
        <v>0.11</v>
      </c>
      <c r="FH102" s="12">
        <v>3.1</v>
      </c>
      <c r="FI102" s="12">
        <v>1.3</v>
      </c>
      <c r="FJ102" s="12">
        <v>0.71</v>
      </c>
      <c r="FK102" s="12">
        <v>0.21</v>
      </c>
      <c r="FL102" s="12">
        <v>0.11799999999999999</v>
      </c>
      <c r="FM102" s="12">
        <v>0.05</v>
      </c>
      <c r="FN102" s="12" t="s">
        <v>135</v>
      </c>
      <c r="FO102" s="12" t="s">
        <v>135</v>
      </c>
      <c r="FP102" s="12">
        <v>1</v>
      </c>
      <c r="FQ102" s="12">
        <v>0.38</v>
      </c>
      <c r="FR102" s="12" t="s">
        <v>135</v>
      </c>
      <c r="FS102" s="12" t="s">
        <v>135</v>
      </c>
      <c r="FT102" s="12">
        <v>0.76</v>
      </c>
      <c r="FU102" s="12">
        <v>0.15</v>
      </c>
      <c r="FV102" s="12">
        <v>0.215</v>
      </c>
      <c r="FW102" s="12">
        <v>6.9000000000000006E-2</v>
      </c>
    </row>
    <row r="103" spans="1:179" x14ac:dyDescent="0.3">
      <c r="A103" s="31" t="s">
        <v>307</v>
      </c>
      <c r="B103" s="31" t="s">
        <v>19</v>
      </c>
      <c r="D103" s="62">
        <v>2.7017000000000002</v>
      </c>
      <c r="E103" s="62">
        <v>14.1913</v>
      </c>
      <c r="F103" s="62">
        <v>0.24709999999999999</v>
      </c>
      <c r="G103" s="62">
        <v>11.917899999999999</v>
      </c>
      <c r="H103" s="62">
        <v>0.49509999999999998</v>
      </c>
      <c r="I103" s="62">
        <v>2.6857000000000002</v>
      </c>
      <c r="J103" s="62">
        <v>52.4191</v>
      </c>
      <c r="K103" s="62">
        <v>6.2259000000000002</v>
      </c>
      <c r="L103" s="62">
        <v>7.1093999999999999</v>
      </c>
      <c r="M103" s="62">
        <v>8.9599999999999999E-2</v>
      </c>
      <c r="N103" s="62">
        <v>879.82274399999994</v>
      </c>
      <c r="O103" s="62">
        <v>149</v>
      </c>
      <c r="P103" s="62">
        <v>0.220602978455854</v>
      </c>
      <c r="Q103" s="62">
        <v>679.49068601694103</v>
      </c>
      <c r="R103" s="62">
        <v>400.55053653175202</v>
      </c>
      <c r="T103" s="37">
        <v>26.35</v>
      </c>
      <c r="U103" s="37">
        <v>2.1360000000000001</v>
      </c>
      <c r="V103" s="37">
        <v>11.218</v>
      </c>
      <c r="W103" s="37">
        <v>0.19500000000000001</v>
      </c>
      <c r="X103" s="37">
        <v>9.5619999999999994</v>
      </c>
      <c r="Y103" s="37">
        <v>0.39100000000000001</v>
      </c>
      <c r="Z103" s="37">
        <v>2.1230000000000002</v>
      </c>
      <c r="AA103" s="37">
        <v>49.780999999999999</v>
      </c>
      <c r="AB103" s="37">
        <v>12.769</v>
      </c>
      <c r="AC103" s="37">
        <v>11.336</v>
      </c>
      <c r="AD103" s="37">
        <v>0.14199999999999999</v>
      </c>
      <c r="AE103" s="37">
        <f t="shared" si="41"/>
        <v>0.79145231499802138</v>
      </c>
      <c r="AG103" s="34" t="str">
        <f t="shared" si="43"/>
        <v>LL8_426</v>
      </c>
      <c r="AH103" s="34">
        <f t="shared" si="44"/>
        <v>49.780999999999999</v>
      </c>
      <c r="AI103" s="34">
        <f t="shared" si="45"/>
        <v>2.1230000000000002</v>
      </c>
      <c r="AJ103" s="34">
        <f t="shared" si="46"/>
        <v>11.218</v>
      </c>
      <c r="AK103" s="34">
        <f t="shared" si="47"/>
        <v>9.6356000000000002</v>
      </c>
      <c r="AL103" s="34">
        <f t="shared" si="48"/>
        <v>1.8893331443999999</v>
      </c>
      <c r="AM103" s="34">
        <f t="shared" si="49"/>
        <v>0.14199999999999999</v>
      </c>
      <c r="AN103" s="34">
        <f t="shared" si="50"/>
        <v>12.769</v>
      </c>
      <c r="AO103" s="34">
        <f t="shared" si="51"/>
        <v>9.5619999999999994</v>
      </c>
      <c r="AP103" s="34">
        <f t="shared" si="52"/>
        <v>2.1360000000000001</v>
      </c>
      <c r="AQ103" s="34">
        <f t="shared" si="53"/>
        <v>0.39100000000000001</v>
      </c>
      <c r="AR103" s="34">
        <f t="shared" si="54"/>
        <v>0.19500000000000001</v>
      </c>
      <c r="AS103" s="34">
        <v>0.5</v>
      </c>
      <c r="AT103" s="34">
        <f t="shared" si="42"/>
        <v>5.3778447646770165E-2</v>
      </c>
      <c r="AU103" s="34">
        <f t="shared" si="55"/>
        <v>1270.6569</v>
      </c>
      <c r="AV103" s="34">
        <v>670</v>
      </c>
      <c r="AW103" s="34">
        <v>8.5022050974335656E-2</v>
      </c>
      <c r="AY103" s="25">
        <v>47.842750000000002</v>
      </c>
      <c r="AZ103" s="25">
        <v>40.605499999999999</v>
      </c>
      <c r="BA103" s="25">
        <v>11.52045</v>
      </c>
      <c r="BB103" s="25">
        <v>5.16E-2</v>
      </c>
      <c r="BC103" s="25">
        <v>0.22645000000000001</v>
      </c>
      <c r="BD103" s="25">
        <v>0.1555</v>
      </c>
      <c r="BE103" s="25">
        <v>0.37695000000000001</v>
      </c>
      <c r="BJ103" s="25">
        <v>100.77915</v>
      </c>
      <c r="BK103" s="25">
        <v>0.88098932687470699</v>
      </c>
      <c r="BM103" s="12" t="s">
        <v>398</v>
      </c>
      <c r="BN103" s="12">
        <v>40</v>
      </c>
      <c r="BO103" s="12" t="s">
        <v>32</v>
      </c>
      <c r="BP103" s="12">
        <v>31</v>
      </c>
      <c r="BQ103" s="12" t="s">
        <v>761</v>
      </c>
      <c r="BR103" s="12" t="s">
        <v>478</v>
      </c>
      <c r="BS103" s="12">
        <v>3.5937500000000002E-3</v>
      </c>
      <c r="BT103" s="12">
        <v>23.007000000000001</v>
      </c>
      <c r="BU103" s="12">
        <v>35</v>
      </c>
      <c r="BV103" s="12" t="s">
        <v>462</v>
      </c>
      <c r="BW103" s="12">
        <v>1</v>
      </c>
      <c r="BX103" s="12">
        <v>422000</v>
      </c>
      <c r="BY103" s="12">
        <v>16000</v>
      </c>
      <c r="BZ103" s="12">
        <v>11.9</v>
      </c>
      <c r="CA103" s="12">
        <v>1</v>
      </c>
      <c r="CB103" s="12">
        <v>4.2</v>
      </c>
      <c r="CC103" s="12">
        <v>0.28000000000000003</v>
      </c>
      <c r="CD103" s="12">
        <v>0.93</v>
      </c>
      <c r="CE103" s="12">
        <v>0.27</v>
      </c>
      <c r="CF103" s="12">
        <v>2.66</v>
      </c>
      <c r="CG103" s="12">
        <v>0.1</v>
      </c>
      <c r="CH103" s="12">
        <v>3799</v>
      </c>
      <c r="CI103" s="12">
        <v>96</v>
      </c>
      <c r="CJ103" s="12">
        <v>27.79</v>
      </c>
      <c r="CK103" s="12">
        <v>0.81</v>
      </c>
      <c r="CL103" s="12">
        <v>15100</v>
      </c>
      <c r="CM103" s="12">
        <v>440</v>
      </c>
      <c r="CN103" s="12">
        <v>301</v>
      </c>
      <c r="CO103" s="12">
        <v>11</v>
      </c>
      <c r="CP103" s="12">
        <v>346</v>
      </c>
      <c r="CQ103" s="12">
        <v>15</v>
      </c>
      <c r="CR103" s="12">
        <v>916</v>
      </c>
      <c r="CS103" s="12">
        <v>38</v>
      </c>
      <c r="CT103" s="12">
        <v>68800</v>
      </c>
      <c r="CU103" s="12">
        <v>2400</v>
      </c>
      <c r="CV103" s="12">
        <v>33</v>
      </c>
      <c r="CW103" s="12">
        <v>1.4</v>
      </c>
      <c r="CX103" s="12">
        <v>115.8</v>
      </c>
      <c r="CY103" s="12">
        <v>5.3</v>
      </c>
      <c r="CZ103" s="12">
        <v>46.1</v>
      </c>
      <c r="DA103" s="12">
        <v>2.4</v>
      </c>
      <c r="DB103" s="12">
        <v>80.2</v>
      </c>
      <c r="DC103" s="12">
        <v>4.0999999999999996</v>
      </c>
      <c r="DD103" s="12">
        <v>22.3</v>
      </c>
      <c r="DE103" s="12">
        <v>1.1000000000000001</v>
      </c>
      <c r="DF103" s="12">
        <v>1.91</v>
      </c>
      <c r="DG103" s="12">
        <v>0.31</v>
      </c>
      <c r="DH103" s="12">
        <v>7.79</v>
      </c>
      <c r="DI103" s="12">
        <v>0.31</v>
      </c>
      <c r="DJ103" s="12">
        <v>349</v>
      </c>
      <c r="DK103" s="12">
        <v>10</v>
      </c>
      <c r="DL103" s="12">
        <v>23.56</v>
      </c>
      <c r="DM103" s="12">
        <v>0.82</v>
      </c>
      <c r="DN103" s="12">
        <v>142.4</v>
      </c>
      <c r="DO103" s="12">
        <v>4.7</v>
      </c>
      <c r="DP103" s="12">
        <v>12.9</v>
      </c>
      <c r="DQ103" s="12">
        <v>0.55000000000000004</v>
      </c>
      <c r="DR103" s="12">
        <v>0.78</v>
      </c>
      <c r="DS103" s="12">
        <v>0.17</v>
      </c>
      <c r="DT103" s="12">
        <v>0.28999999999999998</v>
      </c>
      <c r="DU103" s="12">
        <v>0.12</v>
      </c>
      <c r="DV103" s="12">
        <v>0.10100000000000001</v>
      </c>
      <c r="DW103" s="12">
        <v>2.1999999999999999E-2</v>
      </c>
      <c r="DX103" s="12">
        <v>1.65</v>
      </c>
      <c r="DY103" s="12">
        <v>0.15</v>
      </c>
      <c r="DZ103" s="12" t="s">
        <v>135</v>
      </c>
      <c r="EA103" s="12" t="s">
        <v>135</v>
      </c>
      <c r="EB103" s="12">
        <v>7.5999999999999998E-2</v>
      </c>
      <c r="EC103" s="12">
        <v>1.4E-2</v>
      </c>
      <c r="ED103" s="12">
        <v>104.2</v>
      </c>
      <c r="EE103" s="12">
        <v>4</v>
      </c>
      <c r="EF103" s="12">
        <v>11.31</v>
      </c>
      <c r="EG103" s="12">
        <v>0.41</v>
      </c>
      <c r="EH103" s="12">
        <v>29.2</v>
      </c>
      <c r="EI103" s="12">
        <v>1.2</v>
      </c>
      <c r="EJ103" s="12">
        <v>4.16</v>
      </c>
      <c r="EK103" s="12">
        <v>0.19</v>
      </c>
      <c r="EL103" s="12">
        <v>20.02</v>
      </c>
      <c r="EM103" s="12">
        <v>0.9</v>
      </c>
      <c r="EN103" s="12">
        <v>5.6</v>
      </c>
      <c r="EO103" s="12">
        <v>0.41</v>
      </c>
      <c r="EP103" s="12">
        <v>1.9</v>
      </c>
      <c r="EQ103" s="12">
        <v>0.13</v>
      </c>
      <c r="ER103" s="12">
        <v>5.87</v>
      </c>
      <c r="ES103" s="12">
        <v>0.48</v>
      </c>
      <c r="ET103" s="12">
        <v>0.91300000000000003</v>
      </c>
      <c r="EU103" s="12">
        <v>6.8000000000000005E-2</v>
      </c>
      <c r="EV103" s="12">
        <v>4.93</v>
      </c>
      <c r="EW103" s="12">
        <v>0.32</v>
      </c>
      <c r="EX103" s="12">
        <v>0.98399999999999999</v>
      </c>
      <c r="EY103" s="12">
        <v>7.0999999999999994E-2</v>
      </c>
      <c r="EZ103" s="12">
        <v>2.6</v>
      </c>
      <c r="FA103" s="12">
        <v>0.18</v>
      </c>
      <c r="FB103" s="12">
        <v>0.31900000000000001</v>
      </c>
      <c r="FC103" s="12">
        <v>0.04</v>
      </c>
      <c r="FD103" s="12">
        <v>2.21</v>
      </c>
      <c r="FE103" s="12">
        <v>0.28000000000000003</v>
      </c>
      <c r="FF103" s="12">
        <v>0.27800000000000002</v>
      </c>
      <c r="FG103" s="12">
        <v>4.2000000000000003E-2</v>
      </c>
      <c r="FH103" s="12">
        <v>4.05</v>
      </c>
      <c r="FI103" s="12">
        <v>0.43</v>
      </c>
      <c r="FJ103" s="12">
        <v>0.77600000000000002</v>
      </c>
      <c r="FK103" s="12">
        <v>5.3999999999999999E-2</v>
      </c>
      <c r="FL103" s="12">
        <v>0.11899999999999999</v>
      </c>
      <c r="FM103" s="12">
        <v>3.1E-2</v>
      </c>
      <c r="FN103" s="12">
        <v>2.1999999999999999E-2</v>
      </c>
      <c r="FO103" s="12">
        <v>0.01</v>
      </c>
      <c r="FP103" s="12">
        <v>0.96699999999999997</v>
      </c>
      <c r="FQ103" s="12">
        <v>8.2000000000000003E-2</v>
      </c>
      <c r="FR103" s="12" t="s">
        <v>135</v>
      </c>
      <c r="FS103" s="12" t="s">
        <v>135</v>
      </c>
      <c r="FT103" s="12">
        <v>0.78500000000000003</v>
      </c>
      <c r="FU103" s="12">
        <v>7.0000000000000007E-2</v>
      </c>
      <c r="FV103" s="12">
        <v>0.26900000000000002</v>
      </c>
      <c r="FW103" s="12">
        <v>3.1E-2</v>
      </c>
    </row>
    <row r="104" spans="1:179" x14ac:dyDescent="0.3">
      <c r="A104" s="31" t="s">
        <v>308</v>
      </c>
      <c r="B104" s="31" t="s">
        <v>19</v>
      </c>
      <c r="D104" s="62">
        <v>2.5811999999999999</v>
      </c>
      <c r="E104" s="62">
        <v>14.170999999999999</v>
      </c>
      <c r="F104" s="62">
        <v>0.25309999999999999</v>
      </c>
      <c r="G104" s="62">
        <v>12.3454</v>
      </c>
      <c r="H104" s="62">
        <v>0.42170000000000002</v>
      </c>
      <c r="I104" s="62">
        <v>2.6126</v>
      </c>
      <c r="J104" s="62">
        <v>52.373800000000003</v>
      </c>
      <c r="K104" s="62">
        <v>6.3783000000000003</v>
      </c>
      <c r="L104" s="62">
        <v>6.6379999999999999</v>
      </c>
      <c r="M104" s="62">
        <v>9.8500000000000004E-2</v>
      </c>
      <c r="N104" s="62">
        <v>723.67672800000003</v>
      </c>
      <c r="O104" s="62">
        <v>89</v>
      </c>
      <c r="P104" s="62">
        <v>0.23036695037063901</v>
      </c>
      <c r="Q104" s="62">
        <v>728.58364608209604</v>
      </c>
      <c r="R104" s="62">
        <v>428.41687218530302</v>
      </c>
      <c r="T104" s="37">
        <v>28.39</v>
      </c>
      <c r="U104" s="37">
        <v>2.008</v>
      </c>
      <c r="V104" s="37">
        <v>11.022</v>
      </c>
      <c r="W104" s="37">
        <v>0.19700000000000001</v>
      </c>
      <c r="X104" s="37">
        <v>9.75</v>
      </c>
      <c r="Y104" s="37">
        <v>0.32800000000000001</v>
      </c>
      <c r="Z104" s="37">
        <v>2.032</v>
      </c>
      <c r="AA104" s="37">
        <v>49.594000000000001</v>
      </c>
      <c r="AB104" s="37">
        <v>13.237</v>
      </c>
      <c r="AC104" s="37">
        <v>11.332000000000001</v>
      </c>
      <c r="AD104" s="37">
        <v>0.15</v>
      </c>
      <c r="AE104" s="37">
        <f t="shared" si="41"/>
        <v>0.77887685956850217</v>
      </c>
      <c r="AG104" s="34" t="str">
        <f t="shared" si="43"/>
        <v>LL8_401</v>
      </c>
      <c r="AH104" s="34">
        <f t="shared" si="44"/>
        <v>49.594000000000001</v>
      </c>
      <c r="AI104" s="34">
        <f t="shared" si="45"/>
        <v>2.032</v>
      </c>
      <c r="AJ104" s="34">
        <f t="shared" si="46"/>
        <v>11.022</v>
      </c>
      <c r="AK104" s="34">
        <f t="shared" si="47"/>
        <v>9.632200000000001</v>
      </c>
      <c r="AL104" s="34">
        <f t="shared" si="48"/>
        <v>1.8886664778</v>
      </c>
      <c r="AM104" s="34">
        <f t="shared" si="49"/>
        <v>0.15</v>
      </c>
      <c r="AN104" s="34">
        <f t="shared" si="50"/>
        <v>13.237</v>
      </c>
      <c r="AO104" s="34">
        <f t="shared" si="51"/>
        <v>9.75</v>
      </c>
      <c r="AP104" s="34">
        <f t="shared" si="52"/>
        <v>2.008</v>
      </c>
      <c r="AQ104" s="34">
        <f t="shared" si="53"/>
        <v>0.32800000000000001</v>
      </c>
      <c r="AR104" s="34">
        <f t="shared" si="54"/>
        <v>0.19700000000000001</v>
      </c>
      <c r="AS104" s="34">
        <v>0.5</v>
      </c>
      <c r="AT104" s="34">
        <f t="shared" si="42"/>
        <v>5.6747694219339201E-2</v>
      </c>
      <c r="AU104" s="34">
        <f t="shared" si="55"/>
        <v>1280.0637000000002</v>
      </c>
      <c r="AV104" s="34">
        <v>700</v>
      </c>
      <c r="AW104" s="34">
        <v>8.2767904854909979E-2</v>
      </c>
      <c r="AY104" s="25">
        <v>47.793849999999999</v>
      </c>
      <c r="AZ104" s="25">
        <v>40.508850000000002</v>
      </c>
      <c r="BA104" s="25">
        <v>11.09145</v>
      </c>
      <c r="BB104" s="25">
        <v>4.7699999999999999E-2</v>
      </c>
      <c r="BC104" s="25">
        <v>0.22889999999999999</v>
      </c>
      <c r="BD104" s="25">
        <v>0.14324999999999999</v>
      </c>
      <c r="BE104" s="25">
        <v>0.3896</v>
      </c>
      <c r="BJ104" s="25">
        <v>100.2034</v>
      </c>
      <c r="BK104" s="25">
        <v>0.88480682947044298</v>
      </c>
      <c r="BM104" s="12" t="s">
        <v>396</v>
      </c>
      <c r="BN104" s="12">
        <v>40</v>
      </c>
      <c r="BO104" s="12" t="s">
        <v>32</v>
      </c>
      <c r="BP104" s="12">
        <v>23</v>
      </c>
      <c r="BQ104" s="12" t="s">
        <v>762</v>
      </c>
      <c r="BR104" s="12" t="s">
        <v>478</v>
      </c>
      <c r="BS104" s="12">
        <v>1.8519675925925901E-2</v>
      </c>
      <c r="BT104" s="12">
        <v>23.561</v>
      </c>
      <c r="BU104" s="12">
        <v>37</v>
      </c>
      <c r="BV104" s="12" t="s">
        <v>462</v>
      </c>
      <c r="BW104" s="12">
        <v>1</v>
      </c>
      <c r="BX104" s="12">
        <v>297000</v>
      </c>
      <c r="BY104" s="12">
        <v>11000</v>
      </c>
      <c r="BZ104" s="12">
        <v>12.3</v>
      </c>
      <c r="CA104" s="12">
        <v>1</v>
      </c>
      <c r="CB104" s="12">
        <v>4.22</v>
      </c>
      <c r="CC104" s="12">
        <v>0.26</v>
      </c>
      <c r="CD104" s="12">
        <v>1.61</v>
      </c>
      <c r="CE104" s="12">
        <v>0.5</v>
      </c>
      <c r="CF104" s="12">
        <v>2.8239999999999998</v>
      </c>
      <c r="CG104" s="12">
        <v>9.6000000000000002E-2</v>
      </c>
      <c r="CH104" s="12">
        <v>3641</v>
      </c>
      <c r="CI104" s="12">
        <v>89</v>
      </c>
      <c r="CJ104" s="12">
        <v>26.08</v>
      </c>
      <c r="CK104" s="12">
        <v>0.83</v>
      </c>
      <c r="CL104" s="12">
        <v>14470</v>
      </c>
      <c r="CM104" s="12">
        <v>330</v>
      </c>
      <c r="CN104" s="12">
        <v>298.2</v>
      </c>
      <c r="CO104" s="12">
        <v>9.1</v>
      </c>
      <c r="CP104" s="12">
        <v>381</v>
      </c>
      <c r="CQ104" s="12">
        <v>11</v>
      </c>
      <c r="CR104" s="12">
        <v>825</v>
      </c>
      <c r="CS104" s="12">
        <v>28</v>
      </c>
      <c r="CT104" s="12">
        <v>63700</v>
      </c>
      <c r="CU104" s="12">
        <v>2300</v>
      </c>
      <c r="CV104" s="12">
        <v>32.9</v>
      </c>
      <c r="CW104" s="12">
        <v>1.3</v>
      </c>
      <c r="CX104" s="12">
        <v>112.5</v>
      </c>
      <c r="CY104" s="12">
        <v>5.4</v>
      </c>
      <c r="CZ104" s="12">
        <v>46.1</v>
      </c>
      <c r="DA104" s="12">
        <v>2.7</v>
      </c>
      <c r="DB104" s="12">
        <v>77.5</v>
      </c>
      <c r="DC104" s="12">
        <v>5</v>
      </c>
      <c r="DD104" s="12">
        <v>22.9</v>
      </c>
      <c r="DE104" s="12">
        <v>1</v>
      </c>
      <c r="DF104" s="12">
        <v>1.83</v>
      </c>
      <c r="DG104" s="12">
        <v>0.27</v>
      </c>
      <c r="DH104" s="12">
        <v>7.65</v>
      </c>
      <c r="DI104" s="12">
        <v>0.33</v>
      </c>
      <c r="DJ104" s="12">
        <v>356</v>
      </c>
      <c r="DK104" s="12">
        <v>12</v>
      </c>
      <c r="DL104" s="12">
        <v>25.91</v>
      </c>
      <c r="DM104" s="12">
        <v>0.81</v>
      </c>
      <c r="DN104" s="12">
        <v>138.4</v>
      </c>
      <c r="DO104" s="12">
        <v>3.8</v>
      </c>
      <c r="DP104" s="12">
        <v>12.71</v>
      </c>
      <c r="DQ104" s="12">
        <v>0.46</v>
      </c>
      <c r="DR104" s="12">
        <v>0.71</v>
      </c>
      <c r="DS104" s="12">
        <v>0.19</v>
      </c>
      <c r="DT104" s="12">
        <v>6.2E-2</v>
      </c>
      <c r="DU104" s="12">
        <v>0.06</v>
      </c>
      <c r="DV104" s="12">
        <v>7.0000000000000007E-2</v>
      </c>
      <c r="DW104" s="12">
        <v>2.1000000000000001E-2</v>
      </c>
      <c r="DX104" s="12">
        <v>1.43</v>
      </c>
      <c r="DY104" s="12">
        <v>0.16</v>
      </c>
      <c r="DZ104" s="12" t="s">
        <v>135</v>
      </c>
      <c r="EA104" s="12" t="s">
        <v>135</v>
      </c>
      <c r="EB104" s="12">
        <v>0.09</v>
      </c>
      <c r="EC104" s="12">
        <v>0.02</v>
      </c>
      <c r="ED104" s="12">
        <v>103.9</v>
      </c>
      <c r="EE104" s="12">
        <v>3.9</v>
      </c>
      <c r="EF104" s="12">
        <v>11.38</v>
      </c>
      <c r="EG104" s="12">
        <v>0.41</v>
      </c>
      <c r="EH104" s="12">
        <v>29.11</v>
      </c>
      <c r="EI104" s="12">
        <v>0.99</v>
      </c>
      <c r="EJ104" s="12">
        <v>4.18</v>
      </c>
      <c r="EK104" s="12">
        <v>0.2</v>
      </c>
      <c r="EL104" s="12">
        <v>19.63</v>
      </c>
      <c r="EM104" s="12">
        <v>0.77</v>
      </c>
      <c r="EN104" s="12">
        <v>5.37</v>
      </c>
      <c r="EO104" s="12">
        <v>0.5</v>
      </c>
      <c r="EP104" s="12">
        <v>2.11</v>
      </c>
      <c r="EQ104" s="12">
        <v>0.15</v>
      </c>
      <c r="ER104" s="12">
        <v>6.02</v>
      </c>
      <c r="ES104" s="12">
        <v>0.42</v>
      </c>
      <c r="ET104" s="12">
        <v>0.86499999999999999</v>
      </c>
      <c r="EU104" s="12">
        <v>8.1000000000000003E-2</v>
      </c>
      <c r="EV104" s="12">
        <v>5.26</v>
      </c>
      <c r="EW104" s="12">
        <v>0.37</v>
      </c>
      <c r="EX104" s="12">
        <v>1.024</v>
      </c>
      <c r="EY104" s="12">
        <v>8.5000000000000006E-2</v>
      </c>
      <c r="EZ104" s="12">
        <v>2.58</v>
      </c>
      <c r="FA104" s="12">
        <v>0.25</v>
      </c>
      <c r="FB104" s="12">
        <v>0.34200000000000003</v>
      </c>
      <c r="FC104" s="12">
        <v>4.2999999999999997E-2</v>
      </c>
      <c r="FD104" s="12">
        <v>2.1800000000000002</v>
      </c>
      <c r="FE104" s="12">
        <v>0.26</v>
      </c>
      <c r="FF104" s="12">
        <v>0.30599999999999999</v>
      </c>
      <c r="FG104" s="12">
        <v>5.1999999999999998E-2</v>
      </c>
      <c r="FH104" s="12">
        <v>3.76</v>
      </c>
      <c r="FI104" s="12">
        <v>0.4</v>
      </c>
      <c r="FJ104" s="12">
        <v>0.752</v>
      </c>
      <c r="FK104" s="12">
        <v>8.7999999999999995E-2</v>
      </c>
      <c r="FL104" s="12">
        <v>0.13800000000000001</v>
      </c>
      <c r="FM104" s="12">
        <v>0.04</v>
      </c>
      <c r="FN104" s="12">
        <v>1.4E-2</v>
      </c>
      <c r="FO104" s="12">
        <v>1.0999999999999999E-2</v>
      </c>
      <c r="FP104" s="12">
        <v>0.875</v>
      </c>
      <c r="FQ104" s="12">
        <v>8.3000000000000004E-2</v>
      </c>
      <c r="FR104" s="12" t="s">
        <v>135</v>
      </c>
      <c r="FS104" s="12" t="s">
        <v>135</v>
      </c>
      <c r="FT104" s="12">
        <v>0.76600000000000001</v>
      </c>
      <c r="FU104" s="12">
        <v>7.3999999999999996E-2</v>
      </c>
      <c r="FV104" s="12">
        <v>0.312</v>
      </c>
      <c r="FW104" s="12">
        <v>4.2999999999999997E-2</v>
      </c>
    </row>
    <row r="105" spans="1:179" x14ac:dyDescent="0.3">
      <c r="A105" s="31" t="s">
        <v>309</v>
      </c>
      <c r="B105" s="31" t="s">
        <v>19</v>
      </c>
      <c r="D105" s="62">
        <v>2.5920000000000001</v>
      </c>
      <c r="E105" s="62">
        <v>13.4239</v>
      </c>
      <c r="F105" s="62">
        <v>0.32140000000000002</v>
      </c>
      <c r="G105" s="62">
        <v>12.146000000000001</v>
      </c>
      <c r="H105" s="62">
        <v>0.42009999999999997</v>
      </c>
      <c r="I105" s="62">
        <v>2.6158999999999999</v>
      </c>
      <c r="J105" s="62">
        <v>51.302300000000002</v>
      </c>
      <c r="K105" s="62">
        <v>6.3560999999999996</v>
      </c>
      <c r="L105" s="62">
        <v>7.5515999999999996</v>
      </c>
      <c r="M105" s="62">
        <v>0.1492</v>
      </c>
      <c r="N105" s="62">
        <v>934.87422400000003</v>
      </c>
      <c r="O105" s="62">
        <v>152</v>
      </c>
      <c r="P105" s="62">
        <v>0.21842073345274901</v>
      </c>
      <c r="Q105" s="62">
        <v>34.8262591495142</v>
      </c>
      <c r="R105" s="62">
        <v>388.78478540909902</v>
      </c>
      <c r="T105" s="37">
        <v>26.22</v>
      </c>
      <c r="U105" s="37">
        <v>2.08</v>
      </c>
      <c r="V105" s="37">
        <v>10.773999999999999</v>
      </c>
      <c r="W105" s="37">
        <v>0.25800000000000001</v>
      </c>
      <c r="X105" s="37">
        <v>9.8870000000000005</v>
      </c>
      <c r="Y105" s="37">
        <v>0.33700000000000002</v>
      </c>
      <c r="Z105" s="37">
        <v>2.1</v>
      </c>
      <c r="AA105" s="37">
        <v>49.508000000000003</v>
      </c>
      <c r="AB105" s="37">
        <v>13.183</v>
      </c>
      <c r="AC105" s="37">
        <v>11.335000000000001</v>
      </c>
      <c r="AD105" s="37">
        <v>0.187</v>
      </c>
      <c r="AE105" s="37">
        <f t="shared" si="41"/>
        <v>0.79226746949770244</v>
      </c>
      <c r="AG105" s="34" t="str">
        <f t="shared" si="43"/>
        <v>LL8_400_b</v>
      </c>
      <c r="AH105" s="34">
        <f t="shared" si="44"/>
        <v>49.508000000000003</v>
      </c>
      <c r="AI105" s="34">
        <f t="shared" si="45"/>
        <v>2.1</v>
      </c>
      <c r="AJ105" s="34">
        <f t="shared" si="46"/>
        <v>10.773999999999999</v>
      </c>
      <c r="AK105" s="34">
        <f t="shared" si="47"/>
        <v>9.6347500000000004</v>
      </c>
      <c r="AL105" s="34">
        <f t="shared" si="48"/>
        <v>1.8891664777499999</v>
      </c>
      <c r="AM105" s="34">
        <f t="shared" si="49"/>
        <v>0.187</v>
      </c>
      <c r="AN105" s="34">
        <f t="shared" si="50"/>
        <v>13.183</v>
      </c>
      <c r="AO105" s="34">
        <f t="shared" si="51"/>
        <v>9.8870000000000005</v>
      </c>
      <c r="AP105" s="34">
        <f t="shared" si="52"/>
        <v>2.08</v>
      </c>
      <c r="AQ105" s="34">
        <f t="shared" si="53"/>
        <v>0.33700000000000002</v>
      </c>
      <c r="AR105" s="34">
        <f t="shared" si="54"/>
        <v>0.25800000000000001</v>
      </c>
      <c r="AS105" s="34">
        <v>0.5</v>
      </c>
      <c r="AT105" s="34">
        <f t="shared" si="42"/>
        <v>2.7591712208456824E-3</v>
      </c>
      <c r="AU105" s="34">
        <f t="shared" si="55"/>
        <v>1278.9783</v>
      </c>
      <c r="AV105" s="34">
        <v>70</v>
      </c>
      <c r="AW105" s="34">
        <v>0.69317037418580862</v>
      </c>
      <c r="AY105" s="25">
        <v>47.7958</v>
      </c>
      <c r="AZ105" s="25">
        <v>40.444850000000002</v>
      </c>
      <c r="BA105" s="25">
        <v>11.073449999999999</v>
      </c>
      <c r="BB105" s="25">
        <v>5.0999999999999997E-2</v>
      </c>
      <c r="BC105" s="25">
        <v>0.23019999999999999</v>
      </c>
      <c r="BD105" s="25">
        <v>0.14144999999999999</v>
      </c>
      <c r="BE105" s="25">
        <v>0.36845</v>
      </c>
      <c r="BJ105" s="25">
        <v>100.10514999999999</v>
      </c>
      <c r="BK105" s="25">
        <v>0.88497642265472498</v>
      </c>
      <c r="BM105" s="12" t="s">
        <v>398</v>
      </c>
      <c r="BN105" s="12">
        <v>40</v>
      </c>
      <c r="BO105" s="12" t="s">
        <v>32</v>
      </c>
      <c r="BP105" s="12">
        <v>34</v>
      </c>
      <c r="BQ105" s="12" t="s">
        <v>763</v>
      </c>
      <c r="BR105" s="12" t="s">
        <v>478</v>
      </c>
      <c r="BS105" s="12">
        <v>7.8483796296296305E-3</v>
      </c>
      <c r="BT105" s="12">
        <v>23.15</v>
      </c>
      <c r="BU105" s="12">
        <v>35</v>
      </c>
      <c r="BV105" s="12" t="s">
        <v>462</v>
      </c>
      <c r="BW105" s="12">
        <v>1</v>
      </c>
      <c r="BX105" s="12">
        <v>450000</v>
      </c>
      <c r="BY105" s="12">
        <v>22000</v>
      </c>
      <c r="BZ105" s="12">
        <v>12.1</v>
      </c>
      <c r="CA105" s="12">
        <v>1</v>
      </c>
      <c r="CB105" s="12">
        <v>4.74</v>
      </c>
      <c r="CC105" s="12">
        <v>0.27</v>
      </c>
      <c r="CD105" s="12">
        <v>0.89</v>
      </c>
      <c r="CE105" s="12">
        <v>0.24</v>
      </c>
      <c r="CF105" s="12">
        <v>2.67</v>
      </c>
      <c r="CG105" s="12">
        <v>0.13</v>
      </c>
      <c r="CH105" s="12">
        <v>3639</v>
      </c>
      <c r="CI105" s="12">
        <v>79</v>
      </c>
      <c r="CJ105" s="12">
        <v>30</v>
      </c>
      <c r="CK105" s="12">
        <v>1.1000000000000001</v>
      </c>
      <c r="CL105" s="12">
        <v>15200</v>
      </c>
      <c r="CM105" s="12">
        <v>550</v>
      </c>
      <c r="CN105" s="12">
        <v>319</v>
      </c>
      <c r="CO105" s="12">
        <v>13</v>
      </c>
      <c r="CP105" s="12">
        <v>338</v>
      </c>
      <c r="CQ105" s="12">
        <v>16</v>
      </c>
      <c r="CR105" s="12">
        <v>967</v>
      </c>
      <c r="CS105" s="12">
        <v>41</v>
      </c>
      <c r="CT105" s="12">
        <v>71700</v>
      </c>
      <c r="CU105" s="12">
        <v>3000</v>
      </c>
      <c r="CV105" s="12">
        <v>32.799999999999997</v>
      </c>
      <c r="CW105" s="12">
        <v>1.6</v>
      </c>
      <c r="CX105" s="12">
        <v>112.4</v>
      </c>
      <c r="CY105" s="12">
        <v>5.5</v>
      </c>
      <c r="CZ105" s="12">
        <v>48.6</v>
      </c>
      <c r="DA105" s="12">
        <v>2.5</v>
      </c>
      <c r="DB105" s="12">
        <v>86</v>
      </c>
      <c r="DC105" s="12">
        <v>4.5</v>
      </c>
      <c r="DD105" s="12">
        <v>23.1</v>
      </c>
      <c r="DE105" s="12">
        <v>1.2</v>
      </c>
      <c r="DF105" s="12">
        <v>2.12</v>
      </c>
      <c r="DG105" s="12">
        <v>0.27</v>
      </c>
      <c r="DH105" s="12">
        <v>7.58</v>
      </c>
      <c r="DI105" s="12">
        <v>0.46</v>
      </c>
      <c r="DJ105" s="12">
        <v>341</v>
      </c>
      <c r="DK105" s="12">
        <v>13</v>
      </c>
      <c r="DL105" s="12">
        <v>24.4</v>
      </c>
      <c r="DM105" s="12">
        <v>1.1000000000000001</v>
      </c>
      <c r="DN105" s="12">
        <v>137.80000000000001</v>
      </c>
      <c r="DO105" s="12">
        <v>6.3</v>
      </c>
      <c r="DP105" s="12">
        <v>12.56</v>
      </c>
      <c r="DQ105" s="12">
        <v>0.61</v>
      </c>
      <c r="DR105" s="12">
        <v>0.79</v>
      </c>
      <c r="DS105" s="12">
        <v>0.14000000000000001</v>
      </c>
      <c r="DT105" s="12">
        <v>0.15</v>
      </c>
      <c r="DU105" s="12">
        <v>8.5999999999999993E-2</v>
      </c>
      <c r="DV105" s="12">
        <v>0.09</v>
      </c>
      <c r="DW105" s="12">
        <v>1.7999999999999999E-2</v>
      </c>
      <c r="DX105" s="12">
        <v>1.57</v>
      </c>
      <c r="DY105" s="12">
        <v>0.17</v>
      </c>
      <c r="DZ105" s="12">
        <v>3.9E-2</v>
      </c>
      <c r="EA105" s="12">
        <v>1.7000000000000001E-2</v>
      </c>
      <c r="EB105" s="12">
        <v>0.09</v>
      </c>
      <c r="EC105" s="12">
        <v>1.4E-2</v>
      </c>
      <c r="ED105" s="12">
        <v>100.6</v>
      </c>
      <c r="EE105" s="12">
        <v>4.9000000000000004</v>
      </c>
      <c r="EF105" s="12">
        <v>11.06</v>
      </c>
      <c r="EG105" s="12">
        <v>0.49</v>
      </c>
      <c r="EH105" s="12">
        <v>28.5</v>
      </c>
      <c r="EI105" s="12">
        <v>1.1000000000000001</v>
      </c>
      <c r="EJ105" s="12">
        <v>4.03</v>
      </c>
      <c r="EK105" s="12">
        <v>0.18</v>
      </c>
      <c r="EL105" s="12">
        <v>19.38</v>
      </c>
      <c r="EM105" s="12">
        <v>0.97</v>
      </c>
      <c r="EN105" s="12">
        <v>5.36</v>
      </c>
      <c r="EO105" s="12">
        <v>0.45</v>
      </c>
      <c r="EP105" s="12">
        <v>1.88</v>
      </c>
      <c r="EQ105" s="12">
        <v>0.13</v>
      </c>
      <c r="ER105" s="12">
        <v>5.65</v>
      </c>
      <c r="ES105" s="12">
        <v>0.47</v>
      </c>
      <c r="ET105" s="12">
        <v>0.92400000000000004</v>
      </c>
      <c r="EU105" s="12">
        <v>0.06</v>
      </c>
      <c r="EV105" s="12">
        <v>5.26</v>
      </c>
      <c r="EW105" s="12">
        <v>0.42</v>
      </c>
      <c r="EX105" s="12">
        <v>0.99199999999999999</v>
      </c>
      <c r="EY105" s="12">
        <v>7.2999999999999995E-2</v>
      </c>
      <c r="EZ105" s="12">
        <v>2.59</v>
      </c>
      <c r="FA105" s="12">
        <v>0.21</v>
      </c>
      <c r="FB105" s="12">
        <v>0.33700000000000002</v>
      </c>
      <c r="FC105" s="12">
        <v>4.4999999999999998E-2</v>
      </c>
      <c r="FD105" s="12">
        <v>2.09</v>
      </c>
      <c r="FE105" s="12">
        <v>0.23</v>
      </c>
      <c r="FF105" s="12">
        <v>0.28499999999999998</v>
      </c>
      <c r="FG105" s="12">
        <v>4.2999999999999997E-2</v>
      </c>
      <c r="FH105" s="12">
        <v>4</v>
      </c>
      <c r="FI105" s="12">
        <v>0.41</v>
      </c>
      <c r="FJ105" s="12">
        <v>0.70299999999999996</v>
      </c>
      <c r="FK105" s="12">
        <v>5.8000000000000003E-2</v>
      </c>
      <c r="FL105" s="12">
        <v>0.14499999999999999</v>
      </c>
      <c r="FM105" s="12">
        <v>0.04</v>
      </c>
      <c r="FN105" s="12">
        <v>1.9400000000000001E-2</v>
      </c>
      <c r="FO105" s="12">
        <v>7.9000000000000008E-3</v>
      </c>
      <c r="FP105" s="12">
        <v>0.86499999999999999</v>
      </c>
      <c r="FQ105" s="12">
        <v>7.5999999999999998E-2</v>
      </c>
      <c r="FR105" s="12">
        <v>1.15E-2</v>
      </c>
      <c r="FS105" s="12">
        <v>6.1000000000000004E-3</v>
      </c>
      <c r="FT105" s="12">
        <v>0.746</v>
      </c>
      <c r="FU105" s="12">
        <v>8.1000000000000003E-2</v>
      </c>
      <c r="FV105" s="12">
        <v>0.309</v>
      </c>
      <c r="FW105" s="12">
        <v>0.04</v>
      </c>
    </row>
    <row r="106" spans="1:179" x14ac:dyDescent="0.3">
      <c r="A106" s="31" t="s">
        <v>310</v>
      </c>
      <c r="B106" s="31" t="s">
        <v>19</v>
      </c>
      <c r="D106" s="62">
        <v>2.7252000000000001</v>
      </c>
      <c r="E106" s="62">
        <v>14.4115</v>
      </c>
      <c r="F106" s="62">
        <v>0.34279999999999999</v>
      </c>
      <c r="G106" s="62">
        <v>12.002000000000001</v>
      </c>
      <c r="H106" s="62">
        <v>0.52370000000000005</v>
      </c>
      <c r="I106" s="62">
        <v>2.7734999999999999</v>
      </c>
      <c r="J106" s="62">
        <v>51.702399999999997</v>
      </c>
      <c r="K106" s="62">
        <v>6.0723000000000003</v>
      </c>
      <c r="L106" s="62">
        <v>7.3762999999999996</v>
      </c>
      <c r="M106" s="62">
        <v>0.1211</v>
      </c>
      <c r="N106" s="62">
        <v>871.31478800000002</v>
      </c>
      <c r="O106" s="62">
        <v>119</v>
      </c>
      <c r="P106" s="62">
        <v>0.223381716812979</v>
      </c>
      <c r="Q106" s="62">
        <v>813.29773295482096</v>
      </c>
      <c r="R106" s="62">
        <v>376.62790424496598</v>
      </c>
      <c r="T106" s="37">
        <v>27.38</v>
      </c>
      <c r="U106" s="37">
        <v>2.1389999999999998</v>
      </c>
      <c r="V106" s="37">
        <v>11.313000000000001</v>
      </c>
      <c r="W106" s="37">
        <v>0.26900000000000002</v>
      </c>
      <c r="X106" s="37">
        <v>9.5649999999999995</v>
      </c>
      <c r="Y106" s="37">
        <v>0.41099999999999998</v>
      </c>
      <c r="Z106" s="37">
        <v>2.177</v>
      </c>
      <c r="AA106" s="37">
        <v>49.203000000000003</v>
      </c>
      <c r="AB106" s="37">
        <v>13.071999999999999</v>
      </c>
      <c r="AC106" s="37">
        <v>11.336</v>
      </c>
      <c r="AD106" s="37">
        <v>0.16500000000000001</v>
      </c>
      <c r="AE106" s="37">
        <f t="shared" si="41"/>
        <v>0.78505259852410114</v>
      </c>
      <c r="AG106" s="34" t="str">
        <f t="shared" si="43"/>
        <v>LL8_400_a</v>
      </c>
      <c r="AH106" s="34">
        <f t="shared" si="44"/>
        <v>49.203000000000003</v>
      </c>
      <c r="AI106" s="34">
        <f t="shared" si="45"/>
        <v>2.177</v>
      </c>
      <c r="AJ106" s="34">
        <f t="shared" si="46"/>
        <v>11.313000000000001</v>
      </c>
      <c r="AK106" s="34">
        <f t="shared" si="47"/>
        <v>9.6356000000000002</v>
      </c>
      <c r="AL106" s="34">
        <f t="shared" si="48"/>
        <v>1.8893331443999999</v>
      </c>
      <c r="AM106" s="34">
        <f t="shared" si="49"/>
        <v>0.16500000000000001</v>
      </c>
      <c r="AN106" s="34">
        <f t="shared" si="50"/>
        <v>13.071999999999999</v>
      </c>
      <c r="AO106" s="34">
        <f t="shared" si="51"/>
        <v>9.5649999999999995</v>
      </c>
      <c r="AP106" s="34">
        <f t="shared" si="52"/>
        <v>2.1389999999999998</v>
      </c>
      <c r="AQ106" s="34">
        <f t="shared" si="53"/>
        <v>0.41099999999999998</v>
      </c>
      <c r="AR106" s="34">
        <f t="shared" si="54"/>
        <v>0.26900000000000002</v>
      </c>
      <c r="AS106" s="34">
        <v>0.5</v>
      </c>
      <c r="AT106" s="34">
        <f t="shared" si="42"/>
        <v>6.384814986299428E-2</v>
      </c>
      <c r="AU106" s="34">
        <f t="shared" si="55"/>
        <v>1276.7472</v>
      </c>
      <c r="AV106" s="34">
        <v>780</v>
      </c>
      <c r="AW106" s="34">
        <v>7.5725991367122172E-2</v>
      </c>
      <c r="AY106" s="25">
        <v>47.693350000000002</v>
      </c>
      <c r="AZ106" s="25">
        <v>40.235999999999997</v>
      </c>
      <c r="BA106" s="25">
        <v>11.113350000000001</v>
      </c>
      <c r="BB106" s="25">
        <v>4.3150000000000001E-2</v>
      </c>
      <c r="BC106" s="25">
        <v>0.23119999999999999</v>
      </c>
      <c r="BD106" s="25">
        <v>0.15190000000000001</v>
      </c>
      <c r="BE106" s="25">
        <v>0.38464999999999999</v>
      </c>
      <c r="BJ106" s="25">
        <v>99.853549999999998</v>
      </c>
      <c r="BK106" s="25">
        <v>0.88439057873125804</v>
      </c>
      <c r="BM106" s="12" t="s">
        <v>398</v>
      </c>
      <c r="BN106" s="12">
        <v>40</v>
      </c>
      <c r="BO106" s="12" t="s">
        <v>32</v>
      </c>
      <c r="BP106" s="12">
        <v>33</v>
      </c>
      <c r="BQ106" s="12" t="s">
        <v>764</v>
      </c>
      <c r="BR106" s="12" t="s">
        <v>478</v>
      </c>
      <c r="BS106" s="12">
        <v>6.42361111111111E-3</v>
      </c>
      <c r="BT106" s="12">
        <v>23.018999999999998</v>
      </c>
      <c r="BU106" s="12">
        <v>35</v>
      </c>
      <c r="BV106" s="12" t="s">
        <v>462</v>
      </c>
      <c r="BW106" s="12">
        <v>1</v>
      </c>
      <c r="BX106" s="12">
        <v>451000</v>
      </c>
      <c r="BY106" s="12">
        <v>18000</v>
      </c>
      <c r="BZ106" s="12">
        <v>12</v>
      </c>
      <c r="CA106" s="12">
        <v>1</v>
      </c>
      <c r="CB106" s="12">
        <v>4.4400000000000004</v>
      </c>
      <c r="CC106" s="12">
        <v>0.26</v>
      </c>
      <c r="CD106" s="12">
        <v>0.62</v>
      </c>
      <c r="CE106" s="12">
        <v>0.18</v>
      </c>
      <c r="CF106" s="12">
        <v>2.6</v>
      </c>
      <c r="CG106" s="12">
        <v>0.14000000000000001</v>
      </c>
      <c r="CH106" s="12">
        <v>3107</v>
      </c>
      <c r="CI106" s="12">
        <v>98</v>
      </c>
      <c r="CJ106" s="12">
        <v>29.13</v>
      </c>
      <c r="CK106" s="12">
        <v>0.67</v>
      </c>
      <c r="CL106" s="12">
        <v>14730</v>
      </c>
      <c r="CM106" s="12">
        <v>360</v>
      </c>
      <c r="CN106" s="12">
        <v>307.5</v>
      </c>
      <c r="CO106" s="12">
        <v>8.6999999999999993</v>
      </c>
      <c r="CP106" s="12">
        <v>360</v>
      </c>
      <c r="CQ106" s="12">
        <v>17</v>
      </c>
      <c r="CR106" s="12">
        <v>904</v>
      </c>
      <c r="CS106" s="12">
        <v>40</v>
      </c>
      <c r="CT106" s="12">
        <v>66700</v>
      </c>
      <c r="CU106" s="12">
        <v>3300</v>
      </c>
      <c r="CV106" s="12">
        <v>30.9</v>
      </c>
      <c r="CW106" s="12">
        <v>1.7</v>
      </c>
      <c r="CX106" s="12">
        <v>111.1</v>
      </c>
      <c r="CY106" s="12">
        <v>6.1</v>
      </c>
      <c r="CZ106" s="12">
        <v>48</v>
      </c>
      <c r="DA106" s="12">
        <v>2.7</v>
      </c>
      <c r="DB106" s="12">
        <v>82.6</v>
      </c>
      <c r="DC106" s="12">
        <v>4.8</v>
      </c>
      <c r="DD106" s="12">
        <v>22.3</v>
      </c>
      <c r="DE106" s="12">
        <v>1</v>
      </c>
      <c r="DF106" s="12">
        <v>1.76</v>
      </c>
      <c r="DG106" s="12">
        <v>0.25</v>
      </c>
      <c r="DH106" s="12">
        <v>6.3</v>
      </c>
      <c r="DI106" s="12">
        <v>0.31</v>
      </c>
      <c r="DJ106" s="12">
        <v>311.39999999999998</v>
      </c>
      <c r="DK106" s="12">
        <v>6.3</v>
      </c>
      <c r="DL106" s="12">
        <v>24.02</v>
      </c>
      <c r="DM106" s="12">
        <v>0.67</v>
      </c>
      <c r="DN106" s="12">
        <v>126.5</v>
      </c>
      <c r="DO106" s="12">
        <v>3.5</v>
      </c>
      <c r="DP106" s="12">
        <v>10.73</v>
      </c>
      <c r="DQ106" s="12">
        <v>0.43</v>
      </c>
      <c r="DR106" s="12">
        <v>0.62</v>
      </c>
      <c r="DS106" s="12">
        <v>0.15</v>
      </c>
      <c r="DT106" s="12" t="s">
        <v>135</v>
      </c>
      <c r="DU106" s="12" t="s">
        <v>135</v>
      </c>
      <c r="DV106" s="12">
        <v>0.10100000000000001</v>
      </c>
      <c r="DW106" s="12">
        <v>0.02</v>
      </c>
      <c r="DX106" s="12">
        <v>1.43</v>
      </c>
      <c r="DY106" s="12">
        <v>0.13</v>
      </c>
      <c r="DZ106" s="12">
        <v>3.4000000000000002E-2</v>
      </c>
      <c r="EA106" s="12">
        <v>1.9E-2</v>
      </c>
      <c r="EB106" s="12">
        <v>6.2E-2</v>
      </c>
      <c r="EC106" s="12">
        <v>1.0999999999999999E-2</v>
      </c>
      <c r="ED106" s="12">
        <v>82.9</v>
      </c>
      <c r="EE106" s="12">
        <v>4.3</v>
      </c>
      <c r="EF106" s="12">
        <v>9.3699999999999992</v>
      </c>
      <c r="EG106" s="12">
        <v>0.48</v>
      </c>
      <c r="EH106" s="12">
        <v>25</v>
      </c>
      <c r="EI106" s="12">
        <v>1.1000000000000001</v>
      </c>
      <c r="EJ106" s="12">
        <v>3.62</v>
      </c>
      <c r="EK106" s="12">
        <v>0.18</v>
      </c>
      <c r="EL106" s="12">
        <v>17.59</v>
      </c>
      <c r="EM106" s="12">
        <v>0.81</v>
      </c>
      <c r="EN106" s="12">
        <v>5.09</v>
      </c>
      <c r="EO106" s="12">
        <v>0.34</v>
      </c>
      <c r="EP106" s="12">
        <v>1.82</v>
      </c>
      <c r="EQ106" s="12">
        <v>0.12</v>
      </c>
      <c r="ER106" s="12">
        <v>5.25</v>
      </c>
      <c r="ES106" s="12">
        <v>0.41</v>
      </c>
      <c r="ET106" s="12">
        <v>0.81399999999999995</v>
      </c>
      <c r="EU106" s="12">
        <v>0.06</v>
      </c>
      <c r="EV106" s="12">
        <v>4.9800000000000004</v>
      </c>
      <c r="EW106" s="12">
        <v>0.43</v>
      </c>
      <c r="EX106" s="12">
        <v>0.95599999999999996</v>
      </c>
      <c r="EY106" s="12">
        <v>6.8000000000000005E-2</v>
      </c>
      <c r="EZ106" s="12">
        <v>2.5299999999999998</v>
      </c>
      <c r="FA106" s="12">
        <v>0.2</v>
      </c>
      <c r="FB106" s="12">
        <v>0.33400000000000002</v>
      </c>
      <c r="FC106" s="12">
        <v>3.7999999999999999E-2</v>
      </c>
      <c r="FD106" s="12">
        <v>1.98</v>
      </c>
      <c r="FE106" s="12">
        <v>0.19</v>
      </c>
      <c r="FF106" s="12">
        <v>0.28499999999999998</v>
      </c>
      <c r="FG106" s="12">
        <v>3.4000000000000002E-2</v>
      </c>
      <c r="FH106" s="12">
        <v>3.54</v>
      </c>
      <c r="FI106" s="12">
        <v>0.33</v>
      </c>
      <c r="FJ106" s="12">
        <v>0.59099999999999997</v>
      </c>
      <c r="FK106" s="12">
        <v>5.3999999999999999E-2</v>
      </c>
      <c r="FL106" s="12">
        <v>9.7000000000000003E-2</v>
      </c>
      <c r="FM106" s="12">
        <v>2.7E-2</v>
      </c>
      <c r="FN106" s="12">
        <v>1.32E-2</v>
      </c>
      <c r="FO106" s="12">
        <v>8.3000000000000001E-3</v>
      </c>
      <c r="FP106" s="12">
        <v>0.77300000000000002</v>
      </c>
      <c r="FQ106" s="12">
        <v>6.6000000000000003E-2</v>
      </c>
      <c r="FR106" s="12" t="s">
        <v>135</v>
      </c>
      <c r="FS106" s="12" t="s">
        <v>135</v>
      </c>
      <c r="FT106" s="12">
        <v>0.625</v>
      </c>
      <c r="FU106" s="12">
        <v>7.2999999999999995E-2</v>
      </c>
      <c r="FV106" s="12">
        <v>0.217</v>
      </c>
      <c r="FW106" s="12">
        <v>3.5000000000000003E-2</v>
      </c>
    </row>
    <row r="107" spans="1:179" x14ac:dyDescent="0.3">
      <c r="A107" s="31" t="s">
        <v>311</v>
      </c>
      <c r="B107" s="31" t="s">
        <v>19</v>
      </c>
      <c r="D107" s="62">
        <v>2.3795000000000002</v>
      </c>
      <c r="E107" s="62">
        <v>14.302899999999999</v>
      </c>
      <c r="F107" s="62">
        <v>0.30590000000000001</v>
      </c>
      <c r="G107" s="62">
        <v>12.072800000000001</v>
      </c>
      <c r="H107" s="62">
        <v>0.51249999999999996</v>
      </c>
      <c r="I107" s="62">
        <v>2.7477</v>
      </c>
      <c r="J107" s="62">
        <v>51.2836</v>
      </c>
      <c r="K107" s="62">
        <v>5.9212999999999996</v>
      </c>
      <c r="L107" s="62">
        <v>7.181</v>
      </c>
      <c r="M107" s="62">
        <v>0.1462</v>
      </c>
      <c r="N107" s="62">
        <v>902.34380399999998</v>
      </c>
      <c r="O107" s="62">
        <v>113</v>
      </c>
      <c r="P107" s="62">
        <v>0.22663270101531299</v>
      </c>
      <c r="Q107" s="62">
        <v>904.957744402662</v>
      </c>
      <c r="R107" s="62">
        <v>366.72288576420198</v>
      </c>
      <c r="T107" s="37">
        <v>21.86</v>
      </c>
      <c r="U107" s="37">
        <v>1.978</v>
      </c>
      <c r="V107" s="37">
        <v>11.887</v>
      </c>
      <c r="W107" s="37">
        <v>0.254</v>
      </c>
      <c r="X107" s="37">
        <v>10.16</v>
      </c>
      <c r="Y107" s="37">
        <v>0.42599999999999999</v>
      </c>
      <c r="Z107" s="37">
        <v>2.2839999999999998</v>
      </c>
      <c r="AA107" s="37">
        <v>49.764000000000003</v>
      </c>
      <c r="AB107" s="37">
        <v>11.363</v>
      </c>
      <c r="AC107" s="37">
        <v>11.334</v>
      </c>
      <c r="AD107" s="37">
        <v>0.192</v>
      </c>
      <c r="AE107" s="37">
        <f t="shared" si="41"/>
        <v>0.82061381913671427</v>
      </c>
      <c r="AG107" s="34" t="str">
        <f t="shared" si="43"/>
        <v>LL8_280</v>
      </c>
      <c r="AH107" s="34">
        <f t="shared" si="44"/>
        <v>49.764000000000003</v>
      </c>
      <c r="AI107" s="34">
        <f t="shared" si="45"/>
        <v>2.2839999999999998</v>
      </c>
      <c r="AJ107" s="34">
        <f t="shared" si="46"/>
        <v>11.887</v>
      </c>
      <c r="AK107" s="34">
        <f t="shared" si="47"/>
        <v>9.6338999999999988</v>
      </c>
      <c r="AL107" s="34">
        <f t="shared" si="48"/>
        <v>1.8889998110999999</v>
      </c>
      <c r="AM107" s="34">
        <f t="shared" si="49"/>
        <v>0.192</v>
      </c>
      <c r="AN107" s="34">
        <f t="shared" si="50"/>
        <v>11.363</v>
      </c>
      <c r="AO107" s="34">
        <f t="shared" si="51"/>
        <v>10.16</v>
      </c>
      <c r="AP107" s="34">
        <f t="shared" si="52"/>
        <v>1.978</v>
      </c>
      <c r="AQ107" s="34">
        <f t="shared" si="53"/>
        <v>0.42599999999999999</v>
      </c>
      <c r="AR107" s="34">
        <f t="shared" si="54"/>
        <v>0.254</v>
      </c>
      <c r="AS107" s="34">
        <v>0.5</v>
      </c>
      <c r="AT107" s="34">
        <f t="shared" si="42"/>
        <v>7.4262083079161489E-2</v>
      </c>
      <c r="AU107" s="34">
        <f t="shared" si="55"/>
        <v>1242.3962999999999</v>
      </c>
      <c r="AV107" s="34">
        <v>980</v>
      </c>
      <c r="AW107" s="34">
        <v>6.0593930032436648E-2</v>
      </c>
      <c r="AY107" s="25">
        <v>46.56765</v>
      </c>
      <c r="AZ107" s="25">
        <v>40.4574</v>
      </c>
      <c r="BA107" s="25">
        <v>12.73715</v>
      </c>
      <c r="BB107" s="25">
        <v>4.4150000000000002E-2</v>
      </c>
      <c r="BC107" s="25">
        <v>0.23415</v>
      </c>
      <c r="BD107" s="25">
        <v>0.1575</v>
      </c>
      <c r="BE107" s="25">
        <v>0.30554999999999999</v>
      </c>
      <c r="BJ107" s="25">
        <v>100.50355</v>
      </c>
      <c r="BK107" s="25">
        <v>0.86696883789855195</v>
      </c>
      <c r="BM107" s="12" t="s">
        <v>399</v>
      </c>
      <c r="BN107" s="12">
        <v>25</v>
      </c>
      <c r="BO107" s="12" t="s">
        <v>32</v>
      </c>
      <c r="BP107" s="12" t="s">
        <v>482</v>
      </c>
      <c r="BQ107" s="12" t="s">
        <v>765</v>
      </c>
      <c r="BR107" s="12" t="s">
        <v>480</v>
      </c>
      <c r="BS107" s="12">
        <v>1.40543981481482E-2</v>
      </c>
      <c r="BT107" s="12">
        <v>21.727</v>
      </c>
      <c r="BU107" s="12">
        <v>41</v>
      </c>
      <c r="BV107" s="12" t="s">
        <v>462</v>
      </c>
      <c r="BW107" s="12">
        <v>1</v>
      </c>
      <c r="BX107" s="12">
        <v>75600</v>
      </c>
      <c r="BY107" s="12">
        <v>5300</v>
      </c>
      <c r="BZ107" s="12">
        <v>12.1</v>
      </c>
      <c r="CA107" s="12">
        <v>1</v>
      </c>
      <c r="CF107" s="12">
        <v>2.76</v>
      </c>
      <c r="CG107" s="12">
        <v>0.14000000000000001</v>
      </c>
      <c r="CH107" s="12">
        <v>4580</v>
      </c>
      <c r="CI107" s="12">
        <v>200</v>
      </c>
      <c r="CJ107" s="12">
        <v>25.5</v>
      </c>
      <c r="CK107" s="12">
        <v>1.4</v>
      </c>
      <c r="CL107" s="12">
        <v>17430</v>
      </c>
      <c r="CM107" s="12">
        <v>850</v>
      </c>
      <c r="CN107" s="12">
        <v>296</v>
      </c>
      <c r="CO107" s="12">
        <v>16</v>
      </c>
      <c r="CP107" s="12">
        <v>337</v>
      </c>
      <c r="CQ107" s="12">
        <v>19</v>
      </c>
      <c r="CR107" s="12">
        <v>876</v>
      </c>
      <c r="CS107" s="12">
        <v>40</v>
      </c>
      <c r="CT107" s="12">
        <v>72700</v>
      </c>
      <c r="CU107" s="12">
        <v>3400</v>
      </c>
      <c r="CX107" s="12">
        <v>94.8</v>
      </c>
      <c r="CY107" s="12">
        <v>6.5</v>
      </c>
      <c r="CZ107" s="12">
        <v>100.7</v>
      </c>
      <c r="DA107" s="12">
        <v>6.6</v>
      </c>
      <c r="DD107" s="12">
        <v>22.8</v>
      </c>
      <c r="DE107" s="12">
        <v>1.9</v>
      </c>
      <c r="DF107" s="12">
        <v>1.1100000000000001</v>
      </c>
      <c r="DG107" s="12">
        <v>0.74</v>
      </c>
      <c r="DH107" s="12">
        <v>9.76</v>
      </c>
      <c r="DI107" s="12">
        <v>0.91</v>
      </c>
      <c r="DJ107" s="12">
        <v>357</v>
      </c>
      <c r="DK107" s="12">
        <v>13</v>
      </c>
      <c r="DL107" s="12">
        <v>25.3</v>
      </c>
      <c r="DM107" s="12">
        <v>1.4</v>
      </c>
      <c r="DN107" s="12">
        <v>137.4</v>
      </c>
      <c r="DO107" s="12">
        <v>5.8</v>
      </c>
      <c r="DP107" s="12">
        <v>13.32</v>
      </c>
      <c r="DQ107" s="12">
        <v>0.81</v>
      </c>
      <c r="DR107" s="12">
        <v>0.99</v>
      </c>
      <c r="DS107" s="12">
        <v>0.33</v>
      </c>
      <c r="DX107" s="12">
        <v>1.53</v>
      </c>
      <c r="DY107" s="12">
        <v>0.32</v>
      </c>
      <c r="ED107" s="12">
        <v>122.6</v>
      </c>
      <c r="EE107" s="12">
        <v>6.8</v>
      </c>
      <c r="EF107" s="12">
        <v>11.74</v>
      </c>
      <c r="EG107" s="12">
        <v>0.85</v>
      </c>
      <c r="EH107" s="12">
        <v>29.4</v>
      </c>
      <c r="EI107" s="12">
        <v>1.4</v>
      </c>
      <c r="EJ107" s="12">
        <v>4.29</v>
      </c>
      <c r="EK107" s="12">
        <v>0.34</v>
      </c>
      <c r="EL107" s="12">
        <v>19.899999999999999</v>
      </c>
      <c r="EM107" s="12">
        <v>1.6</v>
      </c>
      <c r="EN107" s="12">
        <v>5.07</v>
      </c>
      <c r="EO107" s="12">
        <v>0.71</v>
      </c>
      <c r="EP107" s="12">
        <v>1.69</v>
      </c>
      <c r="EQ107" s="12">
        <v>0.24</v>
      </c>
      <c r="ER107" s="12">
        <v>5.67</v>
      </c>
      <c r="ES107" s="12">
        <v>0.72</v>
      </c>
      <c r="ET107" s="12">
        <v>0.8</v>
      </c>
      <c r="EU107" s="12">
        <v>0.1</v>
      </c>
      <c r="EV107" s="12">
        <v>4.63</v>
      </c>
      <c r="EW107" s="12">
        <v>0.6</v>
      </c>
      <c r="EX107" s="12">
        <v>0.99</v>
      </c>
      <c r="EY107" s="12">
        <v>0.12</v>
      </c>
      <c r="EZ107" s="12">
        <v>2.5099999999999998</v>
      </c>
      <c r="FA107" s="12">
        <v>0.3</v>
      </c>
      <c r="FB107" s="12">
        <v>0.34200000000000003</v>
      </c>
      <c r="FC107" s="12">
        <v>6.4000000000000001E-2</v>
      </c>
      <c r="FD107" s="12">
        <v>2.54</v>
      </c>
      <c r="FE107" s="12">
        <v>0.4</v>
      </c>
      <c r="FF107" s="12">
        <v>0.27200000000000002</v>
      </c>
      <c r="FG107" s="12">
        <v>5.2999999999999999E-2</v>
      </c>
      <c r="FH107" s="12">
        <v>3.84</v>
      </c>
      <c r="FI107" s="12">
        <v>0.66</v>
      </c>
      <c r="FJ107" s="12">
        <v>0.86</v>
      </c>
      <c r="FK107" s="12">
        <v>0.15</v>
      </c>
      <c r="FL107" s="12">
        <v>0.192</v>
      </c>
      <c r="FM107" s="12">
        <v>6.9000000000000006E-2</v>
      </c>
      <c r="FN107" s="12" t="s">
        <v>135</v>
      </c>
      <c r="FO107" s="12" t="s">
        <v>135</v>
      </c>
      <c r="FP107" s="12">
        <v>1.03</v>
      </c>
      <c r="FQ107" s="12">
        <v>0.15</v>
      </c>
      <c r="FT107" s="12">
        <v>0.94</v>
      </c>
      <c r="FU107" s="12">
        <v>0.17</v>
      </c>
      <c r="FV107" s="12">
        <v>0.253</v>
      </c>
      <c r="FW107" s="12">
        <v>6.0999999999999999E-2</v>
      </c>
    </row>
    <row r="108" spans="1:179" x14ac:dyDescent="0.3">
      <c r="A108" s="31" t="s">
        <v>312</v>
      </c>
      <c r="B108" s="31" t="s">
        <v>19</v>
      </c>
      <c r="D108" s="62">
        <v>2.5983000000000001</v>
      </c>
      <c r="E108" s="62">
        <v>14.385199999999999</v>
      </c>
      <c r="F108" s="62">
        <v>0.38950000000000001</v>
      </c>
      <c r="G108" s="62">
        <v>12.523999999999999</v>
      </c>
      <c r="H108" s="62">
        <v>0.52780000000000005</v>
      </c>
      <c r="I108" s="62">
        <v>2.8700999999999999</v>
      </c>
      <c r="J108" s="62">
        <v>50.804299999999998</v>
      </c>
      <c r="K108" s="62">
        <v>5.9402999999999997</v>
      </c>
      <c r="L108" s="62">
        <v>8.4515999999999991</v>
      </c>
      <c r="M108" s="62">
        <v>0.13780000000000001</v>
      </c>
      <c r="N108" s="62">
        <v>961.899496</v>
      </c>
      <c r="O108" s="62">
        <v>120</v>
      </c>
      <c r="P108" s="62">
        <v>0.245667641138825</v>
      </c>
      <c r="Q108" s="62">
        <v>340.52812812910202</v>
      </c>
      <c r="R108" s="62">
        <v>391.73883592160701</v>
      </c>
      <c r="T108" s="37">
        <v>18.39</v>
      </c>
      <c r="U108" s="37">
        <v>2.1920000000000002</v>
      </c>
      <c r="V108" s="37">
        <v>12.138</v>
      </c>
      <c r="W108" s="37">
        <v>0.32900000000000001</v>
      </c>
      <c r="X108" s="37">
        <v>10.678000000000001</v>
      </c>
      <c r="Y108" s="37">
        <v>0.44500000000000001</v>
      </c>
      <c r="Z108" s="37">
        <v>2.4220000000000002</v>
      </c>
      <c r="AA108" s="37">
        <v>49.057000000000002</v>
      </c>
      <c r="AB108" s="37">
        <v>10.843999999999999</v>
      </c>
      <c r="AC108" s="37">
        <v>11.335000000000001</v>
      </c>
      <c r="AD108" s="37">
        <v>0.17799999999999999</v>
      </c>
      <c r="AE108" s="37">
        <f t="shared" si="41"/>
        <v>0.84466593462285666</v>
      </c>
      <c r="AG108" s="34" t="str">
        <f t="shared" si="43"/>
        <v>LL8_300R</v>
      </c>
      <c r="AH108" s="34">
        <f t="shared" si="44"/>
        <v>49.057000000000002</v>
      </c>
      <c r="AI108" s="34">
        <f t="shared" si="45"/>
        <v>2.4220000000000002</v>
      </c>
      <c r="AJ108" s="34">
        <f t="shared" si="46"/>
        <v>12.138</v>
      </c>
      <c r="AK108" s="34">
        <f t="shared" si="47"/>
        <v>9.6347500000000004</v>
      </c>
      <c r="AL108" s="34">
        <f t="shared" si="48"/>
        <v>1.8891664777499999</v>
      </c>
      <c r="AM108" s="34">
        <f t="shared" si="49"/>
        <v>0.17799999999999999</v>
      </c>
      <c r="AN108" s="34">
        <f t="shared" si="50"/>
        <v>10.843999999999999</v>
      </c>
      <c r="AO108" s="34">
        <f t="shared" si="51"/>
        <v>10.678000000000001</v>
      </c>
      <c r="AP108" s="34">
        <f t="shared" si="52"/>
        <v>2.1920000000000002</v>
      </c>
      <c r="AQ108" s="34">
        <f t="shared" si="53"/>
        <v>0.44500000000000001</v>
      </c>
      <c r="AR108" s="34">
        <f t="shared" si="54"/>
        <v>0.32900000000000001</v>
      </c>
      <c r="AS108" s="34">
        <v>0.5</v>
      </c>
      <c r="AT108" s="34">
        <f t="shared" si="42"/>
        <v>2.8763250961153983E-2</v>
      </c>
      <c r="AU108" s="34">
        <f t="shared" si="55"/>
        <v>1231.9644000000001</v>
      </c>
      <c r="AV108" s="34">
        <v>410</v>
      </c>
      <c r="AW108" s="34">
        <v>0.1311502296561417</v>
      </c>
      <c r="AY108" s="25">
        <v>46.032249999999998</v>
      </c>
      <c r="AZ108" s="25">
        <v>40.036949999999997</v>
      </c>
      <c r="BA108" s="25">
        <v>12.902850000000001</v>
      </c>
      <c r="BB108" s="25">
        <v>4.675E-2</v>
      </c>
      <c r="BC108" s="25">
        <v>0.2319</v>
      </c>
      <c r="BD108" s="25">
        <v>0.16614999999999999</v>
      </c>
      <c r="BE108" s="25">
        <v>0.29375000000000001</v>
      </c>
      <c r="BJ108" s="25">
        <v>99.710599999999999</v>
      </c>
      <c r="BK108" s="25">
        <v>0.86411894012839896</v>
      </c>
      <c r="BM108" s="12" t="s">
        <v>396</v>
      </c>
      <c r="BN108" s="12">
        <v>40</v>
      </c>
      <c r="BO108" s="12" t="s">
        <v>32</v>
      </c>
      <c r="BP108" s="12">
        <v>24</v>
      </c>
      <c r="BQ108" s="12" t="s">
        <v>766</v>
      </c>
      <c r="BR108" s="12" t="s">
        <v>478</v>
      </c>
      <c r="BS108" s="12">
        <v>1.99513888888889E-2</v>
      </c>
      <c r="BT108" s="12">
        <v>23.007999999999999</v>
      </c>
      <c r="BU108" s="12">
        <v>35</v>
      </c>
      <c r="BV108" s="12" t="s">
        <v>462</v>
      </c>
      <c r="BW108" s="12">
        <v>1</v>
      </c>
      <c r="BX108" s="12">
        <v>311000</v>
      </c>
      <c r="BY108" s="12">
        <v>14000</v>
      </c>
      <c r="BZ108" s="12">
        <v>12.5</v>
      </c>
      <c r="CA108" s="12">
        <v>1</v>
      </c>
      <c r="CB108" s="12">
        <v>4.22</v>
      </c>
      <c r="CC108" s="12">
        <v>0.3</v>
      </c>
      <c r="CD108" s="12">
        <v>0.81</v>
      </c>
      <c r="CE108" s="12">
        <v>0.3</v>
      </c>
      <c r="CF108" s="12">
        <v>2.5710000000000002</v>
      </c>
      <c r="CG108" s="12">
        <v>0.09</v>
      </c>
      <c r="CH108" s="12">
        <v>4620</v>
      </c>
      <c r="CI108" s="12">
        <v>130</v>
      </c>
      <c r="CJ108" s="12">
        <v>28</v>
      </c>
      <c r="CK108" s="12">
        <v>1.2</v>
      </c>
      <c r="CL108" s="12">
        <v>15970</v>
      </c>
      <c r="CM108" s="12">
        <v>410</v>
      </c>
      <c r="CN108" s="12">
        <v>328.3</v>
      </c>
      <c r="CO108" s="12">
        <v>9.3000000000000007</v>
      </c>
      <c r="CP108" s="12">
        <v>368</v>
      </c>
      <c r="CQ108" s="12">
        <v>16</v>
      </c>
      <c r="CR108" s="12">
        <v>968</v>
      </c>
      <c r="CS108" s="12">
        <v>34</v>
      </c>
      <c r="CT108" s="12">
        <v>74600</v>
      </c>
      <c r="CU108" s="12">
        <v>2600</v>
      </c>
      <c r="CV108" s="12">
        <v>34.700000000000003</v>
      </c>
      <c r="CW108" s="12">
        <v>1.5</v>
      </c>
      <c r="CX108" s="12">
        <v>62.8</v>
      </c>
      <c r="CY108" s="12">
        <v>3.4</v>
      </c>
      <c r="CZ108" s="12">
        <v>40.299999999999997</v>
      </c>
      <c r="DA108" s="12">
        <v>1.9</v>
      </c>
      <c r="DB108" s="12">
        <v>96.4</v>
      </c>
      <c r="DC108" s="12">
        <v>4.7</v>
      </c>
      <c r="DD108" s="12">
        <v>24.2</v>
      </c>
      <c r="DE108" s="12">
        <v>1.5</v>
      </c>
      <c r="DF108" s="12">
        <v>1.59</v>
      </c>
      <c r="DG108" s="12">
        <v>0.25</v>
      </c>
      <c r="DH108" s="12">
        <v>10.7</v>
      </c>
      <c r="DI108" s="12">
        <v>0.53</v>
      </c>
      <c r="DJ108" s="12">
        <v>386.1</v>
      </c>
      <c r="DK108" s="12">
        <v>9.8000000000000007</v>
      </c>
      <c r="DL108" s="12">
        <v>24.31</v>
      </c>
      <c r="DM108" s="12">
        <v>0.7</v>
      </c>
      <c r="DN108" s="12">
        <v>150.5</v>
      </c>
      <c r="DO108" s="12">
        <v>4</v>
      </c>
      <c r="DP108" s="12">
        <v>15.28</v>
      </c>
      <c r="DQ108" s="12">
        <v>0.42</v>
      </c>
      <c r="DR108" s="12">
        <v>1.06</v>
      </c>
      <c r="DS108" s="12">
        <v>0.25</v>
      </c>
      <c r="DT108" s="12" t="s">
        <v>135</v>
      </c>
      <c r="DU108" s="12" t="s">
        <v>135</v>
      </c>
      <c r="DV108" s="12">
        <v>0.108</v>
      </c>
      <c r="DW108" s="12">
        <v>2.5999999999999999E-2</v>
      </c>
      <c r="DX108" s="12">
        <v>1.66</v>
      </c>
      <c r="DY108" s="12">
        <v>0.18</v>
      </c>
      <c r="DZ108" s="12">
        <v>0.04</v>
      </c>
      <c r="EA108" s="12">
        <v>2.5999999999999999E-2</v>
      </c>
      <c r="EB108" s="12">
        <v>9.6000000000000002E-2</v>
      </c>
      <c r="EC108" s="12">
        <v>0.02</v>
      </c>
      <c r="ED108" s="12">
        <v>133.6</v>
      </c>
      <c r="EE108" s="12">
        <v>5.4</v>
      </c>
      <c r="EF108" s="12">
        <v>13.73</v>
      </c>
      <c r="EG108" s="12">
        <v>0.55000000000000004</v>
      </c>
      <c r="EH108" s="12">
        <v>33.9</v>
      </c>
      <c r="EI108" s="12">
        <v>1.1000000000000001</v>
      </c>
      <c r="EJ108" s="12">
        <v>4.79</v>
      </c>
      <c r="EK108" s="12">
        <v>0.25</v>
      </c>
      <c r="EL108" s="12">
        <v>22.9</v>
      </c>
      <c r="EM108" s="12">
        <v>1.2</v>
      </c>
      <c r="EN108" s="12">
        <v>5.68</v>
      </c>
      <c r="EO108" s="12">
        <v>0.57999999999999996</v>
      </c>
      <c r="EP108" s="12">
        <v>1.91</v>
      </c>
      <c r="EQ108" s="12">
        <v>0.14000000000000001</v>
      </c>
      <c r="ER108" s="12">
        <v>5.66</v>
      </c>
      <c r="ES108" s="12">
        <v>0.51</v>
      </c>
      <c r="ET108" s="12">
        <v>0.89900000000000002</v>
      </c>
      <c r="EU108" s="12">
        <v>8.2000000000000003E-2</v>
      </c>
      <c r="EV108" s="12">
        <v>4.82</v>
      </c>
      <c r="EW108" s="12">
        <v>0.41</v>
      </c>
      <c r="EX108" s="12">
        <v>1.0649999999999999</v>
      </c>
      <c r="EY108" s="12">
        <v>0.09</v>
      </c>
      <c r="EZ108" s="12">
        <v>2.48</v>
      </c>
      <c r="FA108" s="12">
        <v>0.23</v>
      </c>
      <c r="FB108" s="12">
        <v>0.32</v>
      </c>
      <c r="FC108" s="12">
        <v>4.4999999999999998E-2</v>
      </c>
      <c r="FD108" s="12">
        <v>1.94</v>
      </c>
      <c r="FE108" s="12">
        <v>0.23</v>
      </c>
      <c r="FF108" s="12">
        <v>0.29699999999999999</v>
      </c>
      <c r="FG108" s="12">
        <v>5.0999999999999997E-2</v>
      </c>
      <c r="FH108" s="12">
        <v>3.98</v>
      </c>
      <c r="FI108" s="12">
        <v>0.31</v>
      </c>
      <c r="FJ108" s="12">
        <v>0.94</v>
      </c>
      <c r="FK108" s="12">
        <v>0.1</v>
      </c>
      <c r="FL108" s="12">
        <v>0.20300000000000001</v>
      </c>
      <c r="FM108" s="12">
        <v>4.7E-2</v>
      </c>
      <c r="FN108" s="12">
        <v>2.9000000000000001E-2</v>
      </c>
      <c r="FO108" s="12">
        <v>1.7999999999999999E-2</v>
      </c>
      <c r="FP108" s="12">
        <v>1.05</v>
      </c>
      <c r="FQ108" s="12">
        <v>0.11</v>
      </c>
      <c r="FR108" s="12">
        <v>1.5699999999999999E-2</v>
      </c>
      <c r="FS108" s="12">
        <v>9.1000000000000004E-3</v>
      </c>
      <c r="FT108" s="12">
        <v>1.02</v>
      </c>
      <c r="FU108" s="12">
        <v>0.11</v>
      </c>
      <c r="FV108" s="12">
        <v>0.29599999999999999</v>
      </c>
      <c r="FW108" s="12">
        <v>5.3999999999999999E-2</v>
      </c>
    </row>
    <row r="109" spans="1:179" x14ac:dyDescent="0.3">
      <c r="A109" s="31" t="s">
        <v>313</v>
      </c>
      <c r="B109" s="31" t="s">
        <v>19</v>
      </c>
      <c r="D109" s="62">
        <v>2.7423000000000002</v>
      </c>
      <c r="E109" s="62">
        <v>14.1218</v>
      </c>
      <c r="F109" s="62">
        <v>0.252</v>
      </c>
      <c r="G109" s="62">
        <v>12.0207</v>
      </c>
      <c r="H109" s="62">
        <v>0.43130000000000002</v>
      </c>
      <c r="I109" s="62">
        <v>2.5122</v>
      </c>
      <c r="J109" s="62">
        <v>51.420699999999997</v>
      </c>
      <c r="K109" s="62">
        <v>5.7645999999999997</v>
      </c>
      <c r="L109" s="62">
        <v>7.6089000000000002</v>
      </c>
      <c r="M109" s="62">
        <v>0.1047</v>
      </c>
      <c r="N109" s="62">
        <v>843.28858000000002</v>
      </c>
      <c r="O109" s="62">
        <v>108</v>
      </c>
      <c r="P109" s="62">
        <v>0.23812248998241101</v>
      </c>
      <c r="Q109" s="62">
        <v>683.24993773471499</v>
      </c>
      <c r="R109" s="62">
        <v>357.53346012690099</v>
      </c>
      <c r="T109" s="37">
        <v>18.21</v>
      </c>
      <c r="U109" s="37">
        <v>2.351</v>
      </c>
      <c r="V109" s="37">
        <v>12.106</v>
      </c>
      <c r="W109" s="37">
        <v>0.216</v>
      </c>
      <c r="X109" s="37">
        <v>10.413</v>
      </c>
      <c r="Y109" s="37">
        <v>0.37</v>
      </c>
      <c r="Z109" s="37">
        <v>2.1539999999999999</v>
      </c>
      <c r="AA109" s="37">
        <v>50.192999999999998</v>
      </c>
      <c r="AB109" s="37">
        <v>10.324</v>
      </c>
      <c r="AC109" s="37">
        <v>11.339</v>
      </c>
      <c r="AD109" s="37">
        <v>0.157</v>
      </c>
      <c r="AE109" s="37">
        <f t="shared" si="41"/>
        <v>0.84595211911005841</v>
      </c>
      <c r="AG109" s="34" t="str">
        <f t="shared" si="43"/>
        <v>LL8_232</v>
      </c>
      <c r="AH109" s="34">
        <f t="shared" si="44"/>
        <v>50.192999999999998</v>
      </c>
      <c r="AI109" s="34">
        <f t="shared" si="45"/>
        <v>2.1539999999999999</v>
      </c>
      <c r="AJ109" s="34">
        <f t="shared" si="46"/>
        <v>12.106</v>
      </c>
      <c r="AK109" s="34">
        <f t="shared" si="47"/>
        <v>9.6381499999999996</v>
      </c>
      <c r="AL109" s="34">
        <f t="shared" si="48"/>
        <v>1.8898331443499998</v>
      </c>
      <c r="AM109" s="34">
        <f t="shared" si="49"/>
        <v>0.157</v>
      </c>
      <c r="AN109" s="34">
        <f t="shared" si="50"/>
        <v>10.324</v>
      </c>
      <c r="AO109" s="34">
        <f t="shared" si="51"/>
        <v>10.413</v>
      </c>
      <c r="AP109" s="34">
        <f t="shared" si="52"/>
        <v>2.351</v>
      </c>
      <c r="AQ109" s="34">
        <f t="shared" si="53"/>
        <v>0.37</v>
      </c>
      <c r="AR109" s="34">
        <f t="shared" si="54"/>
        <v>0.216</v>
      </c>
      <c r="AS109" s="34">
        <v>0.5</v>
      </c>
      <c r="AT109" s="34">
        <f t="shared" si="42"/>
        <v>5.7799673270849755E-2</v>
      </c>
      <c r="AU109" s="34">
        <f t="shared" si="55"/>
        <v>1221.5124000000001</v>
      </c>
      <c r="AV109" s="34">
        <v>800</v>
      </c>
      <c r="AW109" s="34">
        <v>6.9626450436649237E-2</v>
      </c>
      <c r="AY109" s="25">
        <v>45.6815</v>
      </c>
      <c r="AZ109" s="25">
        <v>40.266100000000002</v>
      </c>
      <c r="BA109" s="25">
        <v>13.7014</v>
      </c>
      <c r="BB109" s="25">
        <v>4.4549999999999999E-2</v>
      </c>
      <c r="BC109" s="25">
        <v>0.2397</v>
      </c>
      <c r="BD109" s="25">
        <v>0.19034999999999999</v>
      </c>
      <c r="BE109" s="25">
        <v>0.3483</v>
      </c>
      <c r="BJ109" s="25">
        <v>100.4718</v>
      </c>
      <c r="BK109" s="25">
        <v>0.85597223447744797</v>
      </c>
      <c r="BM109" s="12" t="s">
        <v>397</v>
      </c>
      <c r="BN109" s="12">
        <v>20</v>
      </c>
      <c r="BO109" s="12" t="s">
        <v>32</v>
      </c>
      <c r="BP109" s="12" t="s">
        <v>483</v>
      </c>
      <c r="BQ109" s="12" t="s">
        <v>767</v>
      </c>
      <c r="BR109" s="12" t="s">
        <v>480</v>
      </c>
      <c r="BS109" s="12">
        <v>1.2368055555555601E-2</v>
      </c>
      <c r="BT109" s="12">
        <v>5.1032999999999999</v>
      </c>
      <c r="BU109" s="12">
        <v>18</v>
      </c>
      <c r="BV109" s="12" t="s">
        <v>462</v>
      </c>
      <c r="BW109" s="12">
        <v>1</v>
      </c>
      <c r="BX109" s="12">
        <v>67600</v>
      </c>
      <c r="BY109" s="12">
        <v>4300</v>
      </c>
      <c r="BZ109" s="12">
        <v>12</v>
      </c>
      <c r="CA109" s="12">
        <v>1</v>
      </c>
      <c r="CX109" s="12">
        <v>67</v>
      </c>
      <c r="CY109" s="12">
        <v>10</v>
      </c>
      <c r="CZ109" s="12">
        <v>29.3805309734513</v>
      </c>
      <c r="DA109" s="12">
        <v>4.0707964601769904</v>
      </c>
      <c r="DH109" s="12">
        <v>5.88</v>
      </c>
      <c r="DI109" s="12">
        <v>0.87</v>
      </c>
      <c r="DJ109" s="12">
        <v>303</v>
      </c>
      <c r="DK109" s="12">
        <v>40</v>
      </c>
      <c r="DL109" s="12">
        <v>18.2</v>
      </c>
      <c r="DM109" s="12">
        <v>2.2999999999999998</v>
      </c>
      <c r="DN109" s="12">
        <v>100</v>
      </c>
      <c r="DO109" s="12">
        <v>13</v>
      </c>
      <c r="DP109" s="12">
        <v>11.8</v>
      </c>
      <c r="DQ109" s="12">
        <v>1.6</v>
      </c>
      <c r="ED109" s="12">
        <v>99</v>
      </c>
      <c r="EE109" s="12">
        <v>13</v>
      </c>
      <c r="EF109" s="12">
        <v>9.34</v>
      </c>
      <c r="EG109" s="12">
        <v>0.93</v>
      </c>
      <c r="EH109" s="12">
        <v>26.1</v>
      </c>
      <c r="EI109" s="12">
        <v>2.4</v>
      </c>
      <c r="EJ109" s="12">
        <v>3.59</v>
      </c>
      <c r="EK109" s="12">
        <v>0.42</v>
      </c>
      <c r="EL109" s="12">
        <v>17.8</v>
      </c>
      <c r="EM109" s="12">
        <v>2.4</v>
      </c>
      <c r="EN109" s="12">
        <v>5.6</v>
      </c>
      <c r="EO109" s="12">
        <v>1</v>
      </c>
      <c r="EP109" s="12">
        <v>1.78</v>
      </c>
      <c r="EQ109" s="12">
        <v>0.28000000000000003</v>
      </c>
      <c r="ER109" s="12">
        <v>4.43</v>
      </c>
      <c r="ES109" s="12">
        <v>0.95</v>
      </c>
      <c r="ET109" s="12">
        <v>0.72</v>
      </c>
      <c r="EU109" s="12">
        <v>0.18</v>
      </c>
      <c r="EV109" s="12">
        <v>4.17</v>
      </c>
      <c r="EW109" s="12">
        <v>0.86</v>
      </c>
      <c r="EX109" s="12">
        <v>0.85</v>
      </c>
      <c r="EY109" s="12">
        <v>0.2</v>
      </c>
      <c r="EZ109" s="12">
        <v>1.92</v>
      </c>
      <c r="FA109" s="12">
        <v>0.47</v>
      </c>
      <c r="FB109" s="12">
        <v>0.31</v>
      </c>
      <c r="FC109" s="12">
        <v>0.1</v>
      </c>
      <c r="FD109" s="12">
        <v>1.92</v>
      </c>
      <c r="FE109" s="12">
        <v>0.48</v>
      </c>
      <c r="FF109" s="12">
        <v>0.28100000000000003</v>
      </c>
      <c r="FG109" s="12">
        <v>8.8999999999999996E-2</v>
      </c>
    </row>
    <row r="110" spans="1:179" x14ac:dyDescent="0.3">
      <c r="A110" s="31" t="s">
        <v>314</v>
      </c>
      <c r="B110" s="31" t="s">
        <v>19</v>
      </c>
      <c r="D110" s="62">
        <v>2.7776000000000001</v>
      </c>
      <c r="E110" s="62">
        <v>13.977600000000001</v>
      </c>
      <c r="F110" s="62">
        <v>0.25180000000000002</v>
      </c>
      <c r="G110" s="62">
        <v>11.928699999999999</v>
      </c>
      <c r="H110" s="62">
        <v>0.32290000000000002</v>
      </c>
      <c r="I110" s="62">
        <v>2.4291</v>
      </c>
      <c r="J110" s="62">
        <v>50.872900000000001</v>
      </c>
      <c r="K110" s="62">
        <v>6.3898999999999999</v>
      </c>
      <c r="L110" s="62">
        <v>7.5713999999999997</v>
      </c>
      <c r="M110" s="62">
        <v>0.1241</v>
      </c>
      <c r="N110" s="62">
        <v>846.79185600000005</v>
      </c>
      <c r="O110" s="62">
        <v>116</v>
      </c>
      <c r="P110" s="62">
        <v>0.22717303684342499</v>
      </c>
      <c r="Q110" s="62">
        <v>64.044276969357298</v>
      </c>
      <c r="R110" s="62">
        <v>302.434742446092</v>
      </c>
      <c r="T110" s="37">
        <v>23.41</v>
      </c>
      <c r="U110" s="37">
        <v>2.286</v>
      </c>
      <c r="V110" s="37">
        <v>11.505000000000001</v>
      </c>
      <c r="W110" s="37">
        <v>0.20699999999999999</v>
      </c>
      <c r="X110" s="37">
        <v>9.9480000000000004</v>
      </c>
      <c r="Y110" s="37">
        <v>0.26600000000000001</v>
      </c>
      <c r="Z110" s="37">
        <v>1.9990000000000001</v>
      </c>
      <c r="AA110" s="37">
        <v>49.468000000000004</v>
      </c>
      <c r="AB110" s="37">
        <v>12.452999999999999</v>
      </c>
      <c r="AC110" s="37">
        <v>11.337999999999999</v>
      </c>
      <c r="AD110" s="37">
        <v>0.16800000000000001</v>
      </c>
      <c r="AE110" s="37">
        <f t="shared" si="41"/>
        <v>0.81030710639332304</v>
      </c>
      <c r="AG110" s="34" t="str">
        <f t="shared" si="43"/>
        <v>LL8_155_c</v>
      </c>
      <c r="AH110" s="34">
        <f t="shared" si="44"/>
        <v>49.468000000000004</v>
      </c>
      <c r="AI110" s="34">
        <f t="shared" si="45"/>
        <v>1.9990000000000001</v>
      </c>
      <c r="AJ110" s="34">
        <f t="shared" si="46"/>
        <v>11.505000000000001</v>
      </c>
      <c r="AK110" s="34">
        <f t="shared" si="47"/>
        <v>9.6372999999999998</v>
      </c>
      <c r="AL110" s="34">
        <f t="shared" si="48"/>
        <v>1.8896664776999998</v>
      </c>
      <c r="AM110" s="34">
        <f t="shared" si="49"/>
        <v>0.16800000000000001</v>
      </c>
      <c r="AN110" s="34">
        <f t="shared" si="50"/>
        <v>12.452999999999999</v>
      </c>
      <c r="AO110" s="34">
        <f t="shared" si="51"/>
        <v>9.9480000000000004</v>
      </c>
      <c r="AP110" s="34">
        <f t="shared" si="52"/>
        <v>2.286</v>
      </c>
      <c r="AQ110" s="34">
        <f t="shared" si="53"/>
        <v>0.26600000000000001</v>
      </c>
      <c r="AR110" s="34">
        <f t="shared" si="54"/>
        <v>0.20699999999999999</v>
      </c>
      <c r="AS110" s="34">
        <v>0.5</v>
      </c>
      <c r="AT110" s="34">
        <f t="shared" si="42"/>
        <v>5.1895532752092447E-3</v>
      </c>
      <c r="AU110" s="34">
        <f t="shared" si="55"/>
        <v>1264.3053</v>
      </c>
      <c r="AV110" s="34">
        <v>100</v>
      </c>
      <c r="AW110" s="34">
        <v>0.48332850537533462</v>
      </c>
      <c r="AY110" s="25">
        <v>46.562750000000001</v>
      </c>
      <c r="AZ110" s="25">
        <v>39.860900000000001</v>
      </c>
      <c r="BA110" s="25">
        <v>11.4018</v>
      </c>
      <c r="BB110" s="25">
        <v>4.1050000000000003E-2</v>
      </c>
      <c r="BC110" s="25">
        <v>0.23569999999999999</v>
      </c>
      <c r="BD110" s="25">
        <v>0.15215000000000001</v>
      </c>
      <c r="BE110" s="25">
        <v>0.37745000000000001</v>
      </c>
      <c r="BJ110" s="25">
        <v>98.631900000000002</v>
      </c>
      <c r="BK110" s="25">
        <v>0.879220174502653</v>
      </c>
    </row>
    <row r="111" spans="1:179" x14ac:dyDescent="0.3">
      <c r="A111" s="31" t="s">
        <v>894</v>
      </c>
      <c r="B111" s="31" t="s">
        <v>14</v>
      </c>
      <c r="D111" s="62">
        <v>2.6804999999999999</v>
      </c>
      <c r="E111" s="62">
        <v>14.0242</v>
      </c>
      <c r="F111" s="62">
        <v>0.28770000000000001</v>
      </c>
      <c r="G111" s="62">
        <v>11.1731</v>
      </c>
      <c r="H111" s="62">
        <v>0.48159999999999997</v>
      </c>
      <c r="I111" s="62">
        <v>2.2273999999999998</v>
      </c>
      <c r="J111" s="62">
        <v>50.562100000000001</v>
      </c>
      <c r="K111" s="62">
        <v>6.0778999999999996</v>
      </c>
      <c r="L111" s="62">
        <v>8.6312999999999995</v>
      </c>
      <c r="M111" s="62">
        <v>6.5699999999999995E-2</v>
      </c>
      <c r="N111" s="62">
        <v>463.43336799999997</v>
      </c>
      <c r="O111" s="62">
        <v>108</v>
      </c>
      <c r="P111" s="62">
        <v>0.294430879366605</v>
      </c>
      <c r="Q111" s="62">
        <v>428.71142018510398</v>
      </c>
      <c r="R111" s="62">
        <v>329.11820091091698</v>
      </c>
      <c r="T111" s="37">
        <v>11.88</v>
      </c>
      <c r="U111" s="37">
        <v>2.4569999999999999</v>
      </c>
      <c r="V111" s="37">
        <v>12.855</v>
      </c>
      <c r="W111" s="37">
        <v>0.26400000000000001</v>
      </c>
      <c r="X111" s="37">
        <v>10.314</v>
      </c>
      <c r="Y111" s="37">
        <v>0.441</v>
      </c>
      <c r="Z111" s="37">
        <v>2.0419999999999998</v>
      </c>
      <c r="AA111" s="37">
        <v>50.542000000000002</v>
      </c>
      <c r="AB111" s="37">
        <v>9.1999999999999993</v>
      </c>
      <c r="AC111" s="37">
        <v>11.331</v>
      </c>
      <c r="AD111" s="37">
        <v>0.113</v>
      </c>
      <c r="AE111" s="37">
        <f t="shared" si="41"/>
        <v>0.89381480157311399</v>
      </c>
      <c r="AG111" s="34" t="str">
        <f t="shared" si="43"/>
        <v>LL4_4B</v>
      </c>
      <c r="AH111" s="34">
        <f t="shared" si="44"/>
        <v>50.542000000000002</v>
      </c>
      <c r="AI111" s="34">
        <f t="shared" si="45"/>
        <v>2.0419999999999998</v>
      </c>
      <c r="AJ111" s="34">
        <f t="shared" si="46"/>
        <v>12.855</v>
      </c>
      <c r="AK111" s="34">
        <f t="shared" si="47"/>
        <v>9.6313499999999994</v>
      </c>
      <c r="AL111" s="34">
        <f t="shared" si="48"/>
        <v>1.8884998111499998</v>
      </c>
      <c r="AM111" s="34">
        <f t="shared" si="49"/>
        <v>0.113</v>
      </c>
      <c r="AN111" s="34">
        <f t="shared" si="50"/>
        <v>9.1999999999999993</v>
      </c>
      <c r="AO111" s="34">
        <f t="shared" si="51"/>
        <v>10.314</v>
      </c>
      <c r="AP111" s="34">
        <f t="shared" si="52"/>
        <v>2.4569999999999999</v>
      </c>
      <c r="AQ111" s="34">
        <f t="shared" si="53"/>
        <v>0.441</v>
      </c>
      <c r="AR111" s="34">
        <f t="shared" si="54"/>
        <v>0.26400000000000001</v>
      </c>
      <c r="AS111" s="34">
        <v>0.5</v>
      </c>
      <c r="AT111" s="34">
        <f t="shared" si="42"/>
        <v>3.8318861296487657E-2</v>
      </c>
      <c r="AU111" s="34">
        <f t="shared" si="55"/>
        <v>1198.92</v>
      </c>
      <c r="AV111" s="34">
        <v>570</v>
      </c>
      <c r="AW111" s="34">
        <v>9.131967124538018E-2</v>
      </c>
      <c r="AY111" s="25">
        <v>44.365000000000002</v>
      </c>
      <c r="AZ111" s="25">
        <v>39.652999999999999</v>
      </c>
      <c r="BA111" s="25">
        <v>15.12365</v>
      </c>
      <c r="BB111" s="25">
        <v>4.0250000000000001E-2</v>
      </c>
      <c r="BC111" s="25">
        <v>0.25190000000000001</v>
      </c>
      <c r="BD111" s="25">
        <v>0.20515</v>
      </c>
      <c r="BE111" s="25">
        <v>0.30635000000000001</v>
      </c>
      <c r="BJ111" s="25">
        <v>99.945250000000001</v>
      </c>
      <c r="BK111" s="25">
        <v>0.83946160222106303</v>
      </c>
      <c r="BM111" s="12" t="s">
        <v>403</v>
      </c>
      <c r="BN111" s="12">
        <v>40</v>
      </c>
      <c r="BO111" s="12" t="s">
        <v>32</v>
      </c>
      <c r="BP111" s="12" t="s">
        <v>484</v>
      </c>
      <c r="BQ111" s="12" t="s">
        <v>768</v>
      </c>
      <c r="BR111" s="12" t="s">
        <v>485</v>
      </c>
      <c r="BS111" s="12">
        <v>1.8405092592592601E-2</v>
      </c>
      <c r="BT111" s="12">
        <v>23.026</v>
      </c>
      <c r="BU111" s="12">
        <v>35</v>
      </c>
      <c r="BV111" s="12" t="s">
        <v>462</v>
      </c>
      <c r="BW111" s="12">
        <v>1</v>
      </c>
      <c r="BX111" s="12">
        <v>195000</v>
      </c>
      <c r="BY111" s="12">
        <v>8400</v>
      </c>
      <c r="BZ111" s="12">
        <v>11.2</v>
      </c>
      <c r="CA111" s="12">
        <v>1</v>
      </c>
      <c r="CB111" s="12">
        <v>5.3</v>
      </c>
      <c r="CC111" s="12">
        <v>0.37</v>
      </c>
      <c r="CD111" s="12">
        <v>0.54</v>
      </c>
      <c r="CE111" s="12">
        <v>0.31</v>
      </c>
      <c r="CF111" s="12">
        <v>2.6</v>
      </c>
      <c r="CG111" s="12">
        <v>0.1</v>
      </c>
      <c r="CH111" s="12">
        <v>3930</v>
      </c>
      <c r="CI111" s="12">
        <v>140</v>
      </c>
      <c r="CJ111" s="12">
        <v>28.44</v>
      </c>
      <c r="CK111" s="12">
        <v>0.92</v>
      </c>
      <c r="CL111" s="12">
        <v>12500</v>
      </c>
      <c r="CM111" s="12">
        <v>300</v>
      </c>
      <c r="CN111" s="12">
        <v>291</v>
      </c>
      <c r="CO111" s="12">
        <v>11</v>
      </c>
      <c r="CP111" s="12">
        <v>249</v>
      </c>
      <c r="CQ111" s="12">
        <v>12</v>
      </c>
      <c r="CR111" s="12">
        <v>1075</v>
      </c>
      <c r="CS111" s="12">
        <v>39</v>
      </c>
      <c r="CT111" s="12">
        <v>83400</v>
      </c>
      <c r="CU111" s="12">
        <v>3400</v>
      </c>
      <c r="CV111" s="12">
        <v>35</v>
      </c>
      <c r="CW111" s="12">
        <v>1.9</v>
      </c>
      <c r="CX111" s="12">
        <v>124.4</v>
      </c>
      <c r="CY111" s="12">
        <v>5.8</v>
      </c>
      <c r="CZ111" s="12">
        <v>99.7</v>
      </c>
      <c r="DA111" s="12">
        <v>5.3</v>
      </c>
      <c r="DB111" s="12">
        <v>97.2</v>
      </c>
      <c r="DC111" s="12">
        <v>4.0999999999999996</v>
      </c>
      <c r="DD111" s="12">
        <v>22.7</v>
      </c>
      <c r="DE111" s="12">
        <v>1.2</v>
      </c>
      <c r="DF111" s="12">
        <v>1.67</v>
      </c>
      <c r="DG111" s="12">
        <v>0.41</v>
      </c>
      <c r="DH111" s="12">
        <v>8.58</v>
      </c>
      <c r="DI111" s="12">
        <v>0.49</v>
      </c>
      <c r="DJ111" s="12">
        <v>288.10000000000002</v>
      </c>
      <c r="DK111" s="12">
        <v>8.5</v>
      </c>
      <c r="DL111" s="12">
        <v>23.14</v>
      </c>
      <c r="DM111" s="12">
        <v>0.97</v>
      </c>
      <c r="DN111" s="12">
        <v>127.5</v>
      </c>
      <c r="DO111" s="12">
        <v>4.9000000000000004</v>
      </c>
      <c r="DP111" s="12">
        <v>12.54</v>
      </c>
      <c r="DQ111" s="12">
        <v>0.46</v>
      </c>
      <c r="DR111" s="12">
        <v>0.77</v>
      </c>
      <c r="DS111" s="12">
        <v>0.18</v>
      </c>
      <c r="DT111" s="12" t="s">
        <v>135</v>
      </c>
      <c r="DU111" s="12" t="s">
        <v>135</v>
      </c>
      <c r="DV111" s="12">
        <v>9.9000000000000005E-2</v>
      </c>
      <c r="DW111" s="12">
        <v>2.7E-2</v>
      </c>
      <c r="DX111" s="12">
        <v>1.53</v>
      </c>
      <c r="DY111" s="12">
        <v>0.2</v>
      </c>
      <c r="DZ111" s="12" t="s">
        <v>135</v>
      </c>
      <c r="EA111" s="12" t="s">
        <v>135</v>
      </c>
      <c r="EB111" s="12">
        <v>7.1999999999999995E-2</v>
      </c>
      <c r="EC111" s="12">
        <v>2.4E-2</v>
      </c>
      <c r="ED111" s="12">
        <v>108.8</v>
      </c>
      <c r="EE111" s="12">
        <v>5.2</v>
      </c>
      <c r="EF111" s="12">
        <v>10.98</v>
      </c>
      <c r="EG111" s="12">
        <v>0.5</v>
      </c>
      <c r="EH111" s="12">
        <v>27.6</v>
      </c>
      <c r="EI111" s="12">
        <v>1.3</v>
      </c>
      <c r="EJ111" s="12">
        <v>4.04</v>
      </c>
      <c r="EK111" s="12">
        <v>0.22</v>
      </c>
      <c r="EL111" s="12">
        <v>19.5</v>
      </c>
      <c r="EM111" s="12">
        <v>1.1000000000000001</v>
      </c>
      <c r="EN111" s="12">
        <v>5.25</v>
      </c>
      <c r="EO111" s="12">
        <v>0.45</v>
      </c>
      <c r="EP111" s="12">
        <v>1.72</v>
      </c>
      <c r="EQ111" s="12">
        <v>0.17</v>
      </c>
      <c r="ER111" s="12">
        <v>5.14</v>
      </c>
      <c r="ES111" s="12">
        <v>0.6</v>
      </c>
      <c r="ET111" s="12">
        <v>0.77800000000000002</v>
      </c>
      <c r="EU111" s="12">
        <v>8.4000000000000005E-2</v>
      </c>
      <c r="EV111" s="12">
        <v>4.75</v>
      </c>
      <c r="EW111" s="12">
        <v>0.4</v>
      </c>
      <c r="EX111" s="12">
        <v>0.91100000000000003</v>
      </c>
      <c r="EY111" s="12">
        <v>0.09</v>
      </c>
      <c r="EZ111" s="12">
        <v>2.52</v>
      </c>
      <c r="FA111" s="12">
        <v>0.23</v>
      </c>
      <c r="FB111" s="12">
        <v>0.28499999999999998</v>
      </c>
      <c r="FC111" s="12">
        <v>0.04</v>
      </c>
      <c r="FD111" s="12">
        <v>1.76</v>
      </c>
      <c r="FE111" s="12">
        <v>0.23</v>
      </c>
      <c r="FF111" s="12">
        <v>0.29899999999999999</v>
      </c>
      <c r="FG111" s="12">
        <v>4.5999999999999999E-2</v>
      </c>
      <c r="FH111" s="12">
        <v>3.41</v>
      </c>
      <c r="FI111" s="12">
        <v>0.3</v>
      </c>
      <c r="FJ111" s="12">
        <v>0.80600000000000005</v>
      </c>
      <c r="FK111" s="12">
        <v>8.7999999999999995E-2</v>
      </c>
      <c r="FL111" s="12">
        <v>0.158</v>
      </c>
      <c r="FM111" s="12">
        <v>5.0999999999999997E-2</v>
      </c>
      <c r="FN111" s="12">
        <v>2.4E-2</v>
      </c>
      <c r="FO111" s="12">
        <v>1.4999999999999999E-2</v>
      </c>
      <c r="FP111" s="12">
        <v>0.90600000000000003</v>
      </c>
      <c r="FQ111" s="12">
        <v>9.5000000000000001E-2</v>
      </c>
      <c r="FR111" s="12" t="s">
        <v>135</v>
      </c>
      <c r="FS111" s="12" t="s">
        <v>135</v>
      </c>
      <c r="FT111" s="12">
        <v>0.83</v>
      </c>
      <c r="FU111" s="12">
        <v>0.11</v>
      </c>
      <c r="FV111" s="12">
        <v>0.247</v>
      </c>
      <c r="FW111" s="12">
        <v>0.04</v>
      </c>
    </row>
    <row r="112" spans="1:179" x14ac:dyDescent="0.3">
      <c r="A112" s="31" t="s">
        <v>895</v>
      </c>
      <c r="B112" s="31" t="s">
        <v>14</v>
      </c>
      <c r="D112" s="62">
        <v>2.6608000000000001</v>
      </c>
      <c r="E112" s="62">
        <v>14.370200000000001</v>
      </c>
      <c r="F112" s="62">
        <v>0.2651</v>
      </c>
      <c r="G112" s="62">
        <v>12.020300000000001</v>
      </c>
      <c r="H112" s="62">
        <v>0.52300000000000002</v>
      </c>
      <c r="I112" s="62">
        <v>2.6480999999999999</v>
      </c>
      <c r="J112" s="62">
        <v>51.646500000000003</v>
      </c>
      <c r="K112" s="62">
        <v>6.2697000000000003</v>
      </c>
      <c r="L112" s="62">
        <v>6.3154000000000003</v>
      </c>
      <c r="M112" s="62">
        <v>8.8599999999999998E-2</v>
      </c>
      <c r="N112" s="62">
        <v>796.74505599999998</v>
      </c>
      <c r="O112" s="62">
        <v>131</v>
      </c>
      <c r="P112" s="62">
        <v>0.293620844893419</v>
      </c>
      <c r="Q112" s="62">
        <v>767.13933865028503</v>
      </c>
      <c r="R112" s="62">
        <v>377.10802607310598</v>
      </c>
      <c r="T112" s="37">
        <v>21.36</v>
      </c>
      <c r="U112" s="37">
        <v>2.2109999999999999</v>
      </c>
      <c r="V112" s="37">
        <v>11.943</v>
      </c>
      <c r="W112" s="37">
        <v>0.22</v>
      </c>
      <c r="X112" s="37">
        <v>10.114000000000001</v>
      </c>
      <c r="Y112" s="37">
        <v>0.435</v>
      </c>
      <c r="Z112" s="37">
        <v>2.2010000000000001</v>
      </c>
      <c r="AA112" s="37">
        <v>49.921999999999997</v>
      </c>
      <c r="AB112" s="37">
        <v>11.055</v>
      </c>
      <c r="AC112" s="37">
        <v>11.337</v>
      </c>
      <c r="AD112" s="37">
        <v>0.14499999999999999</v>
      </c>
      <c r="AE112" s="37">
        <f t="shared" si="41"/>
        <v>0.82399472643375082</v>
      </c>
      <c r="AG112" s="34" t="str">
        <f t="shared" si="43"/>
        <v>LL4_25_A</v>
      </c>
      <c r="AH112" s="34">
        <f t="shared" si="44"/>
        <v>49.921999999999997</v>
      </c>
      <c r="AI112" s="34">
        <f t="shared" si="45"/>
        <v>2.2010000000000001</v>
      </c>
      <c r="AJ112" s="34">
        <f t="shared" si="46"/>
        <v>11.943</v>
      </c>
      <c r="AK112" s="34">
        <f t="shared" si="47"/>
        <v>9.63645</v>
      </c>
      <c r="AL112" s="34">
        <f t="shared" si="48"/>
        <v>1.8894998110499999</v>
      </c>
      <c r="AM112" s="34">
        <f t="shared" si="49"/>
        <v>0.14499999999999999</v>
      </c>
      <c r="AN112" s="34">
        <f t="shared" si="50"/>
        <v>11.055</v>
      </c>
      <c r="AO112" s="34">
        <f t="shared" si="51"/>
        <v>10.114000000000001</v>
      </c>
      <c r="AP112" s="34">
        <f t="shared" si="52"/>
        <v>2.2109999999999999</v>
      </c>
      <c r="AQ112" s="34">
        <f t="shared" si="53"/>
        <v>0.435</v>
      </c>
      <c r="AR112" s="34">
        <f t="shared" si="54"/>
        <v>0.22</v>
      </c>
      <c r="AS112" s="34">
        <v>0.5</v>
      </c>
      <c r="AT112" s="34">
        <f t="shared" si="42"/>
        <v>6.3211876948771006E-2</v>
      </c>
      <c r="AU112" s="34">
        <f t="shared" si="55"/>
        <v>1236.2055</v>
      </c>
      <c r="AV112" s="34">
        <v>840</v>
      </c>
      <c r="AW112" s="34">
        <v>6.8138314275278111E-2</v>
      </c>
      <c r="AY112" s="25">
        <v>45.949800000000003</v>
      </c>
      <c r="AZ112" s="25">
        <v>39.794649999999997</v>
      </c>
      <c r="BA112" s="25">
        <v>12.84395</v>
      </c>
      <c r="BB112" s="25">
        <v>4.4049999999999999E-2</v>
      </c>
      <c r="BC112" s="25">
        <v>0.23244999999999999</v>
      </c>
      <c r="BD112" s="25">
        <v>0.16569999999999999</v>
      </c>
      <c r="BE112" s="25">
        <v>0.37605</v>
      </c>
      <c r="BJ112" s="25">
        <v>99.406700000000001</v>
      </c>
      <c r="BK112" s="25">
        <v>0.864445333961398</v>
      </c>
      <c r="BM112" s="12" t="s">
        <v>404</v>
      </c>
      <c r="BN112" s="12">
        <v>50</v>
      </c>
      <c r="BO112" s="12" t="s">
        <v>32</v>
      </c>
      <c r="BP112" s="12">
        <v>7</v>
      </c>
      <c r="BQ112" s="12" t="s">
        <v>769</v>
      </c>
      <c r="BR112" s="12" t="s">
        <v>485</v>
      </c>
      <c r="BS112" s="12">
        <v>2.7793981481481499E-2</v>
      </c>
      <c r="BT112" s="12">
        <v>16.433</v>
      </c>
      <c r="BU112" s="12">
        <v>25</v>
      </c>
      <c r="BV112" s="12" t="s">
        <v>462</v>
      </c>
      <c r="BW112" s="12">
        <v>1</v>
      </c>
      <c r="BX112" s="12">
        <v>351000</v>
      </c>
      <c r="BY112" s="12">
        <v>13000</v>
      </c>
      <c r="BZ112" s="12">
        <v>12</v>
      </c>
      <c r="CA112" s="12">
        <v>1</v>
      </c>
      <c r="CB112" s="12">
        <v>3.32</v>
      </c>
      <c r="CC112" s="12">
        <v>0.21</v>
      </c>
      <c r="CD112" s="12">
        <v>0.84</v>
      </c>
      <c r="CE112" s="12">
        <v>0.39</v>
      </c>
      <c r="CF112" s="12">
        <v>2.89</v>
      </c>
      <c r="CG112" s="12">
        <v>0.16</v>
      </c>
      <c r="CH112" s="12">
        <v>4290</v>
      </c>
      <c r="CI112" s="12">
        <v>130</v>
      </c>
      <c r="CJ112" s="12">
        <v>26.7</v>
      </c>
      <c r="CK112" s="12">
        <v>1.3</v>
      </c>
      <c r="CL112" s="12">
        <v>15180</v>
      </c>
      <c r="CM112" s="12">
        <v>590</v>
      </c>
      <c r="CN112" s="12">
        <v>243</v>
      </c>
      <c r="CO112" s="12">
        <v>10</v>
      </c>
      <c r="CP112" s="12">
        <v>283</v>
      </c>
      <c r="CQ112" s="12">
        <v>14</v>
      </c>
      <c r="CR112" s="12">
        <v>791</v>
      </c>
      <c r="CS112" s="12">
        <v>42</v>
      </c>
      <c r="CT112" s="12">
        <v>62100</v>
      </c>
      <c r="CU112" s="12">
        <v>3400</v>
      </c>
      <c r="CV112" s="12">
        <v>30.9</v>
      </c>
      <c r="CW112" s="12">
        <v>1.8</v>
      </c>
      <c r="CX112" s="12">
        <v>153</v>
      </c>
      <c r="CY112" s="12">
        <v>8.6</v>
      </c>
      <c r="CZ112" s="12">
        <v>57.3</v>
      </c>
      <c r="DA112" s="12">
        <v>3</v>
      </c>
      <c r="DB112" s="12">
        <v>73.8</v>
      </c>
      <c r="DC112" s="12">
        <v>4.5999999999999996</v>
      </c>
      <c r="DD112" s="12">
        <v>21.2</v>
      </c>
      <c r="DE112" s="12">
        <v>1.2</v>
      </c>
      <c r="DF112" s="12">
        <v>1.55</v>
      </c>
      <c r="DG112" s="12">
        <v>0.31</v>
      </c>
      <c r="DH112" s="12">
        <v>9.93</v>
      </c>
      <c r="DI112" s="12">
        <v>0.45</v>
      </c>
      <c r="DJ112" s="12">
        <v>356</v>
      </c>
      <c r="DK112" s="12">
        <v>15</v>
      </c>
      <c r="DL112" s="12">
        <v>24.3</v>
      </c>
      <c r="DM112" s="12">
        <v>1.1000000000000001</v>
      </c>
      <c r="DN112" s="12">
        <v>129.19999999999999</v>
      </c>
      <c r="DO112" s="12">
        <v>5.6</v>
      </c>
      <c r="DP112" s="12">
        <v>13.43</v>
      </c>
      <c r="DQ112" s="12">
        <v>0.56000000000000005</v>
      </c>
      <c r="DR112" s="12">
        <v>0.57999999999999996</v>
      </c>
      <c r="DS112" s="12">
        <v>0.14000000000000001</v>
      </c>
      <c r="DT112" s="12">
        <v>0.06</v>
      </c>
      <c r="DU112" s="12">
        <v>6.8000000000000005E-2</v>
      </c>
      <c r="DV112" s="12">
        <v>7.6999999999999999E-2</v>
      </c>
      <c r="DW112" s="12">
        <v>2.7E-2</v>
      </c>
      <c r="DX112" s="12">
        <v>1.51</v>
      </c>
      <c r="DY112" s="12">
        <v>0.15</v>
      </c>
      <c r="DZ112" s="12" t="s">
        <v>135</v>
      </c>
      <c r="EA112" s="12" t="s">
        <v>135</v>
      </c>
      <c r="EB112" s="12">
        <v>0.10299999999999999</v>
      </c>
      <c r="EC112" s="12">
        <v>1.7000000000000001E-2</v>
      </c>
      <c r="ED112" s="12">
        <v>124.4</v>
      </c>
      <c r="EE112" s="12">
        <v>7.2</v>
      </c>
      <c r="EF112" s="12">
        <v>12.71</v>
      </c>
      <c r="EG112" s="12">
        <v>0.6</v>
      </c>
      <c r="EH112" s="12">
        <v>30.1</v>
      </c>
      <c r="EI112" s="12">
        <v>1.2</v>
      </c>
      <c r="EJ112" s="12">
        <v>4.2300000000000004</v>
      </c>
      <c r="EK112" s="12">
        <v>0.2</v>
      </c>
      <c r="EL112" s="12">
        <v>20.38</v>
      </c>
      <c r="EM112" s="12">
        <v>0.98</v>
      </c>
      <c r="EN112" s="12">
        <v>5.41</v>
      </c>
      <c r="EO112" s="12">
        <v>0.46</v>
      </c>
      <c r="EP112" s="12">
        <v>1.79</v>
      </c>
      <c r="EQ112" s="12">
        <v>0.12</v>
      </c>
      <c r="ER112" s="12">
        <v>5.71</v>
      </c>
      <c r="ES112" s="12">
        <v>0.4</v>
      </c>
      <c r="ET112" s="12">
        <v>0.88</v>
      </c>
      <c r="EU112" s="12">
        <v>0.11</v>
      </c>
      <c r="EV112" s="12">
        <v>5.04</v>
      </c>
      <c r="EW112" s="12">
        <v>0.43</v>
      </c>
      <c r="EX112" s="12">
        <v>0.97199999999999998</v>
      </c>
      <c r="EY112" s="12">
        <v>0.08</v>
      </c>
      <c r="EZ112" s="12">
        <v>2.64</v>
      </c>
      <c r="FA112" s="12">
        <v>0.26</v>
      </c>
      <c r="FB112" s="12">
        <v>0.30299999999999999</v>
      </c>
      <c r="FC112" s="12">
        <v>3.5999999999999997E-2</v>
      </c>
      <c r="FD112" s="12">
        <v>1.83</v>
      </c>
      <c r="FE112" s="12">
        <v>0.31</v>
      </c>
      <c r="FF112" s="12">
        <v>0.28699999999999998</v>
      </c>
      <c r="FG112" s="12">
        <v>5.3999999999999999E-2</v>
      </c>
      <c r="FH112" s="12">
        <v>3.59</v>
      </c>
      <c r="FI112" s="12">
        <v>0.38</v>
      </c>
      <c r="FJ112" s="12">
        <v>0.92500000000000004</v>
      </c>
      <c r="FK112" s="12">
        <v>8.3000000000000004E-2</v>
      </c>
      <c r="FL112" s="12">
        <v>0.14399999999999999</v>
      </c>
      <c r="FM112" s="12">
        <v>4.5999999999999999E-2</v>
      </c>
      <c r="FN112" s="12">
        <v>1.5100000000000001E-2</v>
      </c>
      <c r="FO112" s="12">
        <v>8.3999999999999995E-3</v>
      </c>
      <c r="FP112" s="12">
        <v>0.99</v>
      </c>
      <c r="FQ112" s="12">
        <v>0.11</v>
      </c>
      <c r="FR112" s="12" t="s">
        <v>135</v>
      </c>
      <c r="FS112" s="12" t="s">
        <v>135</v>
      </c>
      <c r="FT112" s="12">
        <v>0.90300000000000002</v>
      </c>
      <c r="FU112" s="12">
        <v>7.8E-2</v>
      </c>
      <c r="FV112" s="12">
        <v>0.27700000000000002</v>
      </c>
      <c r="FW112" s="12">
        <v>3.4000000000000002E-2</v>
      </c>
    </row>
    <row r="113" spans="1:179" x14ac:dyDescent="0.3">
      <c r="A113" s="31" t="s">
        <v>896</v>
      </c>
      <c r="B113" s="31" t="s">
        <v>14</v>
      </c>
      <c r="D113" s="62">
        <v>2.7987000000000002</v>
      </c>
      <c r="E113" s="62">
        <v>14.265599999999999</v>
      </c>
      <c r="F113" s="62">
        <v>0.31530000000000002</v>
      </c>
      <c r="G113" s="62">
        <v>11.9574</v>
      </c>
      <c r="H113" s="62">
        <v>0.56140000000000001</v>
      </c>
      <c r="I113" s="62">
        <v>2.7624</v>
      </c>
      <c r="J113" s="62">
        <v>51.632100000000001</v>
      </c>
      <c r="K113" s="62">
        <v>6.2866</v>
      </c>
      <c r="L113" s="62">
        <v>6.6235999999999997</v>
      </c>
      <c r="M113" s="62">
        <v>0.153</v>
      </c>
      <c r="N113" s="62">
        <v>797.24552400000005</v>
      </c>
      <c r="O113" s="62">
        <v>137</v>
      </c>
      <c r="P113" s="62">
        <v>0.29300617092433601</v>
      </c>
      <c r="Q113" s="62">
        <v>1491.5940698970001</v>
      </c>
      <c r="R113" s="62">
        <v>366.94950025287801</v>
      </c>
      <c r="T113" s="37">
        <v>24.82</v>
      </c>
      <c r="U113" s="37">
        <v>2.25</v>
      </c>
      <c r="V113" s="37">
        <v>11.47</v>
      </c>
      <c r="W113" s="37">
        <v>0.254</v>
      </c>
      <c r="X113" s="37">
        <v>9.7509999999999994</v>
      </c>
      <c r="Y113" s="37">
        <v>0.45100000000000001</v>
      </c>
      <c r="Z113" s="37">
        <v>2.2210000000000001</v>
      </c>
      <c r="AA113" s="37">
        <v>49.46</v>
      </c>
      <c r="AB113" s="37">
        <v>12.202999999999999</v>
      </c>
      <c r="AC113" s="37">
        <v>11.336</v>
      </c>
      <c r="AD113" s="37">
        <v>0.19500000000000001</v>
      </c>
      <c r="AE113" s="37">
        <f t="shared" si="41"/>
        <v>0.80115366127223198</v>
      </c>
      <c r="AG113" s="34" t="str">
        <f t="shared" si="43"/>
        <v>LL4_25_B</v>
      </c>
      <c r="AH113" s="34">
        <f t="shared" si="44"/>
        <v>49.46</v>
      </c>
      <c r="AI113" s="34">
        <f t="shared" si="45"/>
        <v>2.2210000000000001</v>
      </c>
      <c r="AJ113" s="34">
        <f t="shared" si="46"/>
        <v>11.47</v>
      </c>
      <c r="AK113" s="34">
        <f t="shared" si="47"/>
        <v>9.6356000000000002</v>
      </c>
      <c r="AL113" s="34">
        <f t="shared" si="48"/>
        <v>1.8893331443999999</v>
      </c>
      <c r="AM113" s="34">
        <f t="shared" si="49"/>
        <v>0.19500000000000001</v>
      </c>
      <c r="AN113" s="34">
        <f t="shared" si="50"/>
        <v>12.202999999999999</v>
      </c>
      <c r="AO113" s="34">
        <f t="shared" si="51"/>
        <v>9.7509999999999994</v>
      </c>
      <c r="AP113" s="34">
        <f t="shared" si="52"/>
        <v>2.25</v>
      </c>
      <c r="AQ113" s="34">
        <f t="shared" si="53"/>
        <v>0.45100000000000001</v>
      </c>
      <c r="AR113" s="34">
        <f t="shared" si="54"/>
        <v>0.254</v>
      </c>
      <c r="AS113" s="34">
        <v>0.5</v>
      </c>
      <c r="AT113" s="34">
        <f t="shared" si="42"/>
        <v>0.11949960502299312</v>
      </c>
      <c r="AU113" s="34">
        <f t="shared" si="55"/>
        <v>1259.2802999999999</v>
      </c>
      <c r="AV113" s="34">
        <v>1470</v>
      </c>
      <c r="AW113" s="34">
        <v>4.1929535365168899E-2</v>
      </c>
      <c r="AY113" s="25">
        <v>46.745950000000001</v>
      </c>
      <c r="AZ113" s="25">
        <v>40.145200000000003</v>
      </c>
      <c r="BA113" s="25">
        <v>11.6844</v>
      </c>
      <c r="BB113" s="25">
        <v>4.7050000000000002E-2</v>
      </c>
      <c r="BC113" s="25">
        <v>0.23319999999999999</v>
      </c>
      <c r="BD113" s="25">
        <v>0.14899999999999999</v>
      </c>
      <c r="BE113" s="25">
        <v>0.38705000000000001</v>
      </c>
      <c r="BJ113" s="25">
        <v>99.391850000000005</v>
      </c>
      <c r="BK113" s="25">
        <v>0.87702015133994105</v>
      </c>
      <c r="BM113" s="12" t="s">
        <v>405</v>
      </c>
      <c r="BN113" s="12">
        <v>30</v>
      </c>
      <c r="BO113" s="12" t="s">
        <v>32</v>
      </c>
      <c r="BP113" s="12" t="s">
        <v>464</v>
      </c>
      <c r="BQ113" s="12" t="s">
        <v>770</v>
      </c>
      <c r="BR113" s="12" t="s">
        <v>485</v>
      </c>
      <c r="BS113" s="12">
        <v>1.7548611111111102E-2</v>
      </c>
      <c r="BT113" s="12">
        <v>7.9797000000000002</v>
      </c>
      <c r="BU113" s="12">
        <v>13</v>
      </c>
      <c r="BV113" s="12" t="s">
        <v>462</v>
      </c>
      <c r="BW113" s="12">
        <v>1</v>
      </c>
      <c r="BX113" s="12">
        <v>151000</v>
      </c>
      <c r="BY113" s="12">
        <v>7500</v>
      </c>
      <c r="BZ113" s="12">
        <v>12</v>
      </c>
      <c r="CA113" s="12">
        <v>1</v>
      </c>
      <c r="CB113" s="12">
        <v>3.54</v>
      </c>
      <c r="CC113" s="12">
        <v>0.77</v>
      </c>
      <c r="CD113" s="12" t="s">
        <v>135</v>
      </c>
      <c r="CE113" s="12" t="s">
        <v>135</v>
      </c>
      <c r="CF113" s="12">
        <v>2.5099999999999998</v>
      </c>
      <c r="CG113" s="12">
        <v>0.18</v>
      </c>
      <c r="CH113" s="12">
        <v>4330</v>
      </c>
      <c r="CI113" s="12">
        <v>160</v>
      </c>
      <c r="CJ113" s="12">
        <v>24.4</v>
      </c>
      <c r="CK113" s="12">
        <v>1.5</v>
      </c>
      <c r="CL113" s="12">
        <v>17250</v>
      </c>
      <c r="CM113" s="12">
        <v>920</v>
      </c>
      <c r="CN113" s="12">
        <v>287</v>
      </c>
      <c r="CO113" s="12">
        <v>27</v>
      </c>
      <c r="CP113" s="12">
        <v>308</v>
      </c>
      <c r="CQ113" s="12">
        <v>48</v>
      </c>
      <c r="CR113" s="12">
        <v>771</v>
      </c>
      <c r="CS113" s="12">
        <v>59</v>
      </c>
      <c r="CT113" s="12">
        <v>64300</v>
      </c>
      <c r="CU113" s="12">
        <v>5300</v>
      </c>
      <c r="CV113" s="12">
        <v>33.5</v>
      </c>
      <c r="CW113" s="12">
        <v>2.9</v>
      </c>
      <c r="CX113" s="12">
        <v>153</v>
      </c>
      <c r="CY113" s="12">
        <v>10</v>
      </c>
      <c r="CZ113" s="12">
        <v>69.099999999999994</v>
      </c>
      <c r="DA113" s="12">
        <v>6.4</v>
      </c>
      <c r="DB113" s="12">
        <v>103.6</v>
      </c>
      <c r="DC113" s="12">
        <v>6.3</v>
      </c>
      <c r="DD113" s="12">
        <v>21.7</v>
      </c>
      <c r="DE113" s="12">
        <v>2</v>
      </c>
      <c r="DF113" s="12">
        <v>2.15</v>
      </c>
      <c r="DG113" s="12">
        <v>0.68</v>
      </c>
      <c r="DH113" s="12">
        <v>10.199999999999999</v>
      </c>
      <c r="DI113" s="12">
        <v>1.1000000000000001</v>
      </c>
      <c r="DJ113" s="12">
        <v>372</v>
      </c>
      <c r="DK113" s="12">
        <v>19</v>
      </c>
      <c r="DL113" s="12">
        <v>23.2</v>
      </c>
      <c r="DM113" s="12">
        <v>2</v>
      </c>
      <c r="DN113" s="12">
        <v>149</v>
      </c>
      <c r="DO113" s="12">
        <v>12</v>
      </c>
      <c r="DP113" s="12">
        <v>14.9</v>
      </c>
      <c r="DQ113" s="12">
        <v>1.3</v>
      </c>
      <c r="DR113" s="12">
        <v>0.8</v>
      </c>
      <c r="DS113" s="12">
        <v>0.4</v>
      </c>
      <c r="DT113" s="12" t="s">
        <v>135</v>
      </c>
      <c r="DU113" s="12" t="s">
        <v>135</v>
      </c>
      <c r="DV113" s="12">
        <v>6.7000000000000004E-2</v>
      </c>
      <c r="DW113" s="12">
        <v>4.4999999999999998E-2</v>
      </c>
      <c r="DX113" s="12">
        <v>1.59</v>
      </c>
      <c r="DY113" s="12">
        <v>0.31</v>
      </c>
      <c r="DZ113" s="12" t="s">
        <v>135</v>
      </c>
      <c r="EA113" s="12" t="s">
        <v>135</v>
      </c>
      <c r="EB113" s="12">
        <v>0.13</v>
      </c>
      <c r="EC113" s="12">
        <v>6.5000000000000002E-2</v>
      </c>
      <c r="ED113" s="12">
        <v>123.9</v>
      </c>
      <c r="EE113" s="12">
        <v>9.3000000000000007</v>
      </c>
      <c r="EF113" s="12">
        <v>13.4</v>
      </c>
      <c r="EG113" s="12">
        <v>0.8</v>
      </c>
      <c r="EH113" s="12">
        <v>35.9</v>
      </c>
      <c r="EI113" s="12">
        <v>3.1</v>
      </c>
      <c r="EJ113" s="12">
        <v>4.8099999999999996</v>
      </c>
      <c r="EK113" s="12">
        <v>0.45</v>
      </c>
      <c r="EL113" s="12">
        <v>23.1</v>
      </c>
      <c r="EM113" s="12">
        <v>2.4</v>
      </c>
      <c r="EN113" s="12">
        <v>5.44</v>
      </c>
      <c r="EO113" s="12">
        <v>0.98</v>
      </c>
      <c r="EP113" s="12">
        <v>2.2599999999999998</v>
      </c>
      <c r="EQ113" s="12">
        <v>0.44</v>
      </c>
      <c r="ER113" s="12">
        <v>5.61</v>
      </c>
      <c r="ES113" s="12">
        <v>0.72</v>
      </c>
      <c r="ET113" s="12">
        <v>0.67</v>
      </c>
      <c r="EU113" s="12">
        <v>0.11</v>
      </c>
      <c r="EV113" s="12">
        <v>4.9800000000000004</v>
      </c>
      <c r="EW113" s="12">
        <v>0.64</v>
      </c>
      <c r="EX113" s="12">
        <v>1.03</v>
      </c>
      <c r="EY113" s="12">
        <v>0.19</v>
      </c>
      <c r="EZ113" s="12">
        <v>2.5099999999999998</v>
      </c>
      <c r="FA113" s="12">
        <v>0.51</v>
      </c>
      <c r="FB113" s="12">
        <v>0.33100000000000002</v>
      </c>
      <c r="FC113" s="12">
        <v>8.1000000000000003E-2</v>
      </c>
      <c r="FD113" s="12">
        <v>2.46</v>
      </c>
      <c r="FE113" s="12">
        <v>0.71</v>
      </c>
      <c r="FF113" s="12">
        <v>0.35</v>
      </c>
      <c r="FG113" s="12">
        <v>0.11</v>
      </c>
      <c r="FH113" s="12">
        <v>4.0999999999999996</v>
      </c>
      <c r="FI113" s="12">
        <v>0.96</v>
      </c>
      <c r="FJ113" s="12">
        <v>0.8</v>
      </c>
      <c r="FK113" s="12">
        <v>0.15</v>
      </c>
      <c r="FL113" s="12">
        <v>0.28000000000000003</v>
      </c>
      <c r="FM113" s="12">
        <v>0.14000000000000001</v>
      </c>
      <c r="FN113" s="12">
        <v>3.3000000000000002E-2</v>
      </c>
      <c r="FO113" s="12">
        <v>0.03</v>
      </c>
      <c r="FP113" s="12">
        <v>1.06</v>
      </c>
      <c r="FQ113" s="12">
        <v>0.21</v>
      </c>
      <c r="FR113" s="12" t="s">
        <v>135</v>
      </c>
      <c r="FS113" s="12" t="s">
        <v>135</v>
      </c>
      <c r="FT113" s="12">
        <v>0.98</v>
      </c>
      <c r="FU113" s="12">
        <v>0.17</v>
      </c>
      <c r="FV113" s="12">
        <v>0.28999999999999998</v>
      </c>
      <c r="FW113" s="12">
        <v>0.16</v>
      </c>
    </row>
    <row r="114" spans="1:179" x14ac:dyDescent="0.3">
      <c r="A114" s="31" t="s">
        <v>897</v>
      </c>
      <c r="B114" s="31" t="s">
        <v>14</v>
      </c>
      <c r="D114" s="62">
        <v>3.0190999999999999</v>
      </c>
      <c r="E114" s="62">
        <v>13.700100000000001</v>
      </c>
      <c r="F114" s="62">
        <v>0.34510000000000002</v>
      </c>
      <c r="G114" s="62">
        <v>10.1777</v>
      </c>
      <c r="H114" s="62">
        <v>0.39179999999999998</v>
      </c>
      <c r="I114" s="62">
        <v>2.246</v>
      </c>
      <c r="J114" s="62">
        <v>51.884799999999998</v>
      </c>
      <c r="K114" s="62">
        <v>5.9364999999999997</v>
      </c>
      <c r="L114" s="62">
        <v>9.5297000000000001</v>
      </c>
      <c r="M114" s="62">
        <v>0.1963</v>
      </c>
      <c r="N114" s="62">
        <v>868.81244800000002</v>
      </c>
      <c r="O114" s="62">
        <v>100</v>
      </c>
      <c r="P114" s="62">
        <v>0.31631744423990599</v>
      </c>
      <c r="Q114" s="62">
        <v>529.52932054267603</v>
      </c>
      <c r="R114" s="62">
        <v>266.40258091524998</v>
      </c>
      <c r="T114" s="37">
        <v>8.11</v>
      </c>
      <c r="U114" s="37">
        <v>2.8370000000000002</v>
      </c>
      <c r="V114" s="37">
        <v>12.875999999999999</v>
      </c>
      <c r="W114" s="37">
        <v>0.32400000000000001</v>
      </c>
      <c r="X114" s="37">
        <v>9.6120000000000001</v>
      </c>
      <c r="Y114" s="37">
        <v>0.36799999999999999</v>
      </c>
      <c r="Z114" s="37">
        <v>2.1110000000000002</v>
      </c>
      <c r="AA114" s="37">
        <v>51.707999999999998</v>
      </c>
      <c r="AB114" s="37">
        <v>8.14</v>
      </c>
      <c r="AC114" s="37">
        <v>11.331</v>
      </c>
      <c r="AD114" s="37">
        <v>0.22600000000000001</v>
      </c>
      <c r="AE114" s="37">
        <f t="shared" si="41"/>
        <v>0.92498381278327635</v>
      </c>
      <c r="AG114" s="34" t="str">
        <f t="shared" si="43"/>
        <v>LL4_2</v>
      </c>
      <c r="AH114" s="34">
        <f t="shared" si="44"/>
        <v>51.707999999999998</v>
      </c>
      <c r="AI114" s="34">
        <f t="shared" si="45"/>
        <v>2.1110000000000002</v>
      </c>
      <c r="AJ114" s="34">
        <f t="shared" si="46"/>
        <v>12.875999999999999</v>
      </c>
      <c r="AK114" s="34">
        <f t="shared" si="47"/>
        <v>9.6313499999999994</v>
      </c>
      <c r="AL114" s="34">
        <f t="shared" si="48"/>
        <v>1.8884998111499998</v>
      </c>
      <c r="AM114" s="34">
        <f t="shared" si="49"/>
        <v>0.22600000000000001</v>
      </c>
      <c r="AN114" s="34">
        <f t="shared" si="50"/>
        <v>8.14</v>
      </c>
      <c r="AO114" s="34">
        <f t="shared" si="51"/>
        <v>9.6120000000000001</v>
      </c>
      <c r="AP114" s="34">
        <f t="shared" si="52"/>
        <v>2.8370000000000002</v>
      </c>
      <c r="AQ114" s="34">
        <f t="shared" si="53"/>
        <v>0.36799999999999999</v>
      </c>
      <c r="AR114" s="34">
        <f t="shared" si="54"/>
        <v>0.32400000000000001</v>
      </c>
      <c r="AS114" s="34">
        <v>0.5</v>
      </c>
      <c r="AT114" s="34">
        <f t="shared" si="42"/>
        <v>4.8980604989610217E-2</v>
      </c>
      <c r="AU114" s="34">
        <f t="shared" si="55"/>
        <v>1177.614</v>
      </c>
      <c r="AV114" s="34">
        <v>740</v>
      </c>
      <c r="AW114" s="34">
        <v>6.9345911841947938E-2</v>
      </c>
      <c r="AY114" s="25">
        <v>43.108600000000003</v>
      </c>
      <c r="AZ114" s="25">
        <v>39.533450000000002</v>
      </c>
      <c r="BA114" s="25">
        <v>16.926749999999998</v>
      </c>
      <c r="BB114" s="25">
        <v>5.0599999999999999E-2</v>
      </c>
      <c r="BC114" s="25">
        <v>0.23344999999999999</v>
      </c>
      <c r="BD114" s="25">
        <v>0.22125</v>
      </c>
      <c r="BE114" s="25">
        <v>0.26300000000000001</v>
      </c>
      <c r="BJ114" s="25">
        <v>100.33714999999999</v>
      </c>
      <c r="BK114" s="25">
        <v>0.81948522819732295</v>
      </c>
      <c r="BM114" s="12" t="s">
        <v>403</v>
      </c>
      <c r="BN114" s="12">
        <v>40</v>
      </c>
      <c r="BO114" s="12" t="s">
        <v>32</v>
      </c>
      <c r="BP114" s="12" t="s">
        <v>484</v>
      </c>
      <c r="BQ114" s="12" t="s">
        <v>771</v>
      </c>
      <c r="BR114" s="12" t="s">
        <v>485</v>
      </c>
      <c r="BS114" s="12">
        <v>1.7034722222222201E-2</v>
      </c>
      <c r="BT114" s="12">
        <v>23.6</v>
      </c>
      <c r="BU114" s="12">
        <v>36</v>
      </c>
      <c r="BV114" s="12" t="s">
        <v>462</v>
      </c>
      <c r="BW114" s="12">
        <v>1</v>
      </c>
      <c r="BX114" s="12">
        <v>186000</v>
      </c>
      <c r="BY114" s="12">
        <v>8200</v>
      </c>
      <c r="BZ114" s="12">
        <v>10.199999999999999</v>
      </c>
      <c r="CA114" s="12">
        <v>1</v>
      </c>
      <c r="CB114" s="12">
        <v>5.31</v>
      </c>
      <c r="CC114" s="12">
        <v>0.28000000000000003</v>
      </c>
      <c r="CD114" s="12">
        <v>1.04</v>
      </c>
      <c r="CE114" s="12">
        <v>0.51</v>
      </c>
      <c r="CF114" s="12">
        <v>2.5979999999999999</v>
      </c>
      <c r="CG114" s="12">
        <v>8.6999999999999994E-2</v>
      </c>
      <c r="CH114" s="12">
        <v>3510</v>
      </c>
      <c r="CI114" s="12">
        <v>110</v>
      </c>
      <c r="CJ114" s="12">
        <v>26.09</v>
      </c>
      <c r="CK114" s="12">
        <v>0.96</v>
      </c>
      <c r="CL114" s="12">
        <v>12860</v>
      </c>
      <c r="CM114" s="12">
        <v>410</v>
      </c>
      <c r="CN114" s="12">
        <v>241.1</v>
      </c>
      <c r="CO114" s="12">
        <v>5.7</v>
      </c>
      <c r="CP114" s="12">
        <v>234</v>
      </c>
      <c r="CQ114" s="12">
        <v>11</v>
      </c>
      <c r="CR114" s="12">
        <v>1102</v>
      </c>
      <c r="CS114" s="12">
        <v>31</v>
      </c>
      <c r="CT114" s="12">
        <v>91200</v>
      </c>
      <c r="CU114" s="12">
        <v>3100</v>
      </c>
      <c r="CV114" s="12">
        <v>36.5</v>
      </c>
      <c r="CW114" s="12">
        <v>1.5</v>
      </c>
      <c r="CX114" s="12">
        <v>102.6</v>
      </c>
      <c r="CY114" s="12">
        <v>4.5</v>
      </c>
      <c r="CZ114" s="12">
        <v>124.5</v>
      </c>
      <c r="DA114" s="12">
        <v>5.5</v>
      </c>
      <c r="DB114" s="12">
        <v>99.6</v>
      </c>
      <c r="DC114" s="12">
        <v>6.3</v>
      </c>
      <c r="DD114" s="12">
        <v>20.260000000000002</v>
      </c>
      <c r="DE114" s="12">
        <v>0.92</v>
      </c>
      <c r="DF114" s="12">
        <v>1.91</v>
      </c>
      <c r="DG114" s="12">
        <v>0.39</v>
      </c>
      <c r="DH114" s="12">
        <v>7.79</v>
      </c>
      <c r="DI114" s="12">
        <v>0.49</v>
      </c>
      <c r="DJ114" s="12">
        <v>333.2</v>
      </c>
      <c r="DK114" s="12">
        <v>8.8000000000000007</v>
      </c>
      <c r="DL114" s="12">
        <v>22.22</v>
      </c>
      <c r="DM114" s="12">
        <v>0.77</v>
      </c>
      <c r="DN114" s="12">
        <v>145.80000000000001</v>
      </c>
      <c r="DO114" s="12">
        <v>4.5999999999999996</v>
      </c>
      <c r="DP114" s="12">
        <v>13.09</v>
      </c>
      <c r="DQ114" s="12">
        <v>0.56000000000000005</v>
      </c>
      <c r="DR114" s="12">
        <v>0.91</v>
      </c>
      <c r="DS114" s="12">
        <v>0.19</v>
      </c>
      <c r="DT114" s="12">
        <v>0.24</v>
      </c>
      <c r="DU114" s="12">
        <v>0.14000000000000001</v>
      </c>
      <c r="DV114" s="12">
        <v>0.104</v>
      </c>
      <c r="DW114" s="12">
        <v>3.3000000000000002E-2</v>
      </c>
      <c r="DX114" s="12">
        <v>1.66</v>
      </c>
      <c r="DY114" s="12">
        <v>0.23</v>
      </c>
      <c r="DZ114" s="12" t="s">
        <v>135</v>
      </c>
      <c r="EA114" s="12" t="s">
        <v>135</v>
      </c>
      <c r="EB114" s="12">
        <v>5.8000000000000003E-2</v>
      </c>
      <c r="EC114" s="12">
        <v>1.4999999999999999E-2</v>
      </c>
      <c r="ED114" s="12">
        <v>100.7</v>
      </c>
      <c r="EE114" s="12">
        <v>4.5</v>
      </c>
      <c r="EF114" s="12">
        <v>11.6</v>
      </c>
      <c r="EG114" s="12">
        <v>0.46</v>
      </c>
      <c r="EH114" s="12">
        <v>30.2</v>
      </c>
      <c r="EI114" s="12">
        <v>1.1000000000000001</v>
      </c>
      <c r="EJ114" s="12">
        <v>4.45</v>
      </c>
      <c r="EK114" s="12">
        <v>0.27</v>
      </c>
      <c r="EL114" s="12">
        <v>21.05</v>
      </c>
      <c r="EM114" s="12">
        <v>0.7</v>
      </c>
      <c r="EN114" s="12">
        <v>4.87</v>
      </c>
      <c r="EO114" s="12">
        <v>0.49</v>
      </c>
      <c r="EP114" s="12">
        <v>1.64</v>
      </c>
      <c r="EQ114" s="12">
        <v>0.11</v>
      </c>
      <c r="ER114" s="12">
        <v>5.12</v>
      </c>
      <c r="ES114" s="12">
        <v>0.56000000000000005</v>
      </c>
      <c r="ET114" s="12">
        <v>0.77600000000000002</v>
      </c>
      <c r="EU114" s="12">
        <v>6.3E-2</v>
      </c>
      <c r="EV114" s="12">
        <v>4.8</v>
      </c>
      <c r="EW114" s="12">
        <v>0.42</v>
      </c>
      <c r="EX114" s="12">
        <v>0.94</v>
      </c>
      <c r="EY114" s="12">
        <v>0.1</v>
      </c>
      <c r="EZ114" s="12">
        <v>2.2999999999999998</v>
      </c>
      <c r="FA114" s="12">
        <v>0.25</v>
      </c>
      <c r="FB114" s="12">
        <v>0.33700000000000002</v>
      </c>
      <c r="FC114" s="12">
        <v>5.2999999999999999E-2</v>
      </c>
      <c r="FD114" s="12">
        <v>1.48</v>
      </c>
      <c r="FE114" s="12">
        <v>0.2</v>
      </c>
      <c r="FF114" s="12">
        <v>0.23</v>
      </c>
      <c r="FG114" s="12">
        <v>0.04</v>
      </c>
      <c r="FH114" s="12">
        <v>3.97</v>
      </c>
      <c r="FI114" s="12">
        <v>0.38</v>
      </c>
      <c r="FJ114" s="12">
        <v>0.75</v>
      </c>
      <c r="FK114" s="12">
        <v>7.5999999999999998E-2</v>
      </c>
      <c r="FL114" s="12">
        <v>0.156</v>
      </c>
      <c r="FM114" s="12">
        <v>4.3999999999999997E-2</v>
      </c>
      <c r="FN114" s="12">
        <v>1.7000000000000001E-2</v>
      </c>
      <c r="FO114" s="12">
        <v>0.01</v>
      </c>
      <c r="FP114" s="12">
        <v>0.88200000000000001</v>
      </c>
      <c r="FQ114" s="12">
        <v>8.2000000000000003E-2</v>
      </c>
      <c r="FR114" s="12" t="s">
        <v>135</v>
      </c>
      <c r="FS114" s="12" t="s">
        <v>135</v>
      </c>
      <c r="FT114" s="12">
        <v>0.80800000000000005</v>
      </c>
      <c r="FU114" s="12">
        <v>8.2000000000000003E-2</v>
      </c>
      <c r="FV114" s="12">
        <v>0.27900000000000003</v>
      </c>
      <c r="FW114" s="12">
        <v>4.5999999999999999E-2</v>
      </c>
    </row>
    <row r="115" spans="1:179" x14ac:dyDescent="0.3">
      <c r="A115" s="31" t="s">
        <v>898</v>
      </c>
      <c r="B115" s="31" t="s">
        <v>14</v>
      </c>
      <c r="D115" s="62">
        <v>2.7122999999999999</v>
      </c>
      <c r="E115" s="62">
        <v>14.1951</v>
      </c>
      <c r="F115" s="62">
        <v>0.27789999999999998</v>
      </c>
      <c r="G115" s="62">
        <v>12.2278</v>
      </c>
      <c r="H115" s="62">
        <v>0.41620000000000001</v>
      </c>
      <c r="I115" s="62">
        <v>2.9352999999999998</v>
      </c>
      <c r="J115" s="62">
        <v>51.1449</v>
      </c>
      <c r="K115" s="62">
        <v>6.4599000000000002</v>
      </c>
      <c r="L115" s="62">
        <v>6.5762999999999998</v>
      </c>
      <c r="M115" s="62">
        <v>0.11219999999999999</v>
      </c>
      <c r="N115" s="62">
        <v>902.34380399999998</v>
      </c>
      <c r="O115" s="62">
        <v>120</v>
      </c>
      <c r="P115" s="62">
        <v>0.277988022408927</v>
      </c>
      <c r="Q115" s="62">
        <v>699.57917419193495</v>
      </c>
      <c r="R115" s="62">
        <v>379.46712937276499</v>
      </c>
      <c r="T115" s="37">
        <v>25.42</v>
      </c>
      <c r="U115" s="37">
        <v>2.177</v>
      </c>
      <c r="V115" s="37">
        <v>11.391999999999999</v>
      </c>
      <c r="W115" s="37">
        <v>0.223</v>
      </c>
      <c r="X115" s="37">
        <v>9.9510000000000005</v>
      </c>
      <c r="Y115" s="37">
        <v>0.33400000000000002</v>
      </c>
      <c r="Z115" s="37">
        <v>2.3559999999999999</v>
      </c>
      <c r="AA115" s="37">
        <v>49.152000000000001</v>
      </c>
      <c r="AB115" s="37">
        <v>12.523999999999999</v>
      </c>
      <c r="AC115" s="37">
        <v>11.334</v>
      </c>
      <c r="AD115" s="37">
        <v>0.161</v>
      </c>
      <c r="AE115" s="37">
        <f t="shared" si="41"/>
        <v>0.79732100143517781</v>
      </c>
      <c r="AG115" s="34" t="str">
        <f t="shared" si="43"/>
        <v>LL4_3</v>
      </c>
      <c r="AH115" s="34">
        <f t="shared" si="44"/>
        <v>49.152000000000001</v>
      </c>
      <c r="AI115" s="34">
        <f t="shared" si="45"/>
        <v>2.3559999999999999</v>
      </c>
      <c r="AJ115" s="34">
        <f t="shared" si="46"/>
        <v>11.391999999999999</v>
      </c>
      <c r="AK115" s="34">
        <f t="shared" si="47"/>
        <v>9.6338999999999988</v>
      </c>
      <c r="AL115" s="34">
        <f t="shared" si="48"/>
        <v>1.8889998110999999</v>
      </c>
      <c r="AM115" s="34">
        <f t="shared" si="49"/>
        <v>0.161</v>
      </c>
      <c r="AN115" s="34">
        <f t="shared" si="50"/>
        <v>12.523999999999999</v>
      </c>
      <c r="AO115" s="34">
        <f t="shared" si="51"/>
        <v>9.9510000000000005</v>
      </c>
      <c r="AP115" s="34">
        <f t="shared" si="52"/>
        <v>2.177</v>
      </c>
      <c r="AQ115" s="34">
        <f t="shared" si="53"/>
        <v>0.33400000000000002</v>
      </c>
      <c r="AR115" s="34">
        <f t="shared" si="54"/>
        <v>0.223</v>
      </c>
      <c r="AS115" s="34">
        <v>0.5</v>
      </c>
      <c r="AT115" s="34">
        <f t="shared" si="42"/>
        <v>5.5778916774990833E-2</v>
      </c>
      <c r="AU115" s="34">
        <f t="shared" si="55"/>
        <v>1265.7324000000001</v>
      </c>
      <c r="AV115" s="34">
        <v>700</v>
      </c>
      <c r="AW115" s="34">
        <v>8.3359791192320246E-2</v>
      </c>
      <c r="AY115" s="25">
        <v>47.164749999999998</v>
      </c>
      <c r="AZ115" s="25">
        <v>40.023249999999997</v>
      </c>
      <c r="BA115" s="25">
        <v>11.422000000000001</v>
      </c>
      <c r="BB115" s="25">
        <v>5.6099999999999997E-2</v>
      </c>
      <c r="BC115" s="25">
        <v>0.22889999999999999</v>
      </c>
      <c r="BD115" s="25">
        <v>0.153</v>
      </c>
      <c r="BE115" s="25">
        <v>0.38109999999999999</v>
      </c>
      <c r="BJ115" s="25">
        <v>99.429050000000004</v>
      </c>
      <c r="BK115" s="25">
        <v>0.88039140977941699</v>
      </c>
      <c r="BM115" s="12" t="s">
        <v>403</v>
      </c>
      <c r="BN115" s="12">
        <v>40</v>
      </c>
      <c r="BO115" s="12" t="s">
        <v>32</v>
      </c>
      <c r="BP115" s="12" t="s">
        <v>484</v>
      </c>
      <c r="BQ115" s="12" t="s">
        <v>772</v>
      </c>
      <c r="BR115" s="12" t="s">
        <v>485</v>
      </c>
      <c r="BS115" s="12">
        <v>1.97743055555556E-2</v>
      </c>
      <c r="BT115" s="12">
        <v>15.984999999999999</v>
      </c>
      <c r="BU115" s="12">
        <v>24</v>
      </c>
      <c r="BV115" s="12" t="s">
        <v>462</v>
      </c>
      <c r="BW115" s="12">
        <v>1</v>
      </c>
      <c r="BX115" s="12">
        <v>218000</v>
      </c>
      <c r="BY115" s="12">
        <v>9500</v>
      </c>
      <c r="BZ115" s="12">
        <v>12.2</v>
      </c>
      <c r="CA115" s="12">
        <v>1</v>
      </c>
      <c r="CB115" s="12">
        <v>4.5</v>
      </c>
      <c r="CC115" s="12">
        <v>0.43</v>
      </c>
      <c r="CD115" s="12">
        <v>1.24</v>
      </c>
      <c r="CE115" s="12">
        <v>0.48</v>
      </c>
      <c r="CF115" s="12">
        <v>2.68</v>
      </c>
      <c r="CG115" s="12">
        <v>0.11</v>
      </c>
      <c r="CH115" s="12">
        <v>3670</v>
      </c>
      <c r="CI115" s="12">
        <v>120</v>
      </c>
      <c r="CJ115" s="12">
        <v>29.4</v>
      </c>
      <c r="CK115" s="12">
        <v>1.7</v>
      </c>
      <c r="CL115" s="12">
        <v>17060</v>
      </c>
      <c r="CM115" s="12">
        <v>490</v>
      </c>
      <c r="CN115" s="12">
        <v>317</v>
      </c>
      <c r="CO115" s="12">
        <v>12</v>
      </c>
      <c r="CP115" s="12">
        <v>334</v>
      </c>
      <c r="CQ115" s="12">
        <v>15</v>
      </c>
      <c r="CR115" s="12">
        <v>896</v>
      </c>
      <c r="CS115" s="12">
        <v>34</v>
      </c>
      <c r="CT115" s="12">
        <v>69000</v>
      </c>
      <c r="CU115" s="12">
        <v>2400</v>
      </c>
      <c r="CV115" s="12">
        <v>33.1</v>
      </c>
      <c r="CW115" s="12">
        <v>1.4</v>
      </c>
      <c r="CX115" s="12">
        <v>145.69999999999999</v>
      </c>
      <c r="CY115" s="12">
        <v>7.3</v>
      </c>
      <c r="CZ115" s="12">
        <v>55.3</v>
      </c>
      <c r="DA115" s="12">
        <v>3.8</v>
      </c>
      <c r="DB115" s="12">
        <v>79</v>
      </c>
      <c r="DC115" s="12">
        <v>5.4</v>
      </c>
      <c r="DD115" s="12">
        <v>22.2</v>
      </c>
      <c r="DE115" s="12">
        <v>1.3</v>
      </c>
      <c r="DF115" s="12">
        <v>2.2400000000000002</v>
      </c>
      <c r="DG115" s="12">
        <v>0.54</v>
      </c>
      <c r="DH115" s="12">
        <v>7.71</v>
      </c>
      <c r="DI115" s="12">
        <v>0.59</v>
      </c>
      <c r="DJ115" s="12">
        <v>334</v>
      </c>
      <c r="DK115" s="12">
        <v>13</v>
      </c>
      <c r="DL115" s="12">
        <v>25.51</v>
      </c>
      <c r="DM115" s="12">
        <v>0.81</v>
      </c>
      <c r="DN115" s="12">
        <v>159.5</v>
      </c>
      <c r="DO115" s="12">
        <v>5.6</v>
      </c>
      <c r="DP115" s="12">
        <v>13.3</v>
      </c>
      <c r="DQ115" s="12">
        <v>0.49</v>
      </c>
      <c r="DR115" s="12">
        <v>0.44</v>
      </c>
      <c r="DS115" s="12">
        <v>0.18</v>
      </c>
      <c r="DT115" s="12">
        <v>0.12</v>
      </c>
      <c r="DU115" s="12">
        <v>0.14000000000000001</v>
      </c>
      <c r="DV115" s="12">
        <v>8.5000000000000006E-2</v>
      </c>
      <c r="DW115" s="12">
        <v>3.2000000000000001E-2</v>
      </c>
      <c r="DX115" s="12">
        <v>1.79</v>
      </c>
      <c r="DY115" s="12">
        <v>0.21</v>
      </c>
      <c r="DZ115" s="12" t="s">
        <v>135</v>
      </c>
      <c r="EA115" s="12" t="s">
        <v>135</v>
      </c>
      <c r="EB115" s="12">
        <v>8.1000000000000003E-2</v>
      </c>
      <c r="EC115" s="12">
        <v>2.8000000000000001E-2</v>
      </c>
      <c r="ED115" s="12">
        <v>94.1</v>
      </c>
      <c r="EE115" s="12">
        <v>4.4000000000000004</v>
      </c>
      <c r="EF115" s="12">
        <v>11.11</v>
      </c>
      <c r="EG115" s="12">
        <v>0.59</v>
      </c>
      <c r="EH115" s="12">
        <v>31.8</v>
      </c>
      <c r="EI115" s="12">
        <v>1.2</v>
      </c>
      <c r="EJ115" s="12">
        <v>4.63</v>
      </c>
      <c r="EK115" s="12">
        <v>0.27</v>
      </c>
      <c r="EL115" s="12">
        <v>22.8</v>
      </c>
      <c r="EM115" s="12">
        <v>1.2</v>
      </c>
      <c r="EN115" s="12">
        <v>5.99</v>
      </c>
      <c r="EO115" s="12">
        <v>0.55000000000000004</v>
      </c>
      <c r="EP115" s="12">
        <v>2.04</v>
      </c>
      <c r="EQ115" s="12">
        <v>0.18</v>
      </c>
      <c r="ER115" s="12">
        <v>6.28</v>
      </c>
      <c r="ES115" s="12">
        <v>0.82</v>
      </c>
      <c r="ET115" s="12">
        <v>0.86799999999999999</v>
      </c>
      <c r="EU115" s="12">
        <v>9.1999999999999998E-2</v>
      </c>
      <c r="EV115" s="12">
        <v>5.15</v>
      </c>
      <c r="EW115" s="12">
        <v>0.55000000000000004</v>
      </c>
      <c r="EX115" s="12">
        <v>1.08</v>
      </c>
      <c r="EY115" s="12">
        <v>0.12</v>
      </c>
      <c r="EZ115" s="12">
        <v>2.76</v>
      </c>
      <c r="FA115" s="12">
        <v>0.3</v>
      </c>
      <c r="FB115" s="12">
        <v>0.33</v>
      </c>
      <c r="FC115" s="12">
        <v>5.0999999999999997E-2</v>
      </c>
      <c r="FD115" s="12">
        <v>2.09</v>
      </c>
      <c r="FE115" s="12">
        <v>0.35</v>
      </c>
      <c r="FF115" s="12">
        <v>0.30399999999999999</v>
      </c>
      <c r="FG115" s="12">
        <v>6.2E-2</v>
      </c>
      <c r="FH115" s="12">
        <v>4.04</v>
      </c>
      <c r="FI115" s="12">
        <v>0.53</v>
      </c>
      <c r="FJ115" s="12">
        <v>0.70099999999999996</v>
      </c>
      <c r="FK115" s="12">
        <v>8.5999999999999993E-2</v>
      </c>
      <c r="FL115" s="12">
        <v>0.193</v>
      </c>
      <c r="FM115" s="12">
        <v>5.8000000000000003E-2</v>
      </c>
      <c r="FN115" s="12">
        <v>2.3E-2</v>
      </c>
      <c r="FO115" s="12">
        <v>1.4E-2</v>
      </c>
      <c r="FP115" s="12">
        <v>0.98299999999999998</v>
      </c>
      <c r="FQ115" s="12">
        <v>9.8000000000000004E-2</v>
      </c>
      <c r="FR115" s="12" t="s">
        <v>135</v>
      </c>
      <c r="FS115" s="12" t="s">
        <v>135</v>
      </c>
      <c r="FT115" s="12">
        <v>0.84299999999999997</v>
      </c>
      <c r="FU115" s="12">
        <v>0.09</v>
      </c>
      <c r="FV115" s="12">
        <v>0.23899999999999999</v>
      </c>
      <c r="FW115" s="12">
        <v>3.7999999999999999E-2</v>
      </c>
    </row>
    <row r="116" spans="1:179" x14ac:dyDescent="0.3">
      <c r="A116" s="31" t="s">
        <v>899</v>
      </c>
      <c r="B116" s="31" t="s">
        <v>14</v>
      </c>
      <c r="D116" s="62">
        <v>2.8879999999999999</v>
      </c>
      <c r="E116" s="62">
        <v>14.752800000000001</v>
      </c>
      <c r="F116" s="62">
        <v>0.27289999999999998</v>
      </c>
      <c r="G116" s="62">
        <v>12.183199999999999</v>
      </c>
      <c r="H116" s="62">
        <v>0.40760000000000002</v>
      </c>
      <c r="I116" s="62">
        <v>2.4706999999999999</v>
      </c>
      <c r="J116" s="62">
        <v>52.145200000000003</v>
      </c>
      <c r="K116" s="62">
        <v>6.2541000000000002</v>
      </c>
      <c r="L116" s="62">
        <v>6.2723000000000004</v>
      </c>
      <c r="M116" s="62">
        <v>7.4999999999999997E-2</v>
      </c>
      <c r="N116" s="62">
        <v>793.24177999999995</v>
      </c>
      <c r="O116" s="62">
        <v>167</v>
      </c>
      <c r="P116" s="62">
        <v>0.290316720700389</v>
      </c>
      <c r="Q116" s="62">
        <v>986.94177528306705</v>
      </c>
      <c r="R116" s="62">
        <v>375.79667753356699</v>
      </c>
      <c r="T116" s="37">
        <v>30.05</v>
      </c>
      <c r="U116" s="37">
        <v>2.2160000000000002</v>
      </c>
      <c r="V116" s="37">
        <v>11.32</v>
      </c>
      <c r="W116" s="37">
        <v>0.20899999999999999</v>
      </c>
      <c r="X116" s="37">
        <v>9.5009999999999994</v>
      </c>
      <c r="Y116" s="37">
        <v>0.313</v>
      </c>
      <c r="Z116" s="37">
        <v>1.8959999999999999</v>
      </c>
      <c r="AA116" s="37">
        <v>49.271999999999998</v>
      </c>
      <c r="AB116" s="37">
        <v>13.414</v>
      </c>
      <c r="AC116" s="37">
        <v>11.333</v>
      </c>
      <c r="AD116" s="37">
        <v>0.13200000000000001</v>
      </c>
      <c r="AE116" s="37">
        <f t="shared" si="41"/>
        <v>0.76893502499038835</v>
      </c>
      <c r="AG116" s="34" t="str">
        <f t="shared" si="43"/>
        <v>LL4_12</v>
      </c>
      <c r="AH116" s="34">
        <f t="shared" si="44"/>
        <v>49.271999999999998</v>
      </c>
      <c r="AI116" s="34">
        <f t="shared" si="45"/>
        <v>1.8959999999999999</v>
      </c>
      <c r="AJ116" s="34">
        <f t="shared" si="46"/>
        <v>11.32</v>
      </c>
      <c r="AK116" s="34">
        <f t="shared" si="47"/>
        <v>9.6330500000000008</v>
      </c>
      <c r="AL116" s="34">
        <f t="shared" si="48"/>
        <v>1.8888331444499999</v>
      </c>
      <c r="AM116" s="34">
        <f t="shared" si="49"/>
        <v>0.13200000000000001</v>
      </c>
      <c r="AN116" s="34">
        <f t="shared" si="50"/>
        <v>13.414</v>
      </c>
      <c r="AO116" s="34">
        <f t="shared" si="51"/>
        <v>9.5009999999999994</v>
      </c>
      <c r="AP116" s="34">
        <f t="shared" si="52"/>
        <v>2.2160000000000002</v>
      </c>
      <c r="AQ116" s="34">
        <f t="shared" si="53"/>
        <v>0.313</v>
      </c>
      <c r="AR116" s="34">
        <f t="shared" si="54"/>
        <v>0.20899999999999999</v>
      </c>
      <c r="AS116" s="34">
        <v>0.5</v>
      </c>
      <c r="AT116" s="34">
        <f t="shared" si="42"/>
        <v>7.5889409864134338E-2</v>
      </c>
      <c r="AU116" s="34">
        <f t="shared" si="55"/>
        <v>1283.6214</v>
      </c>
      <c r="AV116" s="34">
        <v>920</v>
      </c>
      <c r="AW116" s="34">
        <v>6.4926992270174747E-2</v>
      </c>
      <c r="AY116" s="25">
        <v>47.16825</v>
      </c>
      <c r="AZ116" s="25">
        <v>40.257899999999999</v>
      </c>
      <c r="BA116" s="25">
        <v>10.708449999999999</v>
      </c>
      <c r="BB116" s="25">
        <v>5.1900000000000002E-2</v>
      </c>
      <c r="BC116" s="25">
        <v>0.24525</v>
      </c>
      <c r="BD116" s="25">
        <v>0.15315000000000001</v>
      </c>
      <c r="BE116" s="25">
        <v>0.39219999999999999</v>
      </c>
      <c r="BJ116" s="25">
        <v>98.977099999999993</v>
      </c>
      <c r="BK116" s="25">
        <v>0.88702677307424005</v>
      </c>
      <c r="BM116" s="12" t="s">
        <v>404</v>
      </c>
      <c r="BN116" s="12">
        <v>50</v>
      </c>
      <c r="BO116" s="12" t="s">
        <v>32</v>
      </c>
      <c r="BP116" s="12">
        <v>8</v>
      </c>
      <c r="BQ116" s="12" t="s">
        <v>773</v>
      </c>
      <c r="BR116" s="12" t="s">
        <v>485</v>
      </c>
      <c r="BS116" s="12">
        <v>2.9138888888888902E-2</v>
      </c>
      <c r="BT116" s="12">
        <v>17.045999999999999</v>
      </c>
      <c r="BU116" s="12">
        <v>26</v>
      </c>
      <c r="BV116" s="12" t="s">
        <v>462</v>
      </c>
      <c r="BW116" s="12">
        <v>1</v>
      </c>
      <c r="BX116" s="12">
        <v>357000</v>
      </c>
      <c r="BY116" s="12">
        <v>13000</v>
      </c>
      <c r="BZ116" s="12">
        <v>12.2</v>
      </c>
      <c r="CA116" s="12">
        <v>1</v>
      </c>
      <c r="CB116" s="12">
        <v>4.07</v>
      </c>
      <c r="CC116" s="12">
        <v>0.25</v>
      </c>
      <c r="CD116" s="12">
        <v>1.03</v>
      </c>
      <c r="CE116" s="12">
        <v>0.39</v>
      </c>
      <c r="CF116" s="12">
        <v>2.84</v>
      </c>
      <c r="CG116" s="12">
        <v>0.13</v>
      </c>
      <c r="CH116" s="12">
        <v>3328</v>
      </c>
      <c r="CI116" s="12">
        <v>96</v>
      </c>
      <c r="CJ116" s="12">
        <v>28.14</v>
      </c>
      <c r="CK116" s="12">
        <v>0.86</v>
      </c>
      <c r="CL116" s="12">
        <v>15110</v>
      </c>
      <c r="CM116" s="12">
        <v>470</v>
      </c>
      <c r="CN116" s="12">
        <v>304.39999999999998</v>
      </c>
      <c r="CO116" s="12">
        <v>9</v>
      </c>
      <c r="CP116" s="12">
        <v>315</v>
      </c>
      <c r="CQ116" s="12">
        <v>11</v>
      </c>
      <c r="CR116" s="12">
        <v>814</v>
      </c>
      <c r="CS116" s="12">
        <v>29</v>
      </c>
      <c r="CT116" s="12">
        <v>61900</v>
      </c>
      <c r="CU116" s="12">
        <v>2700</v>
      </c>
      <c r="CV116" s="12">
        <v>32.200000000000003</v>
      </c>
      <c r="CW116" s="12">
        <v>1.6</v>
      </c>
      <c r="CX116" s="12">
        <v>143</v>
      </c>
      <c r="CY116" s="12">
        <v>6.3</v>
      </c>
      <c r="CZ116" s="12">
        <v>55.7</v>
      </c>
      <c r="DA116" s="12">
        <v>2.8</v>
      </c>
      <c r="DB116" s="12">
        <v>72.5</v>
      </c>
      <c r="DC116" s="12">
        <v>4.0999999999999996</v>
      </c>
      <c r="DD116" s="12">
        <v>23.3</v>
      </c>
      <c r="DE116" s="12">
        <v>1.2</v>
      </c>
      <c r="DF116" s="12">
        <v>1.6</v>
      </c>
      <c r="DG116" s="12">
        <v>0.36</v>
      </c>
      <c r="DH116" s="12">
        <v>7.01</v>
      </c>
      <c r="DI116" s="12">
        <v>0.52</v>
      </c>
      <c r="DJ116" s="12">
        <v>306</v>
      </c>
      <c r="DK116" s="12">
        <v>12</v>
      </c>
      <c r="DL116" s="12">
        <v>25.33</v>
      </c>
      <c r="DM116" s="12">
        <v>0.94</v>
      </c>
      <c r="DN116" s="12">
        <v>123.6</v>
      </c>
      <c r="DO116" s="12">
        <v>3.7</v>
      </c>
      <c r="DP116" s="12">
        <v>10.52</v>
      </c>
      <c r="DQ116" s="12">
        <v>0.37</v>
      </c>
      <c r="DR116" s="12">
        <v>0.5</v>
      </c>
      <c r="DS116" s="12">
        <v>0.13</v>
      </c>
      <c r="DT116" s="12">
        <v>0.17</v>
      </c>
      <c r="DU116" s="12">
        <v>0.12</v>
      </c>
      <c r="DV116" s="12">
        <v>0.1</v>
      </c>
      <c r="DW116" s="12">
        <v>3.1E-2</v>
      </c>
      <c r="DX116" s="12">
        <v>1.33</v>
      </c>
      <c r="DY116" s="12">
        <v>0.17</v>
      </c>
      <c r="DZ116" s="12" t="s">
        <v>135</v>
      </c>
      <c r="EA116" s="12" t="s">
        <v>135</v>
      </c>
      <c r="EB116" s="12">
        <v>0.06</v>
      </c>
      <c r="EC116" s="12">
        <v>1.4999999999999999E-2</v>
      </c>
      <c r="ED116" s="12">
        <v>83.8</v>
      </c>
      <c r="EE116" s="12">
        <v>2.7</v>
      </c>
      <c r="EF116" s="12">
        <v>9.6199999999999992</v>
      </c>
      <c r="EG116" s="12">
        <v>0.51</v>
      </c>
      <c r="EH116" s="12">
        <v>24.84</v>
      </c>
      <c r="EI116" s="12">
        <v>0.94</v>
      </c>
      <c r="EJ116" s="12">
        <v>3.35</v>
      </c>
      <c r="EK116" s="12">
        <v>0.17</v>
      </c>
      <c r="EL116" s="12">
        <v>17.28</v>
      </c>
      <c r="EM116" s="12">
        <v>0.8</v>
      </c>
      <c r="EN116" s="12">
        <v>4.8899999999999997</v>
      </c>
      <c r="EO116" s="12">
        <v>0.41</v>
      </c>
      <c r="EP116" s="12">
        <v>1.95</v>
      </c>
      <c r="EQ116" s="12">
        <v>0.15</v>
      </c>
      <c r="ER116" s="12">
        <v>5.5</v>
      </c>
      <c r="ES116" s="12">
        <v>0.45</v>
      </c>
      <c r="ET116" s="12">
        <v>0.876</v>
      </c>
      <c r="EU116" s="12">
        <v>7.2999999999999995E-2</v>
      </c>
      <c r="EV116" s="12">
        <v>5.42</v>
      </c>
      <c r="EW116" s="12">
        <v>0.46</v>
      </c>
      <c r="EX116" s="12">
        <v>1.044</v>
      </c>
      <c r="EY116" s="12">
        <v>7.5999999999999998E-2</v>
      </c>
      <c r="EZ116" s="12">
        <v>2.5499999999999998</v>
      </c>
      <c r="FA116" s="12">
        <v>0.21</v>
      </c>
      <c r="FB116" s="12">
        <v>0.30399999999999999</v>
      </c>
      <c r="FC116" s="12">
        <v>0.05</v>
      </c>
      <c r="FD116" s="12">
        <v>2.1</v>
      </c>
      <c r="FE116" s="12">
        <v>0.22</v>
      </c>
      <c r="FF116" s="12">
        <v>0.27300000000000002</v>
      </c>
      <c r="FG116" s="12">
        <v>0.04</v>
      </c>
      <c r="FH116" s="12">
        <v>2.99</v>
      </c>
      <c r="FI116" s="12">
        <v>0.39</v>
      </c>
      <c r="FJ116" s="12">
        <v>0.58699999999999997</v>
      </c>
      <c r="FK116" s="12">
        <v>6.4000000000000001E-2</v>
      </c>
      <c r="FL116" s="12">
        <v>0.06</v>
      </c>
      <c r="FM116" s="12">
        <v>2.3E-2</v>
      </c>
      <c r="FN116" s="12" t="s">
        <v>135</v>
      </c>
      <c r="FO116" s="12" t="s">
        <v>135</v>
      </c>
      <c r="FP116" s="12">
        <v>0.95</v>
      </c>
      <c r="FQ116" s="12">
        <v>0.1</v>
      </c>
      <c r="FR116" s="12" t="s">
        <v>135</v>
      </c>
      <c r="FS116" s="12" t="s">
        <v>135</v>
      </c>
      <c r="FT116" s="12">
        <v>0.70899999999999996</v>
      </c>
      <c r="FU116" s="12">
        <v>6.7000000000000004E-2</v>
      </c>
      <c r="FV116" s="12">
        <v>0.219</v>
      </c>
      <c r="FW116" s="12">
        <v>0.04</v>
      </c>
    </row>
    <row r="117" spans="1:179" x14ac:dyDescent="0.3">
      <c r="A117" s="31" t="s">
        <v>900</v>
      </c>
      <c r="B117" s="31" t="s">
        <v>14</v>
      </c>
      <c r="D117" s="62">
        <v>2.6835</v>
      </c>
      <c r="E117" s="62">
        <v>14.251899999999999</v>
      </c>
      <c r="F117" s="62">
        <v>0.3291</v>
      </c>
      <c r="G117" s="62">
        <v>12.041399999999999</v>
      </c>
      <c r="H117" s="62">
        <v>0.60619999999999996</v>
      </c>
      <c r="I117" s="62">
        <v>3.0659000000000001</v>
      </c>
      <c r="J117" s="62">
        <v>50.1205</v>
      </c>
      <c r="K117" s="62">
        <v>6.2872000000000003</v>
      </c>
      <c r="L117" s="62">
        <v>6.8437999999999999</v>
      </c>
      <c r="M117" s="62">
        <v>0.1734</v>
      </c>
      <c r="N117" s="62">
        <v>849.29419600000006</v>
      </c>
      <c r="O117" s="62">
        <v>172</v>
      </c>
      <c r="P117" s="62">
        <v>0.28609163506004598</v>
      </c>
      <c r="Q117" s="62">
        <v>708.95434251845904</v>
      </c>
      <c r="R117" s="62">
        <v>378.01372851105799</v>
      </c>
      <c r="T117" s="37">
        <v>23.99</v>
      </c>
      <c r="U117" s="37">
        <v>2.1960000000000002</v>
      </c>
      <c r="V117" s="37">
        <v>11.663</v>
      </c>
      <c r="W117" s="37">
        <v>0.26900000000000002</v>
      </c>
      <c r="X117" s="37">
        <v>9.9870000000000001</v>
      </c>
      <c r="Y117" s="37">
        <v>0.496</v>
      </c>
      <c r="Z117" s="37">
        <v>2.5089999999999999</v>
      </c>
      <c r="AA117" s="37">
        <v>48.753</v>
      </c>
      <c r="AB117" s="37">
        <v>12.173999999999999</v>
      </c>
      <c r="AC117" s="37">
        <v>11.333</v>
      </c>
      <c r="AD117" s="37">
        <v>0.21099999999999999</v>
      </c>
      <c r="AE117" s="37">
        <f t="shared" si="41"/>
        <v>0.80651665456891686</v>
      </c>
      <c r="AG117" s="34" t="str">
        <f t="shared" si="43"/>
        <v>LL4_10</v>
      </c>
      <c r="AH117" s="34">
        <f t="shared" si="44"/>
        <v>48.753</v>
      </c>
      <c r="AI117" s="34">
        <f t="shared" si="45"/>
        <v>2.5089999999999999</v>
      </c>
      <c r="AJ117" s="34">
        <f t="shared" si="46"/>
        <v>11.663</v>
      </c>
      <c r="AK117" s="34">
        <f t="shared" si="47"/>
        <v>9.6330500000000008</v>
      </c>
      <c r="AL117" s="34">
        <f t="shared" si="48"/>
        <v>1.8888331444499999</v>
      </c>
      <c r="AM117" s="34">
        <f t="shared" si="49"/>
        <v>0.21099999999999999</v>
      </c>
      <c r="AN117" s="34">
        <f t="shared" si="50"/>
        <v>12.173999999999999</v>
      </c>
      <c r="AO117" s="34">
        <f t="shared" si="51"/>
        <v>9.9870000000000001</v>
      </c>
      <c r="AP117" s="34">
        <f t="shared" si="52"/>
        <v>2.1960000000000002</v>
      </c>
      <c r="AQ117" s="34">
        <f t="shared" si="53"/>
        <v>0.496</v>
      </c>
      <c r="AR117" s="34">
        <f t="shared" si="54"/>
        <v>0.26900000000000002</v>
      </c>
      <c r="AS117" s="34">
        <v>0.5</v>
      </c>
      <c r="AT117" s="34">
        <f t="shared" si="42"/>
        <v>5.7178348457009358E-2</v>
      </c>
      <c r="AU117" s="34">
        <f t="shared" si="55"/>
        <v>1258.6974</v>
      </c>
      <c r="AV117" s="34">
        <v>720</v>
      </c>
      <c r="AW117" s="34">
        <v>8.1795262565677124E-2</v>
      </c>
      <c r="AY117" s="25">
        <v>46.656849999999999</v>
      </c>
      <c r="AZ117" s="25">
        <v>40.080150000000003</v>
      </c>
      <c r="BA117" s="25">
        <v>11.527749999999999</v>
      </c>
      <c r="BB117" s="25">
        <v>4.1849999999999998E-2</v>
      </c>
      <c r="BC117" s="25">
        <v>0.23080000000000001</v>
      </c>
      <c r="BD117" s="25">
        <v>0.14779999999999999</v>
      </c>
      <c r="BE117" s="25">
        <v>0.36635000000000001</v>
      </c>
      <c r="BJ117" s="25">
        <v>99.051550000000006</v>
      </c>
      <c r="BK117" s="25">
        <v>0.87826470286006797</v>
      </c>
      <c r="BM117" s="12" t="s">
        <v>403</v>
      </c>
      <c r="BN117" s="12">
        <v>40</v>
      </c>
      <c r="BO117" s="12" t="s">
        <v>32</v>
      </c>
      <c r="BP117" s="12" t="s">
        <v>484</v>
      </c>
      <c r="BQ117" s="12" t="s">
        <v>774</v>
      </c>
      <c r="BR117" s="12" t="s">
        <v>485</v>
      </c>
      <c r="BS117" s="12">
        <v>2.1273148148148201E-2</v>
      </c>
      <c r="BT117" s="12">
        <v>24.356999999999999</v>
      </c>
      <c r="BU117" s="12">
        <v>37</v>
      </c>
      <c r="BV117" s="12" t="s">
        <v>462</v>
      </c>
      <c r="BW117" s="12">
        <v>1</v>
      </c>
      <c r="BX117" s="12">
        <v>227000</v>
      </c>
      <c r="BY117" s="12">
        <v>13000</v>
      </c>
      <c r="BZ117" s="12">
        <v>12</v>
      </c>
      <c r="CA117" s="12">
        <v>1</v>
      </c>
      <c r="CB117" s="12">
        <v>4.0999999999999996</v>
      </c>
      <c r="CC117" s="12">
        <v>0.31</v>
      </c>
      <c r="CD117" s="12">
        <v>0.95</v>
      </c>
      <c r="CE117" s="12">
        <v>0.44</v>
      </c>
      <c r="CF117" s="12">
        <v>2.64</v>
      </c>
      <c r="CG117" s="12">
        <v>0.1</v>
      </c>
      <c r="CH117" s="12">
        <v>4910</v>
      </c>
      <c r="CI117" s="12">
        <v>160</v>
      </c>
      <c r="CJ117" s="12">
        <v>29.86</v>
      </c>
      <c r="CK117" s="12">
        <v>0.81</v>
      </c>
      <c r="CL117" s="12">
        <v>18040</v>
      </c>
      <c r="CM117" s="12">
        <v>500</v>
      </c>
      <c r="CN117" s="12">
        <v>346</v>
      </c>
      <c r="CO117" s="12">
        <v>11</v>
      </c>
      <c r="CP117" s="12">
        <v>300</v>
      </c>
      <c r="CQ117" s="12">
        <v>12</v>
      </c>
      <c r="CR117" s="12">
        <v>872</v>
      </c>
      <c r="CS117" s="12">
        <v>32</v>
      </c>
      <c r="CT117" s="12">
        <v>67500</v>
      </c>
      <c r="CU117" s="12">
        <v>2400</v>
      </c>
      <c r="CV117" s="12">
        <v>31.1</v>
      </c>
      <c r="CW117" s="12">
        <v>1.4</v>
      </c>
      <c r="CX117" s="12">
        <v>137.6</v>
      </c>
      <c r="CY117" s="12">
        <v>6.3</v>
      </c>
      <c r="CZ117" s="12">
        <v>61.9</v>
      </c>
      <c r="DA117" s="12">
        <v>3</v>
      </c>
      <c r="DB117" s="12">
        <v>78.5</v>
      </c>
      <c r="DC117" s="12">
        <v>4.0999999999999996</v>
      </c>
      <c r="DD117" s="12">
        <v>23.5</v>
      </c>
      <c r="DE117" s="12">
        <v>1.3</v>
      </c>
      <c r="DF117" s="12">
        <v>1.86</v>
      </c>
      <c r="DG117" s="12">
        <v>0.36</v>
      </c>
      <c r="DH117" s="12">
        <v>11.47</v>
      </c>
      <c r="DI117" s="12">
        <v>0.55000000000000004</v>
      </c>
      <c r="DJ117" s="12">
        <v>396</v>
      </c>
      <c r="DK117" s="12">
        <v>11</v>
      </c>
      <c r="DL117" s="12">
        <v>24.96</v>
      </c>
      <c r="DM117" s="12">
        <v>0.94</v>
      </c>
      <c r="DN117" s="12">
        <v>156.80000000000001</v>
      </c>
      <c r="DO117" s="12">
        <v>5.6</v>
      </c>
      <c r="DP117" s="12">
        <v>16.329999999999998</v>
      </c>
      <c r="DQ117" s="12">
        <v>0.64</v>
      </c>
      <c r="DR117" s="12">
        <v>0.85</v>
      </c>
      <c r="DS117" s="12">
        <v>0.22</v>
      </c>
      <c r="DT117" s="12">
        <v>0.1</v>
      </c>
      <c r="DU117" s="12">
        <v>8.5999999999999993E-2</v>
      </c>
      <c r="DV117" s="12">
        <v>9.2999999999999999E-2</v>
      </c>
      <c r="DW117" s="12">
        <v>2.9000000000000001E-2</v>
      </c>
      <c r="DX117" s="12">
        <v>1.81</v>
      </c>
      <c r="DY117" s="12">
        <v>0.23</v>
      </c>
      <c r="DZ117" s="12" t="s">
        <v>135</v>
      </c>
      <c r="EA117" s="12" t="s">
        <v>135</v>
      </c>
      <c r="EB117" s="12">
        <v>0.11</v>
      </c>
      <c r="EC117" s="12">
        <v>2.1999999999999999E-2</v>
      </c>
      <c r="ED117" s="12">
        <v>143.4</v>
      </c>
      <c r="EE117" s="12">
        <v>6.9</v>
      </c>
      <c r="EF117" s="12">
        <v>14.14</v>
      </c>
      <c r="EG117" s="12">
        <v>0.55000000000000004</v>
      </c>
      <c r="EH117" s="12">
        <v>34.6</v>
      </c>
      <c r="EI117" s="12">
        <v>1.2</v>
      </c>
      <c r="EJ117" s="12">
        <v>4.91</v>
      </c>
      <c r="EK117" s="12">
        <v>0.24</v>
      </c>
      <c r="EL117" s="12">
        <v>23.6</v>
      </c>
      <c r="EM117" s="12">
        <v>1.2</v>
      </c>
      <c r="EN117" s="12">
        <v>6.49</v>
      </c>
      <c r="EO117" s="12">
        <v>0.64</v>
      </c>
      <c r="EP117" s="12">
        <v>2.08</v>
      </c>
      <c r="EQ117" s="12">
        <v>0.2</v>
      </c>
      <c r="ER117" s="12">
        <v>6.07</v>
      </c>
      <c r="ES117" s="12">
        <v>0.63</v>
      </c>
      <c r="ET117" s="12">
        <v>0.91700000000000004</v>
      </c>
      <c r="EU117" s="12">
        <v>8.4000000000000005E-2</v>
      </c>
      <c r="EV117" s="12">
        <v>5.19</v>
      </c>
      <c r="EW117" s="12">
        <v>0.4</v>
      </c>
      <c r="EX117" s="12">
        <v>0.92900000000000005</v>
      </c>
      <c r="EY117" s="12">
        <v>8.7999999999999995E-2</v>
      </c>
      <c r="EZ117" s="12">
        <v>2.46</v>
      </c>
      <c r="FA117" s="12">
        <v>0.24</v>
      </c>
      <c r="FB117" s="12">
        <v>0.32500000000000001</v>
      </c>
      <c r="FC117" s="12">
        <v>4.2999999999999997E-2</v>
      </c>
      <c r="FD117" s="12">
        <v>1.87</v>
      </c>
      <c r="FE117" s="12">
        <v>0.23</v>
      </c>
      <c r="FF117" s="12">
        <v>0.29199999999999998</v>
      </c>
      <c r="FG117" s="12">
        <v>4.7E-2</v>
      </c>
      <c r="FH117" s="12">
        <v>4.22</v>
      </c>
      <c r="FI117" s="12">
        <v>0.37</v>
      </c>
      <c r="FJ117" s="12">
        <v>0.92200000000000004</v>
      </c>
      <c r="FK117" s="12">
        <v>7.0999999999999994E-2</v>
      </c>
      <c r="FL117" s="12">
        <v>0.17399999999999999</v>
      </c>
      <c r="FM117" s="12">
        <v>4.7E-2</v>
      </c>
      <c r="FN117" s="12">
        <v>0.03</v>
      </c>
      <c r="FO117" s="12">
        <v>1.7999999999999999E-2</v>
      </c>
      <c r="FP117" s="12">
        <v>1.1499999999999999</v>
      </c>
      <c r="FQ117" s="12">
        <v>0.11</v>
      </c>
      <c r="FR117" s="12" t="s">
        <v>135</v>
      </c>
      <c r="FS117" s="12" t="s">
        <v>135</v>
      </c>
      <c r="FT117" s="12">
        <v>0.98799999999999999</v>
      </c>
      <c r="FU117" s="12">
        <v>8.3000000000000004E-2</v>
      </c>
      <c r="FV117" s="12">
        <v>0.34699999999999998</v>
      </c>
      <c r="FW117" s="12">
        <v>5.0999999999999997E-2</v>
      </c>
    </row>
    <row r="118" spans="1:179" x14ac:dyDescent="0.3">
      <c r="A118" s="31" t="s">
        <v>901</v>
      </c>
      <c r="B118" s="31" t="s">
        <v>14</v>
      </c>
      <c r="D118" s="62">
        <v>2.6577999999999999</v>
      </c>
      <c r="E118" s="62">
        <v>14.1439</v>
      </c>
      <c r="F118" s="62">
        <v>0.31009999999999999</v>
      </c>
      <c r="G118" s="62">
        <v>10.862500000000001</v>
      </c>
      <c r="H118" s="62">
        <v>0.37430000000000002</v>
      </c>
      <c r="I118" s="62">
        <v>2.3807</v>
      </c>
      <c r="J118" s="62">
        <v>51.286299999999997</v>
      </c>
      <c r="K118" s="62">
        <v>6.1642999999999999</v>
      </c>
      <c r="L118" s="62">
        <v>9.1226000000000003</v>
      </c>
      <c r="M118" s="62">
        <v>0.192</v>
      </c>
      <c r="N118" s="62">
        <v>895.33725200000003</v>
      </c>
      <c r="O118" s="62">
        <v>150</v>
      </c>
      <c r="P118" s="62">
        <v>0.31064017496702101</v>
      </c>
      <c r="Q118" s="62">
        <v>645.04932135007903</v>
      </c>
      <c r="R118" s="62">
        <v>306.34997712008601</v>
      </c>
      <c r="T118" s="37">
        <v>9.74</v>
      </c>
      <c r="U118" s="37">
        <v>2.4550000000000001</v>
      </c>
      <c r="V118" s="37">
        <v>13.064</v>
      </c>
      <c r="W118" s="37">
        <v>0.28599999999999998</v>
      </c>
      <c r="X118" s="37">
        <v>10.090999999999999</v>
      </c>
      <c r="Y118" s="37">
        <v>0.34599999999999997</v>
      </c>
      <c r="Z118" s="37">
        <v>2.1989999999999998</v>
      </c>
      <c r="AA118" s="37">
        <v>50.863999999999997</v>
      </c>
      <c r="AB118" s="37">
        <v>8.68</v>
      </c>
      <c r="AC118" s="37">
        <v>11.337</v>
      </c>
      <c r="AD118" s="37">
        <v>0.224</v>
      </c>
      <c r="AE118" s="37">
        <f t="shared" si="41"/>
        <v>0.91124476034262814</v>
      </c>
      <c r="AG118" s="34" t="str">
        <f t="shared" si="43"/>
        <v>LL4_9</v>
      </c>
      <c r="AH118" s="34">
        <f t="shared" si="44"/>
        <v>50.863999999999997</v>
      </c>
      <c r="AI118" s="34">
        <f t="shared" si="45"/>
        <v>2.1989999999999998</v>
      </c>
      <c r="AJ118" s="34">
        <f t="shared" si="46"/>
        <v>13.064</v>
      </c>
      <c r="AK118" s="34">
        <f t="shared" si="47"/>
        <v>9.63645</v>
      </c>
      <c r="AL118" s="34">
        <f t="shared" si="48"/>
        <v>1.8894998110499999</v>
      </c>
      <c r="AM118" s="34">
        <f t="shared" si="49"/>
        <v>0.224</v>
      </c>
      <c r="AN118" s="34">
        <f t="shared" si="50"/>
        <v>8.68</v>
      </c>
      <c r="AO118" s="34">
        <f t="shared" si="51"/>
        <v>10.090999999999999</v>
      </c>
      <c r="AP118" s="34">
        <f t="shared" si="52"/>
        <v>2.4550000000000001</v>
      </c>
      <c r="AQ118" s="34">
        <f t="shared" si="53"/>
        <v>0.34599999999999997</v>
      </c>
      <c r="AR118" s="34">
        <f t="shared" si="54"/>
        <v>0.28599999999999998</v>
      </c>
      <c r="AS118" s="34">
        <v>0.5</v>
      </c>
      <c r="AT118" s="34">
        <f t="shared" si="42"/>
        <v>5.8779781424282772E-2</v>
      </c>
      <c r="AU118" s="34">
        <f t="shared" si="55"/>
        <v>1188.4680000000001</v>
      </c>
      <c r="AV118" s="34">
        <v>880</v>
      </c>
      <c r="AW118" s="34">
        <v>6.2059720934795802E-2</v>
      </c>
      <c r="AY118" s="25">
        <v>43.691699999999997</v>
      </c>
      <c r="AZ118" s="25">
        <v>39.490600000000001</v>
      </c>
      <c r="BA118" s="25">
        <v>16.0504</v>
      </c>
      <c r="BB118" s="25">
        <v>4.5199999999999997E-2</v>
      </c>
      <c r="BC118" s="25">
        <v>0.2394</v>
      </c>
      <c r="BD118" s="25">
        <v>0.19689999999999999</v>
      </c>
      <c r="BE118" s="25">
        <v>0.29380000000000001</v>
      </c>
      <c r="BJ118" s="25">
        <v>100.00805</v>
      </c>
      <c r="BK118" s="25">
        <v>0.82912814606809404</v>
      </c>
      <c r="BM118" s="12" t="s">
        <v>404</v>
      </c>
      <c r="BN118" s="12">
        <v>50</v>
      </c>
      <c r="BO118" s="12" t="s">
        <v>32</v>
      </c>
      <c r="BP118" s="12">
        <v>9</v>
      </c>
      <c r="BQ118" s="12" t="s">
        <v>775</v>
      </c>
      <c r="BR118" s="12" t="s">
        <v>485</v>
      </c>
      <c r="BS118" s="12">
        <v>3.0575231481481498E-2</v>
      </c>
      <c r="BT118" s="12">
        <v>21.521999999999998</v>
      </c>
      <c r="BU118" s="12">
        <v>33</v>
      </c>
      <c r="BV118" s="12" t="s">
        <v>462</v>
      </c>
      <c r="BW118" s="12">
        <v>1</v>
      </c>
      <c r="BX118" s="12">
        <v>339000</v>
      </c>
      <c r="BY118" s="12">
        <v>15000</v>
      </c>
      <c r="BZ118" s="12">
        <v>10.9</v>
      </c>
      <c r="CA118" s="12">
        <v>1</v>
      </c>
      <c r="CB118" s="12">
        <v>4.5599999999999996</v>
      </c>
      <c r="CC118" s="12">
        <v>0.36</v>
      </c>
      <c r="CD118" s="12">
        <v>0.75</v>
      </c>
      <c r="CE118" s="12">
        <v>0.28000000000000003</v>
      </c>
      <c r="CF118" s="12">
        <v>2.63</v>
      </c>
      <c r="CG118" s="12">
        <v>0.12</v>
      </c>
      <c r="CH118" s="12">
        <v>3300</v>
      </c>
      <c r="CI118" s="12">
        <v>110</v>
      </c>
      <c r="CJ118" s="12">
        <v>24.51</v>
      </c>
      <c r="CK118" s="12">
        <v>0.78</v>
      </c>
      <c r="CL118" s="12">
        <v>13480</v>
      </c>
      <c r="CM118" s="12">
        <v>450</v>
      </c>
      <c r="CN118" s="12">
        <v>246.3</v>
      </c>
      <c r="CO118" s="12">
        <v>9.4</v>
      </c>
      <c r="CP118" s="12">
        <v>241</v>
      </c>
      <c r="CQ118" s="12">
        <v>14</v>
      </c>
      <c r="CR118" s="12">
        <v>1042</v>
      </c>
      <c r="CS118" s="12">
        <v>50</v>
      </c>
      <c r="CT118" s="12">
        <v>88500</v>
      </c>
      <c r="CU118" s="12">
        <v>4300</v>
      </c>
      <c r="CV118" s="12">
        <v>34.4</v>
      </c>
      <c r="CW118" s="12">
        <v>1.5</v>
      </c>
      <c r="CX118" s="12">
        <v>109</v>
      </c>
      <c r="CY118" s="12">
        <v>4.8</v>
      </c>
      <c r="CZ118" s="12">
        <v>100.1</v>
      </c>
      <c r="DA118" s="12">
        <v>4</v>
      </c>
      <c r="DB118" s="12">
        <v>98.5</v>
      </c>
      <c r="DC118" s="12">
        <v>4.0999999999999996</v>
      </c>
      <c r="DD118" s="12">
        <v>19.88</v>
      </c>
      <c r="DE118" s="12">
        <v>0.79</v>
      </c>
      <c r="DF118" s="12">
        <v>1.74</v>
      </c>
      <c r="DG118" s="12">
        <v>0.37</v>
      </c>
      <c r="DH118" s="12">
        <v>6.37</v>
      </c>
      <c r="DI118" s="12">
        <v>0.33</v>
      </c>
      <c r="DJ118" s="12">
        <v>299.89999999999998</v>
      </c>
      <c r="DK118" s="12">
        <v>9.6999999999999993</v>
      </c>
      <c r="DL118" s="12">
        <v>22.58</v>
      </c>
      <c r="DM118" s="12">
        <v>0.96</v>
      </c>
      <c r="DN118" s="12">
        <v>116.7</v>
      </c>
      <c r="DO118" s="12">
        <v>4.5</v>
      </c>
      <c r="DP118" s="12">
        <v>10.09</v>
      </c>
      <c r="DQ118" s="12">
        <v>0.52</v>
      </c>
      <c r="DR118" s="12">
        <v>0.52</v>
      </c>
      <c r="DS118" s="12">
        <v>0.13</v>
      </c>
      <c r="DT118" s="12">
        <v>0.12</v>
      </c>
      <c r="DU118" s="12">
        <v>8.6999999999999994E-2</v>
      </c>
      <c r="DV118" s="12">
        <v>8.5000000000000006E-2</v>
      </c>
      <c r="DW118" s="12">
        <v>1.9E-2</v>
      </c>
      <c r="DX118" s="12">
        <v>1.42</v>
      </c>
      <c r="DY118" s="12">
        <v>0.19</v>
      </c>
      <c r="DZ118" s="12" t="s">
        <v>135</v>
      </c>
      <c r="EA118" s="12" t="s">
        <v>135</v>
      </c>
      <c r="EB118" s="12">
        <v>6.9000000000000006E-2</v>
      </c>
      <c r="EC118" s="12">
        <v>1.7999999999999999E-2</v>
      </c>
      <c r="ED118" s="12">
        <v>85.2</v>
      </c>
      <c r="EE118" s="12">
        <v>4.4000000000000004</v>
      </c>
      <c r="EF118" s="12">
        <v>9.17</v>
      </c>
      <c r="EG118" s="12">
        <v>0.36</v>
      </c>
      <c r="EH118" s="12">
        <v>22.8</v>
      </c>
      <c r="EI118" s="12">
        <v>0.7</v>
      </c>
      <c r="EJ118" s="12">
        <v>3.52</v>
      </c>
      <c r="EK118" s="12">
        <v>0.17</v>
      </c>
      <c r="EL118" s="12">
        <v>17.440000000000001</v>
      </c>
      <c r="EM118" s="12">
        <v>0.92</v>
      </c>
      <c r="EN118" s="12">
        <v>4.47</v>
      </c>
      <c r="EO118" s="12">
        <v>0.45</v>
      </c>
      <c r="EP118" s="12">
        <v>1.66</v>
      </c>
      <c r="EQ118" s="12">
        <v>0.13</v>
      </c>
      <c r="ER118" s="12">
        <v>5.5</v>
      </c>
      <c r="ES118" s="12">
        <v>0.48</v>
      </c>
      <c r="ET118" s="12">
        <v>0.84099999999999997</v>
      </c>
      <c r="EU118" s="12">
        <v>8.1000000000000003E-2</v>
      </c>
      <c r="EV118" s="12">
        <v>4.82</v>
      </c>
      <c r="EW118" s="12">
        <v>0.37</v>
      </c>
      <c r="EX118" s="12">
        <v>0.93200000000000005</v>
      </c>
      <c r="EY118" s="12">
        <v>7.6999999999999999E-2</v>
      </c>
      <c r="EZ118" s="12">
        <v>2.44</v>
      </c>
      <c r="FA118" s="12">
        <v>0.17</v>
      </c>
      <c r="FB118" s="12">
        <v>0.35299999999999998</v>
      </c>
      <c r="FC118" s="12">
        <v>3.4000000000000002E-2</v>
      </c>
      <c r="FD118" s="12">
        <v>1.81</v>
      </c>
      <c r="FE118" s="12">
        <v>0.19</v>
      </c>
      <c r="FF118" s="12">
        <v>0.25800000000000001</v>
      </c>
      <c r="FG118" s="12">
        <v>0.03</v>
      </c>
      <c r="FH118" s="12">
        <v>3.44</v>
      </c>
      <c r="FI118" s="12">
        <v>0.28000000000000003</v>
      </c>
      <c r="FJ118" s="12">
        <v>0.60499999999999998</v>
      </c>
      <c r="FK118" s="12">
        <v>5.0999999999999997E-2</v>
      </c>
      <c r="FL118" s="12">
        <v>0.13500000000000001</v>
      </c>
      <c r="FM118" s="12">
        <v>3.6999999999999998E-2</v>
      </c>
      <c r="FN118" s="12">
        <v>2.4E-2</v>
      </c>
      <c r="FO118" s="12">
        <v>9.4000000000000004E-3</v>
      </c>
      <c r="FP118" s="12">
        <v>0.70499999999999996</v>
      </c>
      <c r="FQ118" s="12">
        <v>7.6999999999999999E-2</v>
      </c>
      <c r="FR118" s="12" t="s">
        <v>135</v>
      </c>
      <c r="FS118" s="12" t="s">
        <v>135</v>
      </c>
      <c r="FT118" s="12">
        <v>0.73799999999999999</v>
      </c>
      <c r="FU118" s="12">
        <v>7.0999999999999994E-2</v>
      </c>
      <c r="FV118" s="12">
        <v>0.22500000000000001</v>
      </c>
      <c r="FW118" s="12">
        <v>3.3000000000000002E-2</v>
      </c>
    </row>
    <row r="119" spans="1:179" x14ac:dyDescent="0.3">
      <c r="A119" s="31" t="s">
        <v>902</v>
      </c>
      <c r="B119" s="31" t="s">
        <v>14</v>
      </c>
      <c r="D119" s="62">
        <v>2.8212999999999999</v>
      </c>
      <c r="E119" s="62">
        <v>14.4701</v>
      </c>
      <c r="F119" s="62">
        <v>0.2208</v>
      </c>
      <c r="G119" s="62">
        <v>12.0532</v>
      </c>
      <c r="H119" s="62">
        <v>0.37290000000000001</v>
      </c>
      <c r="I119" s="62">
        <v>2.3946000000000001</v>
      </c>
      <c r="J119" s="62">
        <v>52.647599999999997</v>
      </c>
      <c r="K119" s="62">
        <v>6.3403</v>
      </c>
      <c r="L119" s="62">
        <v>6.2599</v>
      </c>
      <c r="M119" s="62">
        <v>9.8599999999999993E-2</v>
      </c>
      <c r="N119" s="62">
        <v>791.74037599999997</v>
      </c>
      <c r="O119" s="62">
        <v>139</v>
      </c>
      <c r="P119" s="62">
        <v>0.28043551408501799</v>
      </c>
      <c r="Q119" s="62">
        <v>869.25004034413905</v>
      </c>
      <c r="R119" s="62">
        <v>391.742810454481</v>
      </c>
      <c r="T119" s="37">
        <v>29.41</v>
      </c>
      <c r="U119" s="37">
        <v>2.177</v>
      </c>
      <c r="V119" s="37">
        <v>11.164999999999999</v>
      </c>
      <c r="W119" s="37">
        <v>0.17</v>
      </c>
      <c r="X119" s="37">
        <v>9.452</v>
      </c>
      <c r="Y119" s="37">
        <v>0.28799999999999998</v>
      </c>
      <c r="Z119" s="37">
        <v>1.8480000000000001</v>
      </c>
      <c r="AA119" s="37">
        <v>49.725000000000001</v>
      </c>
      <c r="AB119" s="37">
        <v>13.305999999999999</v>
      </c>
      <c r="AC119" s="37">
        <v>11.331</v>
      </c>
      <c r="AD119" s="37">
        <v>0.151</v>
      </c>
      <c r="AE119" s="37">
        <f t="shared" si="41"/>
        <v>0.77273781006104625</v>
      </c>
      <c r="AG119" s="34" t="str">
        <f t="shared" si="43"/>
        <v>LL4_8</v>
      </c>
      <c r="AH119" s="34">
        <f t="shared" si="44"/>
        <v>49.725000000000001</v>
      </c>
      <c r="AI119" s="34">
        <f t="shared" si="45"/>
        <v>1.8480000000000001</v>
      </c>
      <c r="AJ119" s="34">
        <f t="shared" si="46"/>
        <v>11.164999999999999</v>
      </c>
      <c r="AK119" s="34">
        <f t="shared" si="47"/>
        <v>9.6313499999999994</v>
      </c>
      <c r="AL119" s="34">
        <f t="shared" si="48"/>
        <v>1.8884998111499998</v>
      </c>
      <c r="AM119" s="34">
        <f t="shared" si="49"/>
        <v>0.151</v>
      </c>
      <c r="AN119" s="34">
        <f t="shared" si="50"/>
        <v>13.305999999999999</v>
      </c>
      <c r="AO119" s="34">
        <f t="shared" si="51"/>
        <v>9.452</v>
      </c>
      <c r="AP119" s="34">
        <f t="shared" si="52"/>
        <v>2.177</v>
      </c>
      <c r="AQ119" s="34">
        <f t="shared" si="53"/>
        <v>0.28799999999999998</v>
      </c>
      <c r="AR119" s="34">
        <f t="shared" si="54"/>
        <v>0.17</v>
      </c>
      <c r="AS119" s="34">
        <v>0.5</v>
      </c>
      <c r="AT119" s="34">
        <f t="shared" si="42"/>
        <v>6.7170237257100612E-2</v>
      </c>
      <c r="AU119" s="34">
        <f t="shared" si="55"/>
        <v>1281.4506000000001</v>
      </c>
      <c r="AV119" s="34">
        <v>820</v>
      </c>
      <c r="AW119" s="34">
        <v>7.0979735736488081E-2</v>
      </c>
      <c r="AY119" s="25">
        <v>47.630549999999999</v>
      </c>
      <c r="AZ119" s="25">
        <v>40.408900000000003</v>
      </c>
      <c r="BA119" s="25">
        <v>11.005800000000001</v>
      </c>
      <c r="BB119" s="25">
        <v>5.0250000000000003E-2</v>
      </c>
      <c r="BC119" s="25">
        <v>0.2296</v>
      </c>
      <c r="BD119" s="25">
        <v>0.14605000000000001</v>
      </c>
      <c r="BE119" s="25">
        <v>0.38100000000000001</v>
      </c>
      <c r="BJ119" s="25">
        <v>99.852149999999995</v>
      </c>
      <c r="BK119" s="25">
        <v>0.88524737620818295</v>
      </c>
      <c r="BM119" s="12" t="s">
        <v>403</v>
      </c>
      <c r="BN119" s="12">
        <v>40</v>
      </c>
      <c r="BO119" s="12" t="s">
        <v>32</v>
      </c>
      <c r="BP119" s="12" t="s">
        <v>484</v>
      </c>
      <c r="BQ119" s="12" t="s">
        <v>776</v>
      </c>
      <c r="BR119" s="12" t="s">
        <v>485</v>
      </c>
      <c r="BS119" s="12">
        <v>2.26608796296296E-2</v>
      </c>
      <c r="BT119" s="12">
        <v>15.401</v>
      </c>
      <c r="BU119" s="12">
        <v>24</v>
      </c>
      <c r="BV119" s="12" t="s">
        <v>462</v>
      </c>
      <c r="BW119" s="12">
        <v>1</v>
      </c>
      <c r="BX119" s="12">
        <v>220000</v>
      </c>
      <c r="BY119" s="12">
        <v>8300</v>
      </c>
      <c r="BZ119" s="12">
        <v>12.1</v>
      </c>
      <c r="CA119" s="12">
        <v>1</v>
      </c>
      <c r="CB119" s="12">
        <v>4.5</v>
      </c>
      <c r="CC119" s="12">
        <v>0.35</v>
      </c>
      <c r="CD119" s="12">
        <v>0.88</v>
      </c>
      <c r="CE119" s="12">
        <v>0.46</v>
      </c>
      <c r="CF119" s="12">
        <v>2.7320000000000002</v>
      </c>
      <c r="CG119" s="12">
        <v>0.09</v>
      </c>
      <c r="CH119" s="12">
        <v>3180</v>
      </c>
      <c r="CI119" s="12">
        <v>120</v>
      </c>
      <c r="CJ119" s="12">
        <v>27.7</v>
      </c>
      <c r="CK119" s="12">
        <v>1.1000000000000001</v>
      </c>
      <c r="CL119" s="12">
        <v>13680</v>
      </c>
      <c r="CM119" s="12">
        <v>360</v>
      </c>
      <c r="CN119" s="12">
        <v>288</v>
      </c>
      <c r="CO119" s="12">
        <v>13</v>
      </c>
      <c r="CP119" s="12">
        <v>363</v>
      </c>
      <c r="CQ119" s="12">
        <v>19</v>
      </c>
      <c r="CR119" s="12">
        <v>811</v>
      </c>
      <c r="CS119" s="12">
        <v>28</v>
      </c>
      <c r="CT119" s="12">
        <v>63200</v>
      </c>
      <c r="CU119" s="12">
        <v>1800</v>
      </c>
      <c r="CV119" s="12">
        <v>31.5</v>
      </c>
      <c r="CW119" s="12">
        <v>1.5</v>
      </c>
      <c r="CX119" s="12">
        <v>133.6</v>
      </c>
      <c r="CY119" s="12">
        <v>5.5</v>
      </c>
      <c r="CZ119" s="12">
        <v>54.8</v>
      </c>
      <c r="DA119" s="12">
        <v>4</v>
      </c>
      <c r="DB119" s="12">
        <v>72.2</v>
      </c>
      <c r="DC119" s="12">
        <v>4.3</v>
      </c>
      <c r="DD119" s="12">
        <v>23.1</v>
      </c>
      <c r="DE119" s="12">
        <v>1.6</v>
      </c>
      <c r="DF119" s="12">
        <v>1.44</v>
      </c>
      <c r="DG119" s="12">
        <v>0.47</v>
      </c>
      <c r="DH119" s="12">
        <v>6.27</v>
      </c>
      <c r="DI119" s="12">
        <v>0.36</v>
      </c>
      <c r="DJ119" s="12">
        <v>297</v>
      </c>
      <c r="DK119" s="12">
        <v>12</v>
      </c>
      <c r="DL119" s="12">
        <v>23.9</v>
      </c>
      <c r="DM119" s="12">
        <v>1.1000000000000001</v>
      </c>
      <c r="DN119" s="12">
        <v>122.2</v>
      </c>
      <c r="DO119" s="12">
        <v>3.4</v>
      </c>
      <c r="DP119" s="12">
        <v>10.42</v>
      </c>
      <c r="DQ119" s="12">
        <v>0.64</v>
      </c>
      <c r="DR119" s="12">
        <v>0.84</v>
      </c>
      <c r="DS119" s="12">
        <v>0.21</v>
      </c>
      <c r="DT119" s="12">
        <v>0.34</v>
      </c>
      <c r="DU119" s="12">
        <v>0.22</v>
      </c>
      <c r="DV119" s="12">
        <v>8.3000000000000004E-2</v>
      </c>
      <c r="DW119" s="12">
        <v>3.4000000000000002E-2</v>
      </c>
      <c r="DX119" s="12">
        <v>1.55</v>
      </c>
      <c r="DY119" s="12">
        <v>0.28000000000000003</v>
      </c>
      <c r="DZ119" s="12" t="s">
        <v>135</v>
      </c>
      <c r="EA119" s="12" t="s">
        <v>135</v>
      </c>
      <c r="EB119" s="12">
        <v>6.8000000000000005E-2</v>
      </c>
      <c r="EC119" s="12">
        <v>2.8000000000000001E-2</v>
      </c>
      <c r="ED119" s="12">
        <v>86.6</v>
      </c>
      <c r="EE119" s="12">
        <v>5.2</v>
      </c>
      <c r="EF119" s="12">
        <v>9.23</v>
      </c>
      <c r="EG119" s="12">
        <v>0.34</v>
      </c>
      <c r="EH119" s="12">
        <v>23.52</v>
      </c>
      <c r="EI119" s="12">
        <v>0.97</v>
      </c>
      <c r="EJ119" s="12">
        <v>3.62</v>
      </c>
      <c r="EK119" s="12">
        <v>0.25</v>
      </c>
      <c r="EL119" s="12">
        <v>17.8</v>
      </c>
      <c r="EM119" s="12">
        <v>1.3</v>
      </c>
      <c r="EN119" s="12">
        <v>5.12</v>
      </c>
      <c r="EO119" s="12">
        <v>0.69</v>
      </c>
      <c r="EP119" s="12">
        <v>1.82</v>
      </c>
      <c r="EQ119" s="12">
        <v>0.2</v>
      </c>
      <c r="ER119" s="12">
        <v>5.26</v>
      </c>
      <c r="ES119" s="12">
        <v>0.87</v>
      </c>
      <c r="ET119" s="12">
        <v>0.94399999999999995</v>
      </c>
      <c r="EU119" s="12">
        <v>8.7999999999999995E-2</v>
      </c>
      <c r="EV119" s="12">
        <v>5.2</v>
      </c>
      <c r="EW119" s="12">
        <v>0.52</v>
      </c>
      <c r="EX119" s="12">
        <v>0.89</v>
      </c>
      <c r="EY119" s="12">
        <v>7.5999999999999998E-2</v>
      </c>
      <c r="EZ119" s="12">
        <v>2.85</v>
      </c>
      <c r="FA119" s="12">
        <v>0.33</v>
      </c>
      <c r="FB119" s="12">
        <v>0.28299999999999997</v>
      </c>
      <c r="FC119" s="12">
        <v>4.2000000000000003E-2</v>
      </c>
      <c r="FD119" s="12">
        <v>1.92</v>
      </c>
      <c r="FE119" s="12">
        <v>0.36</v>
      </c>
      <c r="FF119" s="12">
        <v>0.33100000000000002</v>
      </c>
      <c r="FG119" s="12">
        <v>5.8999999999999997E-2</v>
      </c>
      <c r="FH119" s="12">
        <v>3.07</v>
      </c>
      <c r="FI119" s="12">
        <v>0.3</v>
      </c>
      <c r="FJ119" s="12">
        <v>0.58699999999999997</v>
      </c>
      <c r="FK119" s="12">
        <v>8.2000000000000003E-2</v>
      </c>
      <c r="FL119" s="12">
        <v>0.109</v>
      </c>
      <c r="FM119" s="12">
        <v>5.2999999999999999E-2</v>
      </c>
      <c r="FN119" s="12">
        <v>1.4999999999999999E-2</v>
      </c>
      <c r="FO119" s="12">
        <v>1.4999999999999999E-2</v>
      </c>
      <c r="FP119" s="12">
        <v>0.71199999999999997</v>
      </c>
      <c r="FQ119" s="12">
        <v>6.8000000000000005E-2</v>
      </c>
      <c r="FR119" s="12" t="s">
        <v>135</v>
      </c>
      <c r="FS119" s="12" t="s">
        <v>135</v>
      </c>
      <c r="FT119" s="12">
        <v>0.66</v>
      </c>
      <c r="FU119" s="12">
        <v>0.12</v>
      </c>
      <c r="FV119" s="12">
        <v>0.19800000000000001</v>
      </c>
      <c r="FW119" s="12">
        <v>4.3999999999999997E-2</v>
      </c>
    </row>
    <row r="120" spans="1:179" x14ac:dyDescent="0.3">
      <c r="A120" s="31" t="s">
        <v>903</v>
      </c>
      <c r="B120" s="31" t="s">
        <v>14</v>
      </c>
      <c r="D120" s="62">
        <v>2.7530999999999999</v>
      </c>
      <c r="E120" s="62">
        <v>14.0318</v>
      </c>
      <c r="F120" s="62">
        <v>0.27210000000000001</v>
      </c>
      <c r="G120" s="62">
        <v>11.755000000000001</v>
      </c>
      <c r="H120" s="62">
        <v>0.4446</v>
      </c>
      <c r="I120" s="62">
        <v>2.5206</v>
      </c>
      <c r="J120" s="62">
        <v>51.650799999999997</v>
      </c>
      <c r="K120" s="62">
        <v>6.2882999999999996</v>
      </c>
      <c r="L120" s="62">
        <v>8.0373999999999999</v>
      </c>
      <c r="M120" s="62">
        <v>9.3100000000000002E-2</v>
      </c>
      <c r="N120" s="62">
        <v>815.26237200000003</v>
      </c>
      <c r="O120" s="62">
        <v>85</v>
      </c>
      <c r="P120" s="62">
        <v>0.28622366598899701</v>
      </c>
      <c r="Q120" s="62">
        <v>756.35629012065704</v>
      </c>
      <c r="R120" s="62">
        <v>391.10900850714103</v>
      </c>
      <c r="T120" s="37">
        <v>15.18</v>
      </c>
      <c r="U120" s="37">
        <v>2.403</v>
      </c>
      <c r="V120" s="37">
        <v>12.244999999999999</v>
      </c>
      <c r="W120" s="37">
        <v>0.23699999999999999</v>
      </c>
      <c r="X120" s="37">
        <v>10.351000000000001</v>
      </c>
      <c r="Y120" s="37">
        <v>0.38800000000000001</v>
      </c>
      <c r="Z120" s="37">
        <v>2.2000000000000002</v>
      </c>
      <c r="AA120" s="37">
        <v>50.298999999999999</v>
      </c>
      <c r="AB120" s="37">
        <v>9.9670000000000005</v>
      </c>
      <c r="AC120" s="37">
        <v>11.345000000000001</v>
      </c>
      <c r="AD120" s="37">
        <v>0.14099999999999999</v>
      </c>
      <c r="AE120" s="37">
        <f t="shared" si="41"/>
        <v>0.86820628581350934</v>
      </c>
      <c r="AG120" s="34" t="str">
        <f t="shared" si="43"/>
        <v>LL4_23</v>
      </c>
      <c r="AH120" s="34">
        <f t="shared" si="44"/>
        <v>50.298999999999999</v>
      </c>
      <c r="AI120" s="34">
        <f t="shared" si="45"/>
        <v>2.2000000000000002</v>
      </c>
      <c r="AJ120" s="34">
        <f t="shared" si="46"/>
        <v>12.244999999999999</v>
      </c>
      <c r="AK120" s="34">
        <f t="shared" si="47"/>
        <v>9.6432500000000001</v>
      </c>
      <c r="AL120" s="34">
        <f t="shared" si="48"/>
        <v>1.8908331442499999</v>
      </c>
      <c r="AM120" s="34">
        <f t="shared" si="49"/>
        <v>0.14099999999999999</v>
      </c>
      <c r="AN120" s="34">
        <f t="shared" si="50"/>
        <v>9.9670000000000005</v>
      </c>
      <c r="AO120" s="34">
        <f t="shared" si="51"/>
        <v>10.351000000000001</v>
      </c>
      <c r="AP120" s="34">
        <f t="shared" si="52"/>
        <v>2.403</v>
      </c>
      <c r="AQ120" s="34">
        <f t="shared" si="53"/>
        <v>0.38800000000000001</v>
      </c>
      <c r="AR120" s="34">
        <f t="shared" si="54"/>
        <v>0.23699999999999999</v>
      </c>
      <c r="AS120" s="34">
        <v>0.5</v>
      </c>
      <c r="AT120" s="34">
        <f t="shared" si="42"/>
        <v>6.5667328539734074E-2</v>
      </c>
      <c r="AU120" s="34">
        <f t="shared" si="55"/>
        <v>1214.3367000000001</v>
      </c>
      <c r="AV120" s="34">
        <v>920</v>
      </c>
      <c r="AW120" s="34">
        <v>6.1214151130949253E-2</v>
      </c>
      <c r="AY120" s="25">
        <v>45.065100000000001</v>
      </c>
      <c r="AZ120" s="25">
        <v>39.890549999999998</v>
      </c>
      <c r="BA120" s="25">
        <v>14.053649999999999</v>
      </c>
      <c r="BB120" s="25">
        <v>4.4699999999999997E-2</v>
      </c>
      <c r="BC120" s="25">
        <v>0.22935</v>
      </c>
      <c r="BD120" s="25">
        <v>0.18795000000000001</v>
      </c>
      <c r="BE120" s="25">
        <v>0.32734999999999997</v>
      </c>
      <c r="BJ120" s="25">
        <v>99.798699999999997</v>
      </c>
      <c r="BK120" s="25">
        <v>0.85110097952331099</v>
      </c>
      <c r="BM120" s="12" t="s">
        <v>405</v>
      </c>
      <c r="BN120" s="12">
        <v>30</v>
      </c>
      <c r="BO120" s="12" t="s">
        <v>32</v>
      </c>
      <c r="BP120" s="12" t="s">
        <v>464</v>
      </c>
      <c r="BQ120" s="12" t="s">
        <v>777</v>
      </c>
      <c r="BR120" s="12" t="s">
        <v>485</v>
      </c>
      <c r="BS120" s="12">
        <v>2.0650462962962999E-2</v>
      </c>
      <c r="BT120" s="12">
        <v>25.036000000000001</v>
      </c>
      <c r="BU120" s="12">
        <v>39</v>
      </c>
      <c r="BV120" s="12" t="s">
        <v>462</v>
      </c>
      <c r="BW120" s="12">
        <v>1</v>
      </c>
      <c r="BX120" s="12">
        <v>140000</v>
      </c>
      <c r="BY120" s="12">
        <v>10000</v>
      </c>
      <c r="BZ120" s="12">
        <v>11.8</v>
      </c>
      <c r="CA120" s="12">
        <v>1</v>
      </c>
      <c r="CB120" s="12">
        <v>4.1500000000000004</v>
      </c>
      <c r="CC120" s="12">
        <v>0.52</v>
      </c>
      <c r="CD120" s="12">
        <v>1.28</v>
      </c>
      <c r="CE120" s="12">
        <v>0.79</v>
      </c>
      <c r="CF120" s="12">
        <v>2.544</v>
      </c>
      <c r="CG120" s="12">
        <v>9.1999999999999998E-2</v>
      </c>
      <c r="CH120" s="12">
        <v>3660</v>
      </c>
      <c r="CI120" s="12">
        <v>150</v>
      </c>
      <c r="CJ120" s="12">
        <v>24.2</v>
      </c>
      <c r="CK120" s="12">
        <v>1.2</v>
      </c>
      <c r="CL120" s="12">
        <v>15370</v>
      </c>
      <c r="CM120" s="12">
        <v>700</v>
      </c>
      <c r="CN120" s="12">
        <v>273</v>
      </c>
      <c r="CO120" s="12">
        <v>14</v>
      </c>
      <c r="CP120" s="12">
        <v>295</v>
      </c>
      <c r="CQ120" s="12">
        <v>16</v>
      </c>
      <c r="CR120" s="12">
        <v>878</v>
      </c>
      <c r="CS120" s="12">
        <v>29</v>
      </c>
      <c r="CT120" s="12">
        <v>71700</v>
      </c>
      <c r="CU120" s="12">
        <v>2700</v>
      </c>
      <c r="CV120" s="12">
        <v>34.9</v>
      </c>
      <c r="CW120" s="12">
        <v>1.9</v>
      </c>
      <c r="CX120" s="12">
        <v>145</v>
      </c>
      <c r="CY120" s="12">
        <v>11</v>
      </c>
      <c r="CZ120" s="12">
        <v>81</v>
      </c>
      <c r="DA120" s="12">
        <v>4.9000000000000004</v>
      </c>
      <c r="DB120" s="12">
        <v>101.3</v>
      </c>
      <c r="DC120" s="12">
        <v>6.9</v>
      </c>
      <c r="DD120" s="12">
        <v>21.6</v>
      </c>
      <c r="DE120" s="12">
        <v>1.6</v>
      </c>
      <c r="DF120" s="12">
        <v>1.61</v>
      </c>
      <c r="DG120" s="12">
        <v>0.42</v>
      </c>
      <c r="DH120" s="12">
        <v>7.23</v>
      </c>
      <c r="DI120" s="12">
        <v>0.6</v>
      </c>
      <c r="DJ120" s="12">
        <v>329</v>
      </c>
      <c r="DK120" s="12">
        <v>16</v>
      </c>
      <c r="DL120" s="12">
        <v>24.2</v>
      </c>
      <c r="DM120" s="12">
        <v>1.1000000000000001</v>
      </c>
      <c r="DN120" s="12">
        <v>129.5</v>
      </c>
      <c r="DO120" s="12">
        <v>5.3</v>
      </c>
      <c r="DP120" s="12">
        <v>10.9</v>
      </c>
      <c r="DQ120" s="12">
        <v>0.48</v>
      </c>
      <c r="DR120" s="12">
        <v>0.59</v>
      </c>
      <c r="DS120" s="12">
        <v>0.17</v>
      </c>
      <c r="DT120" s="12">
        <v>5.8999999999999997E-2</v>
      </c>
      <c r="DU120" s="12">
        <v>8.6999999999999994E-2</v>
      </c>
      <c r="DV120" s="12">
        <v>9.1999999999999998E-2</v>
      </c>
      <c r="DW120" s="12">
        <v>0.03</v>
      </c>
      <c r="DX120" s="12">
        <v>1.46</v>
      </c>
      <c r="DY120" s="12">
        <v>0.28000000000000003</v>
      </c>
      <c r="DZ120" s="12" t="s">
        <v>135</v>
      </c>
      <c r="EA120" s="12" t="s">
        <v>135</v>
      </c>
      <c r="EB120" s="12">
        <v>7.5999999999999998E-2</v>
      </c>
      <c r="EC120" s="12">
        <v>2.9000000000000001E-2</v>
      </c>
      <c r="ED120" s="12">
        <v>88.3</v>
      </c>
      <c r="EE120" s="12">
        <v>4.5999999999999996</v>
      </c>
      <c r="EF120" s="12">
        <v>9.52</v>
      </c>
      <c r="EG120" s="12">
        <v>0.59</v>
      </c>
      <c r="EH120" s="12">
        <v>26.6</v>
      </c>
      <c r="EI120" s="12">
        <v>1.6</v>
      </c>
      <c r="EJ120" s="12">
        <v>3.87</v>
      </c>
      <c r="EK120" s="12">
        <v>0.28999999999999998</v>
      </c>
      <c r="EL120" s="12">
        <v>18.28</v>
      </c>
      <c r="EM120" s="12">
        <v>0.97</v>
      </c>
      <c r="EN120" s="12">
        <v>4.7</v>
      </c>
      <c r="EO120" s="12">
        <v>0.6</v>
      </c>
      <c r="EP120" s="12">
        <v>1.73</v>
      </c>
      <c r="EQ120" s="12">
        <v>0.2</v>
      </c>
      <c r="ER120" s="12">
        <v>5.88</v>
      </c>
      <c r="ES120" s="12">
        <v>0.52</v>
      </c>
      <c r="ET120" s="12">
        <v>0.86</v>
      </c>
      <c r="EU120" s="12">
        <v>0.11</v>
      </c>
      <c r="EV120" s="12">
        <v>5.12</v>
      </c>
      <c r="EW120" s="12">
        <v>0.51</v>
      </c>
      <c r="EX120" s="12">
        <v>0.95</v>
      </c>
      <c r="EY120" s="12">
        <v>0.11</v>
      </c>
      <c r="EZ120" s="12">
        <v>2.86</v>
      </c>
      <c r="FA120" s="12">
        <v>0.27</v>
      </c>
      <c r="FB120" s="12">
        <v>0.317</v>
      </c>
      <c r="FC120" s="12">
        <v>4.8000000000000001E-2</v>
      </c>
      <c r="FD120" s="12">
        <v>2.04</v>
      </c>
      <c r="FE120" s="12">
        <v>0.36</v>
      </c>
      <c r="FF120" s="12">
        <v>0.27400000000000002</v>
      </c>
      <c r="FG120" s="12">
        <v>4.7E-2</v>
      </c>
      <c r="FH120" s="12">
        <v>3.73</v>
      </c>
      <c r="FI120" s="12">
        <v>0.53</v>
      </c>
      <c r="FJ120" s="12">
        <v>0.59099999999999997</v>
      </c>
      <c r="FK120" s="12">
        <v>0.08</v>
      </c>
      <c r="FL120" s="12">
        <v>0.13800000000000001</v>
      </c>
      <c r="FM120" s="12">
        <v>5.2999999999999999E-2</v>
      </c>
      <c r="FN120" s="12" t="s">
        <v>135</v>
      </c>
      <c r="FO120" s="12" t="s">
        <v>135</v>
      </c>
      <c r="FP120" s="12">
        <v>0.81</v>
      </c>
      <c r="FQ120" s="12">
        <v>0.11</v>
      </c>
      <c r="FR120" s="12">
        <v>1.6E-2</v>
      </c>
      <c r="FS120" s="12">
        <v>1.6E-2</v>
      </c>
      <c r="FT120" s="12">
        <v>0.74</v>
      </c>
      <c r="FU120" s="12">
        <v>0.11</v>
      </c>
      <c r="FV120" s="12">
        <v>0.27100000000000002</v>
      </c>
      <c r="FW120" s="12">
        <v>5.8000000000000003E-2</v>
      </c>
    </row>
    <row r="121" spans="1:179" s="4" customFormat="1" x14ac:dyDescent="0.3">
      <c r="A121" s="31" t="s">
        <v>947</v>
      </c>
      <c r="B121" s="31" t="s">
        <v>14</v>
      </c>
      <c r="C121" s="19"/>
      <c r="D121" s="62">
        <v>2.7319</v>
      </c>
      <c r="E121" s="62">
        <v>13.307</v>
      </c>
      <c r="F121" s="62">
        <v>0.29120000000000001</v>
      </c>
      <c r="G121" s="62">
        <v>10.2247</v>
      </c>
      <c r="H121" s="62">
        <v>0.35880000000000001</v>
      </c>
      <c r="I121" s="62">
        <v>2.0243000000000002</v>
      </c>
      <c r="J121" s="62">
        <v>50.357700000000001</v>
      </c>
      <c r="K121" s="62">
        <v>5.8140999999999998</v>
      </c>
      <c r="L121" s="62">
        <v>11.535500000000001</v>
      </c>
      <c r="M121" s="62">
        <v>0.17019999999999999</v>
      </c>
      <c r="N121" s="62">
        <v>1055.487012</v>
      </c>
      <c r="O121" s="62">
        <v>136</v>
      </c>
      <c r="P121" s="62">
        <v>0.29484458423306198</v>
      </c>
      <c r="Q121" s="62">
        <v>188.07812456455699</v>
      </c>
      <c r="R121" s="62">
        <v>248.15348521260501</v>
      </c>
      <c r="S121" s="19"/>
      <c r="T121" s="41">
        <v>-0.31</v>
      </c>
      <c r="U121" s="41">
        <v>2.8330000000000002</v>
      </c>
      <c r="V121" s="41">
        <v>13.068</v>
      </c>
      <c r="W121" s="41">
        <v>0.30199999999999999</v>
      </c>
      <c r="X121" s="41">
        <v>10.602</v>
      </c>
      <c r="Y121" s="41">
        <v>0.372</v>
      </c>
      <c r="Z121" s="41">
        <v>3.4550000000000001</v>
      </c>
      <c r="AA121" s="41">
        <v>50.826000000000001</v>
      </c>
      <c r="AB121" s="41">
        <v>6.0110000000000001</v>
      </c>
      <c r="AC121" s="41">
        <v>11.332000000000001</v>
      </c>
      <c r="AD121" s="41">
        <v>0.17299999999999999</v>
      </c>
      <c r="AE121" s="37">
        <f t="shared" si="41"/>
        <v>1.0031096398836392</v>
      </c>
      <c r="AF121" s="19"/>
      <c r="AG121" s="34" t="str">
        <f t="shared" si="43"/>
        <v>LL4_39c</v>
      </c>
      <c r="AH121" s="34">
        <f t="shared" si="44"/>
        <v>50.826000000000001</v>
      </c>
      <c r="AI121" s="34">
        <f t="shared" si="45"/>
        <v>3.4550000000000001</v>
      </c>
      <c r="AJ121" s="34">
        <f t="shared" si="46"/>
        <v>13.068</v>
      </c>
      <c r="AK121" s="34">
        <f t="shared" si="47"/>
        <v>9.632200000000001</v>
      </c>
      <c r="AL121" s="34">
        <f t="shared" si="48"/>
        <v>1.8886664778</v>
      </c>
      <c r="AM121" s="34">
        <f t="shared" si="49"/>
        <v>0.17299999999999999</v>
      </c>
      <c r="AN121" s="34">
        <f t="shared" si="50"/>
        <v>6.0110000000000001</v>
      </c>
      <c r="AO121" s="34">
        <f t="shared" si="51"/>
        <v>10.602</v>
      </c>
      <c r="AP121" s="34">
        <f t="shared" si="52"/>
        <v>2.8330000000000002</v>
      </c>
      <c r="AQ121" s="34">
        <f t="shared" si="53"/>
        <v>0.372</v>
      </c>
      <c r="AR121" s="34">
        <f t="shared" si="54"/>
        <v>0.30199999999999999</v>
      </c>
      <c r="AS121" s="34">
        <v>0.5</v>
      </c>
      <c r="AT121" s="34">
        <f t="shared" si="42"/>
        <v>1.8866297980194301E-2</v>
      </c>
      <c r="AU121" s="34">
        <f t="shared" si="55"/>
        <v>1134.8211000000001</v>
      </c>
      <c r="AV121" s="34">
        <v>320</v>
      </c>
      <c r="AW121" s="34">
        <v>0.15125229726999789</v>
      </c>
      <c r="AX121" s="19"/>
      <c r="AY121" s="25">
        <v>40.259300000000003</v>
      </c>
      <c r="AZ121" s="25">
        <v>38.278649999999999</v>
      </c>
      <c r="BA121" s="25">
        <v>19.492550000000001</v>
      </c>
      <c r="BB121" s="25">
        <v>4.1700000000000001E-2</v>
      </c>
      <c r="BC121" s="25">
        <v>0.26565</v>
      </c>
      <c r="BD121" s="25">
        <v>0.25285000000000002</v>
      </c>
      <c r="BE121" s="25">
        <v>0.18145</v>
      </c>
      <c r="BF121" s="25"/>
      <c r="BG121" s="25"/>
      <c r="BH121" s="25"/>
      <c r="BI121" s="25"/>
      <c r="BJ121" s="25">
        <v>98.772199999999998</v>
      </c>
      <c r="BK121" s="25">
        <v>0.78639742789417999</v>
      </c>
      <c r="BL121" s="19"/>
      <c r="BM121" s="12" t="s">
        <v>406</v>
      </c>
      <c r="BN121" s="12">
        <v>25</v>
      </c>
      <c r="BO121" s="12" t="s">
        <v>32</v>
      </c>
      <c r="BP121" s="12" t="s">
        <v>459</v>
      </c>
      <c r="BQ121" s="12" t="s">
        <v>778</v>
      </c>
      <c r="BR121" s="12" t="s">
        <v>485</v>
      </c>
      <c r="BS121" s="12">
        <v>3.7988425925925898E-2</v>
      </c>
      <c r="BT121" s="12">
        <v>7.6268000000000002</v>
      </c>
      <c r="BU121" s="12">
        <v>15</v>
      </c>
      <c r="BV121" s="12" t="s">
        <v>462</v>
      </c>
      <c r="BW121" s="12">
        <v>1</v>
      </c>
      <c r="BX121" s="12">
        <v>76900</v>
      </c>
      <c r="BY121" s="12">
        <v>6700</v>
      </c>
      <c r="BZ121" s="12">
        <v>10.199999999999999</v>
      </c>
      <c r="CA121" s="12">
        <v>1</v>
      </c>
      <c r="CB121" s="12"/>
      <c r="CC121" s="12"/>
      <c r="CD121" s="12"/>
      <c r="CE121" s="12"/>
      <c r="CF121" s="12">
        <v>2.4900000000000002</v>
      </c>
      <c r="CG121" s="12">
        <v>0.25</v>
      </c>
      <c r="CH121" s="12">
        <v>3190</v>
      </c>
      <c r="CI121" s="12">
        <v>220</v>
      </c>
      <c r="CJ121" s="12">
        <v>29.5</v>
      </c>
      <c r="CK121" s="12">
        <v>2.2000000000000002</v>
      </c>
      <c r="CL121" s="12">
        <v>12600</v>
      </c>
      <c r="CM121" s="12">
        <v>830</v>
      </c>
      <c r="CN121" s="12">
        <v>337</v>
      </c>
      <c r="CO121" s="12">
        <v>33</v>
      </c>
      <c r="CP121" s="12">
        <v>184</v>
      </c>
      <c r="CQ121" s="12">
        <v>21</v>
      </c>
      <c r="CR121" s="12">
        <v>1420</v>
      </c>
      <c r="CS121" s="12">
        <v>180</v>
      </c>
      <c r="CT121" s="12">
        <v>110000</v>
      </c>
      <c r="CU121" s="12">
        <v>14000</v>
      </c>
      <c r="CV121" s="12"/>
      <c r="CW121" s="12"/>
      <c r="CX121" s="12">
        <v>74.099999999999994</v>
      </c>
      <c r="CY121" s="12">
        <v>8.1</v>
      </c>
      <c r="CZ121" s="12">
        <v>149.15254237288099</v>
      </c>
      <c r="DA121" s="12">
        <v>40</v>
      </c>
      <c r="DB121" s="12"/>
      <c r="DC121" s="12"/>
      <c r="DD121" s="12">
        <v>20.5</v>
      </c>
      <c r="DE121" s="12">
        <v>2.9</v>
      </c>
      <c r="DF121" s="12" t="s">
        <v>135</v>
      </c>
      <c r="DG121" s="12" t="s">
        <v>135</v>
      </c>
      <c r="DH121" s="12">
        <v>6.14</v>
      </c>
      <c r="DI121" s="12">
        <v>0.7</v>
      </c>
      <c r="DJ121" s="12">
        <v>295</v>
      </c>
      <c r="DK121" s="12">
        <v>21</v>
      </c>
      <c r="DL121" s="12">
        <v>20.5</v>
      </c>
      <c r="DM121" s="12">
        <v>1.6</v>
      </c>
      <c r="DN121" s="12">
        <v>107.4</v>
      </c>
      <c r="DO121" s="12">
        <v>7.7</v>
      </c>
      <c r="DP121" s="12">
        <v>9.6999999999999993</v>
      </c>
      <c r="DQ121" s="12">
        <v>0.83</v>
      </c>
      <c r="DR121" s="12">
        <v>0.61</v>
      </c>
      <c r="DS121" s="12">
        <v>0.52</v>
      </c>
      <c r="DT121" s="12"/>
      <c r="DU121" s="12"/>
      <c r="DV121" s="12"/>
      <c r="DW121" s="12"/>
      <c r="DX121" s="12">
        <v>1.24</v>
      </c>
      <c r="DY121" s="12">
        <v>0.51</v>
      </c>
      <c r="DZ121" s="12"/>
      <c r="EA121" s="12"/>
      <c r="EB121" s="12"/>
      <c r="EC121" s="12"/>
      <c r="ED121" s="12">
        <v>78.099999999999994</v>
      </c>
      <c r="EE121" s="12">
        <v>9.5</v>
      </c>
      <c r="EF121" s="12">
        <v>8.6999999999999993</v>
      </c>
      <c r="EG121" s="12">
        <v>1</v>
      </c>
      <c r="EH121" s="12">
        <v>22.4</v>
      </c>
      <c r="EI121" s="12">
        <v>2</v>
      </c>
      <c r="EJ121" s="12">
        <v>3.22</v>
      </c>
      <c r="EK121" s="12">
        <v>0.42</v>
      </c>
      <c r="EL121" s="12">
        <v>17.8</v>
      </c>
      <c r="EM121" s="12">
        <v>3.1</v>
      </c>
      <c r="EN121" s="12">
        <v>5.6</v>
      </c>
      <c r="EO121" s="12">
        <v>1.1000000000000001</v>
      </c>
      <c r="EP121" s="12">
        <v>2.0299999999999998</v>
      </c>
      <c r="EQ121" s="12">
        <v>0.3</v>
      </c>
      <c r="ER121" s="12">
        <v>5.3</v>
      </c>
      <c r="ES121" s="12">
        <v>1.4</v>
      </c>
      <c r="ET121" s="12">
        <v>0.82</v>
      </c>
      <c r="EU121" s="12">
        <v>0.13</v>
      </c>
      <c r="EV121" s="12">
        <v>4.38</v>
      </c>
      <c r="EW121" s="12">
        <v>0.75</v>
      </c>
      <c r="EX121" s="12">
        <v>0.75</v>
      </c>
      <c r="EY121" s="12">
        <v>0.19</v>
      </c>
      <c r="EZ121" s="12">
        <v>2.21</v>
      </c>
      <c r="FA121" s="12">
        <v>0.54</v>
      </c>
      <c r="FB121" s="12">
        <v>0.24</v>
      </c>
      <c r="FC121" s="12">
        <v>0.11</v>
      </c>
      <c r="FD121" s="12">
        <v>1.95</v>
      </c>
      <c r="FE121" s="12">
        <v>0.8</v>
      </c>
      <c r="FF121" s="12">
        <v>0.21</v>
      </c>
      <c r="FG121" s="12">
        <v>0.1</v>
      </c>
      <c r="FH121" s="12">
        <v>2.48</v>
      </c>
      <c r="FI121" s="12">
        <v>0.6</v>
      </c>
      <c r="FJ121" s="12">
        <v>0.47</v>
      </c>
      <c r="FK121" s="12">
        <v>0.1</v>
      </c>
      <c r="FL121" s="12">
        <v>8.6999999999999994E-2</v>
      </c>
      <c r="FM121" s="12">
        <v>7.9000000000000001E-2</v>
      </c>
      <c r="FN121" s="12">
        <v>3.6999999999999998E-2</v>
      </c>
      <c r="FO121" s="12">
        <v>3.2000000000000001E-2</v>
      </c>
      <c r="FP121" s="12">
        <v>0.96</v>
      </c>
      <c r="FQ121" s="12">
        <v>0.22</v>
      </c>
      <c r="FR121" s="12"/>
      <c r="FS121" s="12"/>
      <c r="FT121" s="12">
        <v>0.6</v>
      </c>
      <c r="FU121" s="12">
        <v>0.22</v>
      </c>
      <c r="FV121" s="12">
        <v>0.27</v>
      </c>
      <c r="FW121" s="12">
        <v>0.1</v>
      </c>
    </row>
    <row r="122" spans="1:179" s="4" customFormat="1" x14ac:dyDescent="0.3">
      <c r="A122" s="31" t="s">
        <v>904</v>
      </c>
      <c r="B122" s="31" t="s">
        <v>14</v>
      </c>
      <c r="C122" s="19"/>
      <c r="D122" s="62">
        <v>2.6956000000000002</v>
      </c>
      <c r="E122" s="62">
        <v>13.4321</v>
      </c>
      <c r="F122" s="62">
        <v>0.2545</v>
      </c>
      <c r="G122" s="62">
        <v>10.3878</v>
      </c>
      <c r="H122" s="62">
        <v>0.37740000000000001</v>
      </c>
      <c r="I122" s="62">
        <v>2.1293000000000002</v>
      </c>
      <c r="J122" s="62">
        <v>50.396099999999997</v>
      </c>
      <c r="K122" s="62">
        <v>5.7527999999999997</v>
      </c>
      <c r="L122" s="62">
        <v>11.468500000000001</v>
      </c>
      <c r="M122" s="62">
        <v>0.15279999999999999</v>
      </c>
      <c r="N122" s="62">
        <v>1020.95472</v>
      </c>
      <c r="O122" s="62">
        <v>115</v>
      </c>
      <c r="P122" s="62">
        <v>0.29273225126278402</v>
      </c>
      <c r="Q122" s="62">
        <v>260.403875566767</v>
      </c>
      <c r="R122" s="62">
        <v>251.975952010707</v>
      </c>
      <c r="S122" s="19"/>
      <c r="T122" s="41">
        <v>0.25</v>
      </c>
      <c r="U122" s="41">
        <v>2.7719999999999998</v>
      </c>
      <c r="V122" s="41">
        <v>13.234</v>
      </c>
      <c r="W122" s="41">
        <v>0.26200000000000001</v>
      </c>
      <c r="X122" s="41">
        <v>10.682</v>
      </c>
      <c r="Y122" s="41">
        <v>0.38800000000000001</v>
      </c>
      <c r="Z122" s="41">
        <v>3.4980000000000002</v>
      </c>
      <c r="AA122" s="41">
        <v>51.115000000000002</v>
      </c>
      <c r="AB122" s="41">
        <v>6.1449999999999996</v>
      </c>
      <c r="AC122" s="41">
        <v>11.342000000000001</v>
      </c>
      <c r="AD122" s="41">
        <v>0.17499999999999999</v>
      </c>
      <c r="AE122" s="37">
        <f t="shared" si="41"/>
        <v>0.99750623441396513</v>
      </c>
      <c r="AF122" s="19"/>
      <c r="AG122" s="34" t="str">
        <f t="shared" si="43"/>
        <v>LL4_39b</v>
      </c>
      <c r="AH122" s="34">
        <f t="shared" si="44"/>
        <v>51.115000000000002</v>
      </c>
      <c r="AI122" s="34">
        <f t="shared" si="45"/>
        <v>3.4980000000000002</v>
      </c>
      <c r="AJ122" s="34">
        <f t="shared" si="46"/>
        <v>13.234</v>
      </c>
      <c r="AK122" s="34">
        <f t="shared" si="47"/>
        <v>9.6407000000000007</v>
      </c>
      <c r="AL122" s="34">
        <f t="shared" si="48"/>
        <v>1.8903331443</v>
      </c>
      <c r="AM122" s="34">
        <f t="shared" si="49"/>
        <v>0.17499999999999999</v>
      </c>
      <c r="AN122" s="34">
        <f t="shared" si="50"/>
        <v>6.1449999999999996</v>
      </c>
      <c r="AO122" s="34">
        <f t="shared" si="51"/>
        <v>10.682</v>
      </c>
      <c r="AP122" s="34">
        <f t="shared" si="52"/>
        <v>2.7719999999999998</v>
      </c>
      <c r="AQ122" s="34">
        <f t="shared" si="53"/>
        <v>0.38800000000000001</v>
      </c>
      <c r="AR122" s="34">
        <f t="shared" si="54"/>
        <v>0.26200000000000001</v>
      </c>
      <c r="AS122" s="34">
        <v>0.5</v>
      </c>
      <c r="AT122" s="34">
        <f t="shared" si="42"/>
        <v>2.5975448934340846E-2</v>
      </c>
      <c r="AU122" s="34">
        <f t="shared" si="55"/>
        <v>1137.5145</v>
      </c>
      <c r="AV122" s="34">
        <v>430</v>
      </c>
      <c r="AW122" s="34">
        <v>0.11684229857336791</v>
      </c>
      <c r="AX122" s="19"/>
      <c r="AY122" s="25">
        <v>40.662799999999997</v>
      </c>
      <c r="AZ122" s="25">
        <v>38.569800000000001</v>
      </c>
      <c r="BA122" s="25">
        <v>19.447199999999999</v>
      </c>
      <c r="BB122" s="25">
        <v>4.36E-2</v>
      </c>
      <c r="BC122" s="25">
        <v>0.26955000000000001</v>
      </c>
      <c r="BD122" s="25">
        <v>0.24795</v>
      </c>
      <c r="BE122" s="25">
        <v>0.1757</v>
      </c>
      <c r="BF122" s="25"/>
      <c r="BG122" s="25"/>
      <c r="BH122" s="25"/>
      <c r="BI122" s="25"/>
      <c r="BJ122" s="25">
        <v>99.416600000000003</v>
      </c>
      <c r="BK122" s="25">
        <v>0.78845657348864995</v>
      </c>
      <c r="BL122" s="19"/>
      <c r="BM122" s="12" t="s">
        <v>404</v>
      </c>
      <c r="BN122" s="12">
        <v>50</v>
      </c>
      <c r="BO122" s="12" t="s">
        <v>32</v>
      </c>
      <c r="BP122" s="12">
        <v>10</v>
      </c>
      <c r="BQ122" s="12" t="s">
        <v>779</v>
      </c>
      <c r="BR122" s="12" t="s">
        <v>485</v>
      </c>
      <c r="BS122" s="12">
        <v>3.2025462962962999E-2</v>
      </c>
      <c r="BT122" s="12">
        <v>14.545999999999999</v>
      </c>
      <c r="BU122" s="12">
        <v>22</v>
      </c>
      <c r="BV122" s="12" t="s">
        <v>462</v>
      </c>
      <c r="BW122" s="12">
        <v>1</v>
      </c>
      <c r="BX122" s="12">
        <v>305000</v>
      </c>
      <c r="BY122" s="12">
        <v>14000</v>
      </c>
      <c r="BZ122" s="12">
        <v>10.4</v>
      </c>
      <c r="CA122" s="12">
        <v>1</v>
      </c>
      <c r="CB122" s="12">
        <v>5.61</v>
      </c>
      <c r="CC122" s="12">
        <v>0.44</v>
      </c>
      <c r="CD122" s="12">
        <v>1.08</v>
      </c>
      <c r="CE122" s="12">
        <v>0.44</v>
      </c>
      <c r="CF122" s="12">
        <v>2.67</v>
      </c>
      <c r="CG122" s="12">
        <v>0.11</v>
      </c>
      <c r="CH122" s="12">
        <v>3240</v>
      </c>
      <c r="CI122" s="12">
        <v>130</v>
      </c>
      <c r="CJ122" s="12">
        <v>31.6</v>
      </c>
      <c r="CK122" s="12">
        <v>1.6</v>
      </c>
      <c r="CL122" s="12">
        <v>12540</v>
      </c>
      <c r="CM122" s="12">
        <v>350</v>
      </c>
      <c r="CN122" s="12">
        <v>333</v>
      </c>
      <c r="CO122" s="12">
        <v>13</v>
      </c>
      <c r="CP122" s="12">
        <v>2120</v>
      </c>
      <c r="CQ122" s="12">
        <v>260</v>
      </c>
      <c r="CR122" s="12">
        <v>1389</v>
      </c>
      <c r="CS122" s="12">
        <v>67</v>
      </c>
      <c r="CT122" s="12">
        <v>110500</v>
      </c>
      <c r="CU122" s="12">
        <v>4500</v>
      </c>
      <c r="CV122" s="12">
        <v>43.5</v>
      </c>
      <c r="CW122" s="12">
        <v>2</v>
      </c>
      <c r="CX122" s="12">
        <v>83.5</v>
      </c>
      <c r="CY122" s="12">
        <v>5.4</v>
      </c>
      <c r="CZ122" s="12">
        <v>160</v>
      </c>
      <c r="DA122" s="12">
        <v>12</v>
      </c>
      <c r="DB122" s="12">
        <v>143.4</v>
      </c>
      <c r="DC122" s="12">
        <v>9.4</v>
      </c>
      <c r="DD122" s="12">
        <v>24.5</v>
      </c>
      <c r="DE122" s="12">
        <v>1.6</v>
      </c>
      <c r="DF122" s="12">
        <v>1.6</v>
      </c>
      <c r="DG122" s="12">
        <v>0.25</v>
      </c>
      <c r="DH122" s="12">
        <v>6.36</v>
      </c>
      <c r="DI122" s="12">
        <v>0.42</v>
      </c>
      <c r="DJ122" s="12">
        <v>299</v>
      </c>
      <c r="DK122" s="12">
        <v>12</v>
      </c>
      <c r="DL122" s="12">
        <v>22.8</v>
      </c>
      <c r="DM122" s="12">
        <v>1.1000000000000001</v>
      </c>
      <c r="DN122" s="12">
        <v>117.2</v>
      </c>
      <c r="DO122" s="12">
        <v>4</v>
      </c>
      <c r="DP122" s="12">
        <v>10.38</v>
      </c>
      <c r="DQ122" s="12">
        <v>0.59</v>
      </c>
      <c r="DR122" s="12">
        <v>0.62</v>
      </c>
      <c r="DS122" s="12">
        <v>0.18</v>
      </c>
      <c r="DT122" s="12">
        <v>0.23</v>
      </c>
      <c r="DU122" s="12">
        <v>0.15</v>
      </c>
      <c r="DV122" s="12">
        <v>0.10100000000000001</v>
      </c>
      <c r="DW122" s="12">
        <v>3.1E-2</v>
      </c>
      <c r="DX122" s="12">
        <v>1.53</v>
      </c>
      <c r="DY122" s="12">
        <v>0.27</v>
      </c>
      <c r="DZ122" s="12">
        <v>5.1999999999999998E-2</v>
      </c>
      <c r="EA122" s="12">
        <v>3.4000000000000002E-2</v>
      </c>
      <c r="EB122" s="12">
        <v>0.05</v>
      </c>
      <c r="EC122" s="12">
        <v>1.6E-2</v>
      </c>
      <c r="ED122" s="12">
        <v>86.4</v>
      </c>
      <c r="EE122" s="12">
        <v>4.8</v>
      </c>
      <c r="EF122" s="12">
        <v>9.3699999999999992</v>
      </c>
      <c r="EG122" s="12">
        <v>0.5</v>
      </c>
      <c r="EH122" s="12">
        <v>23.2</v>
      </c>
      <c r="EI122" s="12">
        <v>1.4</v>
      </c>
      <c r="EJ122" s="12">
        <v>3.3</v>
      </c>
      <c r="EK122" s="12">
        <v>0.23</v>
      </c>
      <c r="EL122" s="12">
        <v>16.62</v>
      </c>
      <c r="EM122" s="12">
        <v>0.78</v>
      </c>
      <c r="EN122" s="12">
        <v>4.5999999999999996</v>
      </c>
      <c r="EO122" s="12">
        <v>0.47</v>
      </c>
      <c r="EP122" s="12">
        <v>1.73</v>
      </c>
      <c r="EQ122" s="12">
        <v>0.14000000000000001</v>
      </c>
      <c r="ER122" s="12">
        <v>5.85</v>
      </c>
      <c r="ES122" s="12">
        <v>0.64</v>
      </c>
      <c r="ET122" s="12">
        <v>0.85</v>
      </c>
      <c r="EU122" s="12">
        <v>8.7999999999999995E-2</v>
      </c>
      <c r="EV122" s="12">
        <v>5.14</v>
      </c>
      <c r="EW122" s="12">
        <v>0.49</v>
      </c>
      <c r="EX122" s="12">
        <v>0.89800000000000002</v>
      </c>
      <c r="EY122" s="12">
        <v>7.4999999999999997E-2</v>
      </c>
      <c r="EZ122" s="12">
        <v>2.42</v>
      </c>
      <c r="FA122" s="12">
        <v>0.31</v>
      </c>
      <c r="FB122" s="12">
        <v>0.26600000000000001</v>
      </c>
      <c r="FC122" s="12">
        <v>4.3999999999999997E-2</v>
      </c>
      <c r="FD122" s="12">
        <v>1.95</v>
      </c>
      <c r="FE122" s="12">
        <v>0.24</v>
      </c>
      <c r="FF122" s="12">
        <v>0.25800000000000001</v>
      </c>
      <c r="FG122" s="12">
        <v>4.2999999999999997E-2</v>
      </c>
      <c r="FH122" s="12">
        <v>3.33</v>
      </c>
      <c r="FI122" s="12">
        <v>0.35</v>
      </c>
      <c r="FJ122" s="12">
        <v>0.63</v>
      </c>
      <c r="FK122" s="12">
        <v>7.0999999999999994E-2</v>
      </c>
      <c r="FL122" s="12">
        <v>7.3999999999999996E-2</v>
      </c>
      <c r="FM122" s="12">
        <v>3.7999999999999999E-2</v>
      </c>
      <c r="FN122" s="12">
        <v>1.3599999999999999E-2</v>
      </c>
      <c r="FO122" s="12">
        <v>8.0000000000000002E-3</v>
      </c>
      <c r="FP122" s="12">
        <v>0.83699999999999997</v>
      </c>
      <c r="FQ122" s="12">
        <v>8.3000000000000004E-2</v>
      </c>
      <c r="FR122" s="12">
        <v>1.6E-2</v>
      </c>
      <c r="FS122" s="12">
        <v>1.2E-2</v>
      </c>
      <c r="FT122" s="12">
        <v>0.746</v>
      </c>
      <c r="FU122" s="12">
        <v>0.06</v>
      </c>
      <c r="FV122" s="12">
        <v>0.254</v>
      </c>
      <c r="FW122" s="12">
        <v>5.8999999999999997E-2</v>
      </c>
    </row>
    <row r="123" spans="1:179" x14ac:dyDescent="0.3">
      <c r="A123" s="31" t="s">
        <v>948</v>
      </c>
      <c r="B123" s="31" t="s">
        <v>14</v>
      </c>
      <c r="D123" s="62">
        <v>2.8468</v>
      </c>
      <c r="E123" s="62">
        <v>14.848000000000001</v>
      </c>
      <c r="F123" s="62">
        <v>0.28589999999999999</v>
      </c>
      <c r="G123" s="62">
        <v>12.113099999999999</v>
      </c>
      <c r="H123" s="62">
        <v>0.42280000000000001</v>
      </c>
      <c r="I123" s="62">
        <v>2.4975000000000001</v>
      </c>
      <c r="J123" s="62">
        <v>51.974800000000002</v>
      </c>
      <c r="K123" s="62">
        <v>6.2344999999999997</v>
      </c>
      <c r="L123" s="62">
        <v>5.9911000000000003</v>
      </c>
      <c r="M123" s="62">
        <v>0.14799999999999999</v>
      </c>
      <c r="N123" s="62">
        <v>748.70012799999995</v>
      </c>
      <c r="O123" s="62">
        <v>84</v>
      </c>
      <c r="P123" s="62">
        <v>0.27017198276777399</v>
      </c>
      <c r="Q123" s="62">
        <v>734.44996573317098</v>
      </c>
      <c r="R123" s="62">
        <v>380.89523823271202</v>
      </c>
      <c r="T123" s="37">
        <v>30.46</v>
      </c>
      <c r="U123" s="37">
        <v>2.1840000000000002</v>
      </c>
      <c r="V123" s="37">
        <v>11.388999999999999</v>
      </c>
      <c r="W123" s="37">
        <v>0.219</v>
      </c>
      <c r="X123" s="37">
        <v>9.4459999999999997</v>
      </c>
      <c r="Y123" s="37">
        <v>0.32400000000000001</v>
      </c>
      <c r="Z123" s="37">
        <v>1.9159999999999999</v>
      </c>
      <c r="AA123" s="37">
        <v>49.220999999999997</v>
      </c>
      <c r="AB123" s="37">
        <v>13.397</v>
      </c>
      <c r="AC123" s="37">
        <v>11.337</v>
      </c>
      <c r="AD123" s="37">
        <v>0.189</v>
      </c>
      <c r="AE123" s="37">
        <f t="shared" si="41"/>
        <v>0.7665184730952016</v>
      </c>
      <c r="AG123" s="34" t="str">
        <f t="shared" si="43"/>
        <v>LL4_18b</v>
      </c>
      <c r="AH123" s="34">
        <f t="shared" si="44"/>
        <v>49.220999999999997</v>
      </c>
      <c r="AI123" s="34">
        <f t="shared" si="45"/>
        <v>1.9159999999999999</v>
      </c>
      <c r="AJ123" s="34">
        <f t="shared" si="46"/>
        <v>11.388999999999999</v>
      </c>
      <c r="AK123" s="34">
        <f t="shared" si="47"/>
        <v>9.63645</v>
      </c>
      <c r="AL123" s="34">
        <f t="shared" si="48"/>
        <v>1.8894998110499999</v>
      </c>
      <c r="AM123" s="34">
        <f t="shared" si="49"/>
        <v>0.189</v>
      </c>
      <c r="AN123" s="34">
        <f t="shared" si="50"/>
        <v>13.397</v>
      </c>
      <c r="AO123" s="34">
        <f t="shared" si="51"/>
        <v>9.4459999999999997</v>
      </c>
      <c r="AP123" s="34">
        <f t="shared" si="52"/>
        <v>2.1840000000000002</v>
      </c>
      <c r="AQ123" s="34">
        <f t="shared" si="53"/>
        <v>0.32400000000000001</v>
      </c>
      <c r="AR123" s="34">
        <f t="shared" si="54"/>
        <v>0.219</v>
      </c>
      <c r="AS123" s="34">
        <v>0.5</v>
      </c>
      <c r="AT123" s="34">
        <f t="shared" si="42"/>
        <v>5.6296946629861337E-2</v>
      </c>
      <c r="AU123" s="34">
        <f t="shared" si="55"/>
        <v>1283.2797</v>
      </c>
      <c r="AV123" s="34">
        <v>690</v>
      </c>
      <c r="AW123" s="34">
        <v>8.3715375866970157E-2</v>
      </c>
      <c r="AY123" s="25">
        <v>47.310549999999999</v>
      </c>
      <c r="AZ123" s="25">
        <v>40.192549999999997</v>
      </c>
      <c r="BA123" s="25">
        <v>10.78145</v>
      </c>
      <c r="BB123" s="25">
        <v>4.8349999999999997E-2</v>
      </c>
      <c r="BC123" s="25">
        <v>0.22564999999999999</v>
      </c>
      <c r="BD123" s="25">
        <v>0.13134999999999999</v>
      </c>
      <c r="BE123" s="25">
        <v>0.40244999999999997</v>
      </c>
      <c r="BJ123" s="25">
        <v>99.092399999999998</v>
      </c>
      <c r="BK123" s="25">
        <v>0.88664726319245302</v>
      </c>
    </row>
    <row r="124" spans="1:179" x14ac:dyDescent="0.3">
      <c r="A124" s="31" t="s">
        <v>905</v>
      </c>
      <c r="B124" s="31" t="s">
        <v>20</v>
      </c>
      <c r="D124" s="62">
        <v>2.6278000000000001</v>
      </c>
      <c r="E124" s="62">
        <v>14.492699999999999</v>
      </c>
      <c r="F124" s="62">
        <v>0.1772</v>
      </c>
      <c r="G124" s="62">
        <v>12.2378</v>
      </c>
      <c r="H124" s="62">
        <v>0.39129999999999998</v>
      </c>
      <c r="I124" s="62">
        <v>2.4931000000000001</v>
      </c>
      <c r="J124" s="62">
        <v>51.308900000000001</v>
      </c>
      <c r="K124" s="62">
        <v>6.3227000000000002</v>
      </c>
      <c r="L124" s="62">
        <v>7.4314</v>
      </c>
      <c r="M124" s="62">
        <v>0.13739999999999999</v>
      </c>
      <c r="N124" s="62">
        <v>843.28858000000002</v>
      </c>
      <c r="O124" s="62">
        <v>88</v>
      </c>
      <c r="P124" s="62">
        <v>0.232940693913919</v>
      </c>
      <c r="Q124" s="62">
        <v>331.279194645019</v>
      </c>
      <c r="R124" s="62">
        <v>365.483506483496</v>
      </c>
      <c r="T124" s="37">
        <v>24.6</v>
      </c>
      <c r="U124" s="37">
        <v>2.1190000000000002</v>
      </c>
      <c r="V124" s="37">
        <v>11.686999999999999</v>
      </c>
      <c r="W124" s="37">
        <v>0.14299999999999999</v>
      </c>
      <c r="X124" s="37">
        <v>10.003</v>
      </c>
      <c r="Y124" s="37">
        <v>0.316</v>
      </c>
      <c r="Z124" s="37">
        <v>2.0099999999999998</v>
      </c>
      <c r="AA124" s="37">
        <v>49.279000000000003</v>
      </c>
      <c r="AB124" s="37">
        <v>12.568</v>
      </c>
      <c r="AC124" s="37">
        <v>11.336</v>
      </c>
      <c r="AD124" s="37">
        <v>0.17899999999999999</v>
      </c>
      <c r="AE124" s="37">
        <f t="shared" si="41"/>
        <v>0.8025682182985554</v>
      </c>
      <c r="AG124" s="34" t="str">
        <f t="shared" si="43"/>
        <v>LL7_115_A</v>
      </c>
      <c r="AH124" s="34">
        <f t="shared" si="44"/>
        <v>49.279000000000003</v>
      </c>
      <c r="AI124" s="34">
        <f t="shared" si="45"/>
        <v>2.0099999999999998</v>
      </c>
      <c r="AJ124" s="34">
        <f t="shared" si="46"/>
        <v>11.686999999999999</v>
      </c>
      <c r="AK124" s="34">
        <f t="shared" si="47"/>
        <v>9.6356000000000002</v>
      </c>
      <c r="AL124" s="34">
        <f t="shared" si="48"/>
        <v>1.8893331443999999</v>
      </c>
      <c r="AM124" s="34">
        <f t="shared" si="49"/>
        <v>0.17899999999999999</v>
      </c>
      <c r="AN124" s="34">
        <f t="shared" si="50"/>
        <v>12.568</v>
      </c>
      <c r="AO124" s="34">
        <f t="shared" si="51"/>
        <v>10.003</v>
      </c>
      <c r="AP124" s="34">
        <f t="shared" si="52"/>
        <v>2.1190000000000002</v>
      </c>
      <c r="AQ124" s="34">
        <f t="shared" si="53"/>
        <v>0.316</v>
      </c>
      <c r="AR124" s="34">
        <f t="shared" si="54"/>
        <v>0.14299999999999999</v>
      </c>
      <c r="AS124" s="34">
        <v>0.5</v>
      </c>
      <c r="AT124" s="34">
        <f t="shared" si="42"/>
        <v>2.658741530056332E-2</v>
      </c>
      <c r="AU124" s="34">
        <f t="shared" si="55"/>
        <v>1266.6168</v>
      </c>
      <c r="AV124" s="34">
        <v>360</v>
      </c>
      <c r="AW124" s="34">
        <v>0.1482654358438143</v>
      </c>
      <c r="AY124" s="25">
        <v>46.998049999999999</v>
      </c>
      <c r="AZ124" s="25">
        <v>39.916049999999998</v>
      </c>
      <c r="BA124" s="25">
        <v>11.41005</v>
      </c>
      <c r="BB124" s="25">
        <v>5.0750000000000003E-2</v>
      </c>
      <c r="BC124" s="25">
        <v>0.23385</v>
      </c>
      <c r="BD124" s="25">
        <v>0.15165000000000001</v>
      </c>
      <c r="BE124" s="25">
        <v>0.38085000000000002</v>
      </c>
      <c r="BJ124" s="25">
        <v>99.141249999999999</v>
      </c>
      <c r="BK124" s="25">
        <v>0.88012854634263804</v>
      </c>
      <c r="BM124" s="12" t="s">
        <v>404</v>
      </c>
      <c r="BN124" s="12">
        <v>50</v>
      </c>
      <c r="BO124" s="12" t="s">
        <v>32</v>
      </c>
      <c r="BP124" s="12">
        <v>13</v>
      </c>
      <c r="BQ124" s="12" t="s">
        <v>780</v>
      </c>
      <c r="BR124" s="12" t="s">
        <v>485</v>
      </c>
      <c r="BS124" s="12">
        <v>3.6327546296296302E-2</v>
      </c>
      <c r="BT124" s="12">
        <v>21.463000000000001</v>
      </c>
      <c r="BU124" s="12">
        <v>33</v>
      </c>
      <c r="BV124" s="12" t="s">
        <v>462</v>
      </c>
      <c r="BW124" s="12">
        <v>1</v>
      </c>
      <c r="BX124" s="12">
        <v>362000</v>
      </c>
      <c r="BY124" s="12">
        <v>11000</v>
      </c>
      <c r="BZ124" s="12">
        <v>12.2</v>
      </c>
      <c r="CA124" s="12">
        <v>1</v>
      </c>
      <c r="CB124" s="12">
        <v>4.07</v>
      </c>
      <c r="CC124" s="12">
        <v>0.28999999999999998</v>
      </c>
      <c r="CD124" s="12">
        <v>0.78</v>
      </c>
      <c r="CE124" s="12">
        <v>0.28999999999999998</v>
      </c>
      <c r="CF124" s="12">
        <v>2.86</v>
      </c>
      <c r="CG124" s="12">
        <v>0.14000000000000001</v>
      </c>
      <c r="CH124" s="12">
        <v>3355</v>
      </c>
      <c r="CI124" s="12">
        <v>83</v>
      </c>
      <c r="CJ124" s="12">
        <v>28.86</v>
      </c>
      <c r="CK124" s="12">
        <v>0.96</v>
      </c>
      <c r="CL124" s="12">
        <v>14640</v>
      </c>
      <c r="CM124" s="12">
        <v>410</v>
      </c>
      <c r="CN124" s="12">
        <v>287.5</v>
      </c>
      <c r="CO124" s="12">
        <v>9.3000000000000007</v>
      </c>
      <c r="CP124" s="12">
        <v>376</v>
      </c>
      <c r="CQ124" s="12">
        <v>16</v>
      </c>
      <c r="CR124" s="12">
        <v>882</v>
      </c>
      <c r="CS124" s="12">
        <v>33</v>
      </c>
      <c r="CT124" s="12">
        <v>68900</v>
      </c>
      <c r="CU124" s="12">
        <v>2700</v>
      </c>
      <c r="CV124" s="12">
        <v>35.200000000000003</v>
      </c>
      <c r="CW124" s="12">
        <v>1.3</v>
      </c>
      <c r="CX124" s="12">
        <v>133.80000000000001</v>
      </c>
      <c r="CY124" s="12">
        <v>6.2</v>
      </c>
      <c r="CZ124" s="12">
        <v>50.4</v>
      </c>
      <c r="DA124" s="12">
        <v>2.2000000000000002</v>
      </c>
      <c r="DB124" s="12">
        <v>78.2</v>
      </c>
      <c r="DC124" s="12">
        <v>3.5</v>
      </c>
      <c r="DD124" s="12">
        <v>22.49</v>
      </c>
      <c r="DE124" s="12">
        <v>0.98</v>
      </c>
      <c r="DF124" s="12">
        <v>1.88</v>
      </c>
      <c r="DG124" s="12">
        <v>0.3</v>
      </c>
      <c r="DH124" s="12">
        <v>7.11</v>
      </c>
      <c r="DI124" s="12">
        <v>0.32</v>
      </c>
      <c r="DJ124" s="12">
        <v>313.60000000000002</v>
      </c>
      <c r="DK124" s="12">
        <v>7.8</v>
      </c>
      <c r="DL124" s="12">
        <v>23.74</v>
      </c>
      <c r="DM124" s="12">
        <v>0.79</v>
      </c>
      <c r="DN124" s="12">
        <v>119.5</v>
      </c>
      <c r="DO124" s="12">
        <v>3.9</v>
      </c>
      <c r="DP124" s="12">
        <v>10.41</v>
      </c>
      <c r="DQ124" s="12">
        <v>0.38</v>
      </c>
      <c r="DR124" s="12">
        <v>0.72</v>
      </c>
      <c r="DS124" s="12">
        <v>0.16</v>
      </c>
      <c r="DT124" s="12" t="s">
        <v>135</v>
      </c>
      <c r="DU124" s="12" t="s">
        <v>135</v>
      </c>
      <c r="DV124" s="12">
        <v>8.6999999999999994E-2</v>
      </c>
      <c r="DW124" s="12">
        <v>2.4E-2</v>
      </c>
      <c r="DX124" s="12">
        <v>1.41</v>
      </c>
      <c r="DY124" s="12">
        <v>0.13</v>
      </c>
      <c r="DZ124" s="12" t="s">
        <v>135</v>
      </c>
      <c r="EA124" s="12" t="s">
        <v>135</v>
      </c>
      <c r="EB124" s="12">
        <v>7.4999999999999997E-2</v>
      </c>
      <c r="EC124" s="12">
        <v>1.2999999999999999E-2</v>
      </c>
      <c r="ED124" s="12">
        <v>90.3</v>
      </c>
      <c r="EE124" s="12">
        <v>3.5</v>
      </c>
      <c r="EF124" s="12">
        <v>9.44</v>
      </c>
      <c r="EG124" s="12">
        <v>0.38</v>
      </c>
      <c r="EH124" s="12">
        <v>23.75</v>
      </c>
      <c r="EI124" s="12">
        <v>0.66</v>
      </c>
      <c r="EJ124" s="12">
        <v>3.58</v>
      </c>
      <c r="EK124" s="12">
        <v>0.14000000000000001</v>
      </c>
      <c r="EL124" s="12">
        <v>18.04</v>
      </c>
      <c r="EM124" s="12">
        <v>0.63</v>
      </c>
      <c r="EN124" s="12">
        <v>5.54</v>
      </c>
      <c r="EO124" s="12">
        <v>0.34</v>
      </c>
      <c r="EP124" s="12">
        <v>1.76</v>
      </c>
      <c r="EQ124" s="12">
        <v>0.12</v>
      </c>
      <c r="ER124" s="12">
        <v>5.23</v>
      </c>
      <c r="ES124" s="12">
        <v>0.42</v>
      </c>
      <c r="ET124" s="12">
        <v>0.89500000000000002</v>
      </c>
      <c r="EU124" s="12">
        <v>8.2000000000000003E-2</v>
      </c>
      <c r="EV124" s="12">
        <v>5.21</v>
      </c>
      <c r="EW124" s="12">
        <v>0.3</v>
      </c>
      <c r="EX124" s="12">
        <v>0.89400000000000002</v>
      </c>
      <c r="EY124" s="12">
        <v>7.0000000000000007E-2</v>
      </c>
      <c r="EZ124" s="12">
        <v>2.5499999999999998</v>
      </c>
      <c r="FA124" s="12">
        <v>0.23</v>
      </c>
      <c r="FB124" s="12">
        <v>0.33100000000000002</v>
      </c>
      <c r="FC124" s="12">
        <v>3.5999999999999997E-2</v>
      </c>
      <c r="FD124" s="12">
        <v>2.0699999999999998</v>
      </c>
      <c r="FE124" s="12">
        <v>0.19</v>
      </c>
      <c r="FF124" s="12">
        <v>0.28699999999999998</v>
      </c>
      <c r="FG124" s="12">
        <v>3.4000000000000002E-2</v>
      </c>
      <c r="FH124" s="12">
        <v>3.62</v>
      </c>
      <c r="FI124" s="12">
        <v>0.36</v>
      </c>
      <c r="FJ124" s="12">
        <v>0.63700000000000001</v>
      </c>
      <c r="FK124" s="12">
        <v>5.1999999999999998E-2</v>
      </c>
      <c r="FL124" s="12">
        <v>0.13800000000000001</v>
      </c>
      <c r="FM124" s="12">
        <v>3.5999999999999997E-2</v>
      </c>
      <c r="FN124" s="12">
        <v>1.2800000000000001E-2</v>
      </c>
      <c r="FO124" s="12">
        <v>7.0000000000000001E-3</v>
      </c>
      <c r="FP124" s="12">
        <v>0.8</v>
      </c>
      <c r="FQ124" s="12">
        <v>7.0999999999999994E-2</v>
      </c>
      <c r="FR124" s="12" t="s">
        <v>135</v>
      </c>
      <c r="FS124" s="12" t="s">
        <v>135</v>
      </c>
      <c r="FT124" s="12">
        <v>0.72699999999999998</v>
      </c>
      <c r="FU124" s="12">
        <v>6.0999999999999999E-2</v>
      </c>
      <c r="FV124" s="12">
        <v>0.192</v>
      </c>
      <c r="FW124" s="12">
        <v>3.5000000000000003E-2</v>
      </c>
    </row>
    <row r="125" spans="1:179" x14ac:dyDescent="0.3">
      <c r="A125" s="31" t="s">
        <v>906</v>
      </c>
      <c r="B125" s="31" t="s">
        <v>20</v>
      </c>
      <c r="D125" s="62">
        <v>2.7713999999999999</v>
      </c>
      <c r="E125" s="62">
        <v>14.2172</v>
      </c>
      <c r="F125" s="62">
        <v>0.32729999999999998</v>
      </c>
      <c r="G125" s="62">
        <v>11.8901</v>
      </c>
      <c r="H125" s="62">
        <v>0.42670000000000002</v>
      </c>
      <c r="I125" s="62">
        <v>2.5478999999999998</v>
      </c>
      <c r="J125" s="62">
        <v>51.974200000000003</v>
      </c>
      <c r="K125" s="62">
        <v>6.4680999999999997</v>
      </c>
      <c r="L125" s="62">
        <v>6.9165000000000001</v>
      </c>
      <c r="M125" s="62">
        <v>0.15809999999999999</v>
      </c>
      <c r="N125" s="62">
        <v>757.20808399999999</v>
      </c>
      <c r="O125" s="62">
        <v>104</v>
      </c>
      <c r="P125" s="62">
        <v>0.23462444860338999</v>
      </c>
      <c r="Q125" s="62">
        <v>462.88017858516702</v>
      </c>
      <c r="R125" s="62">
        <v>378.00133317145202</v>
      </c>
      <c r="T125" s="37">
        <v>23.57</v>
      </c>
      <c r="U125" s="37">
        <v>2.2469999999999999</v>
      </c>
      <c r="V125" s="37">
        <v>11.528</v>
      </c>
      <c r="W125" s="37">
        <v>0.26500000000000001</v>
      </c>
      <c r="X125" s="37">
        <v>9.7729999999999997</v>
      </c>
      <c r="Y125" s="37">
        <v>0.34599999999999997</v>
      </c>
      <c r="Z125" s="37">
        <v>2.0659999999999998</v>
      </c>
      <c r="AA125" s="37">
        <v>49.762</v>
      </c>
      <c r="AB125" s="37">
        <v>12.121</v>
      </c>
      <c r="AC125" s="37">
        <v>11.331</v>
      </c>
      <c r="AD125" s="37">
        <v>0.19800000000000001</v>
      </c>
      <c r="AE125" s="37">
        <f t="shared" si="41"/>
        <v>0.80925791049607509</v>
      </c>
      <c r="AG125" s="34" t="str">
        <f t="shared" si="43"/>
        <v>LL7_115_B</v>
      </c>
      <c r="AH125" s="34">
        <f t="shared" si="44"/>
        <v>49.762</v>
      </c>
      <c r="AI125" s="34">
        <f t="shared" si="45"/>
        <v>2.0659999999999998</v>
      </c>
      <c r="AJ125" s="34">
        <f t="shared" si="46"/>
        <v>11.528</v>
      </c>
      <c r="AK125" s="34">
        <f t="shared" si="47"/>
        <v>9.6313499999999994</v>
      </c>
      <c r="AL125" s="34">
        <f t="shared" si="48"/>
        <v>1.8884998111499998</v>
      </c>
      <c r="AM125" s="34">
        <f t="shared" si="49"/>
        <v>0.19800000000000001</v>
      </c>
      <c r="AN125" s="34">
        <f t="shared" si="50"/>
        <v>12.121</v>
      </c>
      <c r="AO125" s="34">
        <f t="shared" si="51"/>
        <v>9.7729999999999997</v>
      </c>
      <c r="AP125" s="34">
        <f t="shared" si="52"/>
        <v>2.2469999999999999</v>
      </c>
      <c r="AQ125" s="34">
        <f t="shared" si="53"/>
        <v>0.34599999999999997</v>
      </c>
      <c r="AR125" s="34">
        <f t="shared" si="54"/>
        <v>0.26500000000000001</v>
      </c>
      <c r="AS125" s="34">
        <v>0.5</v>
      </c>
      <c r="AT125" s="34">
        <f t="shared" si="42"/>
        <v>3.7458944613188237E-2</v>
      </c>
      <c r="AU125" s="34">
        <f t="shared" si="55"/>
        <v>1257.6321</v>
      </c>
      <c r="AV125" s="34">
        <v>490</v>
      </c>
      <c r="AW125" s="34">
        <v>0.1102671800292864</v>
      </c>
      <c r="AY125" s="25">
        <v>46.715449999999997</v>
      </c>
      <c r="AZ125" s="25">
        <v>40.002000000000002</v>
      </c>
      <c r="BA125" s="25">
        <v>11.861599999999999</v>
      </c>
      <c r="BB125" s="25">
        <v>4.9700000000000001E-2</v>
      </c>
      <c r="BC125" s="25">
        <v>0.23430000000000001</v>
      </c>
      <c r="BD125" s="25">
        <v>0.15989999999999999</v>
      </c>
      <c r="BE125" s="25">
        <v>0.37290000000000001</v>
      </c>
      <c r="BJ125" s="25">
        <v>99.395799999999994</v>
      </c>
      <c r="BK125" s="25">
        <v>0.875316292865851</v>
      </c>
      <c r="BM125" s="12" t="s">
        <v>405</v>
      </c>
      <c r="BN125" s="12">
        <v>30</v>
      </c>
      <c r="BO125" s="12" t="s">
        <v>32</v>
      </c>
      <c r="BP125" s="12" t="s">
        <v>464</v>
      </c>
      <c r="BQ125" s="12" t="s">
        <v>781</v>
      </c>
      <c r="BR125" s="12" t="s">
        <v>485</v>
      </c>
      <c r="BS125" s="12">
        <v>2.3723379629629601E-2</v>
      </c>
      <c r="BT125" s="12">
        <v>23.643000000000001</v>
      </c>
      <c r="BU125" s="12">
        <v>36</v>
      </c>
      <c r="BV125" s="12" t="s">
        <v>462</v>
      </c>
      <c r="BW125" s="12">
        <v>1</v>
      </c>
      <c r="BX125" s="12">
        <v>136000</v>
      </c>
      <c r="BY125" s="12">
        <v>8500</v>
      </c>
      <c r="BZ125" s="12">
        <v>11.9</v>
      </c>
      <c r="CA125" s="12">
        <v>1</v>
      </c>
      <c r="CB125" s="12">
        <v>4.63</v>
      </c>
      <c r="CC125" s="12">
        <v>0.5</v>
      </c>
      <c r="CD125" s="12" t="s">
        <v>135</v>
      </c>
      <c r="CE125" s="12" t="s">
        <v>135</v>
      </c>
      <c r="CF125" s="12">
        <v>2.64</v>
      </c>
      <c r="CG125" s="12">
        <v>0.14000000000000001</v>
      </c>
      <c r="CH125" s="12">
        <v>3420</v>
      </c>
      <c r="CI125" s="12">
        <v>130</v>
      </c>
      <c r="CJ125" s="12">
        <v>25.1</v>
      </c>
      <c r="CK125" s="12">
        <v>1.2</v>
      </c>
      <c r="CL125" s="12">
        <v>14310</v>
      </c>
      <c r="CM125" s="12">
        <v>560</v>
      </c>
      <c r="CN125" s="12">
        <v>280</v>
      </c>
      <c r="CO125" s="12">
        <v>13</v>
      </c>
      <c r="CP125" s="12">
        <v>352</v>
      </c>
      <c r="CQ125" s="12">
        <v>20</v>
      </c>
      <c r="CR125" s="12">
        <v>884</v>
      </c>
      <c r="CS125" s="12">
        <v>46</v>
      </c>
      <c r="CT125" s="12">
        <v>67300</v>
      </c>
      <c r="CU125" s="12">
        <v>3700</v>
      </c>
      <c r="CV125" s="12">
        <v>33.799999999999997</v>
      </c>
      <c r="CW125" s="12">
        <v>1.8</v>
      </c>
      <c r="CX125" s="12">
        <v>109.8</v>
      </c>
      <c r="CY125" s="12">
        <v>6.5</v>
      </c>
      <c r="CZ125" s="12">
        <v>42.5</v>
      </c>
      <c r="DA125" s="12">
        <v>3</v>
      </c>
      <c r="DB125" s="12">
        <v>82.2</v>
      </c>
      <c r="DC125" s="12">
        <v>6.9</v>
      </c>
      <c r="DD125" s="12">
        <v>21</v>
      </c>
      <c r="DE125" s="12">
        <v>1.2</v>
      </c>
      <c r="DF125" s="12">
        <v>2.37</v>
      </c>
      <c r="DG125" s="12">
        <v>0.72</v>
      </c>
      <c r="DH125" s="12">
        <v>7.16</v>
      </c>
      <c r="DI125" s="12">
        <v>0.54</v>
      </c>
      <c r="DJ125" s="12">
        <v>306</v>
      </c>
      <c r="DK125" s="12">
        <v>12</v>
      </c>
      <c r="DL125" s="12">
        <v>23.9</v>
      </c>
      <c r="DM125" s="12">
        <v>1.1000000000000001</v>
      </c>
      <c r="DN125" s="12">
        <v>117.2</v>
      </c>
      <c r="DO125" s="12">
        <v>6.1</v>
      </c>
      <c r="DP125" s="12">
        <v>10.34</v>
      </c>
      <c r="DQ125" s="12">
        <v>0.6</v>
      </c>
      <c r="DR125" s="12">
        <v>0.53</v>
      </c>
      <c r="DS125" s="12">
        <v>0.23</v>
      </c>
      <c r="DT125" s="12" t="s">
        <v>135</v>
      </c>
      <c r="DU125" s="12" t="s">
        <v>135</v>
      </c>
      <c r="DV125" s="12">
        <v>8.6999999999999994E-2</v>
      </c>
      <c r="DW125" s="12">
        <v>3.4000000000000002E-2</v>
      </c>
      <c r="DX125" s="12">
        <v>1.48</v>
      </c>
      <c r="DY125" s="12">
        <v>0.26</v>
      </c>
      <c r="DZ125" s="12" t="s">
        <v>135</v>
      </c>
      <c r="EA125" s="12" t="s">
        <v>135</v>
      </c>
      <c r="EB125" s="12">
        <v>8.2000000000000003E-2</v>
      </c>
      <c r="EC125" s="12">
        <v>3.1E-2</v>
      </c>
      <c r="ED125" s="12">
        <v>87.2</v>
      </c>
      <c r="EE125" s="12">
        <v>5.2</v>
      </c>
      <c r="EF125" s="12">
        <v>9.74</v>
      </c>
      <c r="EG125" s="12">
        <v>0.5</v>
      </c>
      <c r="EH125" s="12">
        <v>24.1</v>
      </c>
      <c r="EI125" s="12">
        <v>1.1000000000000001</v>
      </c>
      <c r="EJ125" s="12">
        <v>3.59</v>
      </c>
      <c r="EK125" s="12">
        <v>0.21</v>
      </c>
      <c r="EL125" s="12">
        <v>17.8</v>
      </c>
      <c r="EM125" s="12">
        <v>1.1000000000000001</v>
      </c>
      <c r="EN125" s="12">
        <v>5.23</v>
      </c>
      <c r="EO125" s="12">
        <v>0.68</v>
      </c>
      <c r="EP125" s="12">
        <v>1.72</v>
      </c>
      <c r="EQ125" s="12">
        <v>0.23</v>
      </c>
      <c r="ER125" s="12">
        <v>5.9</v>
      </c>
      <c r="ES125" s="12">
        <v>0.92</v>
      </c>
      <c r="ET125" s="12">
        <v>0.92</v>
      </c>
      <c r="EU125" s="12">
        <v>0.12</v>
      </c>
      <c r="EV125" s="12">
        <v>4.96</v>
      </c>
      <c r="EW125" s="12">
        <v>0.38</v>
      </c>
      <c r="EX125" s="12">
        <v>0.95</v>
      </c>
      <c r="EY125" s="12">
        <v>0.11</v>
      </c>
      <c r="EZ125" s="12">
        <v>2.3199999999999998</v>
      </c>
      <c r="FA125" s="12">
        <v>0.28000000000000003</v>
      </c>
      <c r="FB125" s="12">
        <v>0.318</v>
      </c>
      <c r="FC125" s="12">
        <v>4.9000000000000002E-2</v>
      </c>
      <c r="FD125" s="12">
        <v>1.9</v>
      </c>
      <c r="FE125" s="12">
        <v>0.37</v>
      </c>
      <c r="FF125" s="12">
        <v>0.27800000000000002</v>
      </c>
      <c r="FG125" s="12">
        <v>4.9000000000000002E-2</v>
      </c>
      <c r="FH125" s="12">
        <v>3.32</v>
      </c>
      <c r="FI125" s="12">
        <v>0.4</v>
      </c>
      <c r="FJ125" s="12">
        <v>0.67100000000000004</v>
      </c>
      <c r="FK125" s="12">
        <v>8.8999999999999996E-2</v>
      </c>
      <c r="FL125" s="12">
        <v>0.15</v>
      </c>
      <c r="FM125" s="12">
        <v>5.8999999999999997E-2</v>
      </c>
      <c r="FN125" s="12">
        <v>2.1000000000000001E-2</v>
      </c>
      <c r="FO125" s="12">
        <v>1.4999999999999999E-2</v>
      </c>
      <c r="FP125" s="12">
        <v>0.78</v>
      </c>
      <c r="FQ125" s="12">
        <v>0.13</v>
      </c>
      <c r="FR125" s="12" t="s">
        <v>135</v>
      </c>
      <c r="FS125" s="12" t="s">
        <v>135</v>
      </c>
      <c r="FT125" s="12">
        <v>0.57199999999999995</v>
      </c>
      <c r="FU125" s="12">
        <v>9.9000000000000005E-2</v>
      </c>
      <c r="FV125" s="12">
        <v>0.249</v>
      </c>
      <c r="FW125" s="12">
        <v>6.3E-2</v>
      </c>
    </row>
    <row r="126" spans="1:179" x14ac:dyDescent="0.3">
      <c r="A126" s="31" t="s">
        <v>907</v>
      </c>
      <c r="B126" s="31" t="s">
        <v>20</v>
      </c>
      <c r="D126" s="62">
        <v>2.7044999999999999</v>
      </c>
      <c r="E126" s="62">
        <v>14.2232</v>
      </c>
      <c r="F126" s="62">
        <v>0.37</v>
      </c>
      <c r="G126" s="62">
        <v>12.3123</v>
      </c>
      <c r="H126" s="62">
        <v>0.47539999999999999</v>
      </c>
      <c r="I126" s="62">
        <v>2.6522999999999999</v>
      </c>
      <c r="J126" s="62">
        <v>51.576700000000002</v>
      </c>
      <c r="K126" s="62">
        <v>6.5541</v>
      </c>
      <c r="L126" s="62">
        <v>7.0780000000000003</v>
      </c>
      <c r="M126" s="62">
        <v>0.109</v>
      </c>
      <c r="N126" s="62">
        <v>663.12009999999998</v>
      </c>
      <c r="O126" s="62">
        <v>133</v>
      </c>
      <c r="P126" s="62">
        <v>0.21806204217314101</v>
      </c>
      <c r="Q126" s="62">
        <v>659.16232540893805</v>
      </c>
      <c r="R126" s="62">
        <v>443.088020969642</v>
      </c>
      <c r="T126" s="37">
        <v>24.91</v>
      </c>
      <c r="U126" s="37">
        <v>2.1619999999999999</v>
      </c>
      <c r="V126" s="37">
        <v>11.372</v>
      </c>
      <c r="W126" s="37">
        <v>0.29599999999999999</v>
      </c>
      <c r="X126" s="37">
        <v>9.9789999999999992</v>
      </c>
      <c r="Y126" s="37">
        <v>0.38</v>
      </c>
      <c r="Z126" s="37">
        <v>2.121</v>
      </c>
      <c r="AA126" s="37">
        <v>49.22</v>
      </c>
      <c r="AB126" s="37">
        <v>12.629</v>
      </c>
      <c r="AC126" s="37">
        <v>11.337</v>
      </c>
      <c r="AD126" s="37">
        <v>0.156</v>
      </c>
      <c r="AE126" s="37">
        <f t="shared" si="41"/>
        <v>0.8005764150188136</v>
      </c>
      <c r="AG126" s="34" t="str">
        <f t="shared" si="43"/>
        <v>LL7_114</v>
      </c>
      <c r="AH126" s="34">
        <f t="shared" si="44"/>
        <v>49.22</v>
      </c>
      <c r="AI126" s="34">
        <f t="shared" si="45"/>
        <v>2.121</v>
      </c>
      <c r="AJ126" s="34">
        <f t="shared" si="46"/>
        <v>11.372</v>
      </c>
      <c r="AK126" s="34">
        <f t="shared" si="47"/>
        <v>9.63645</v>
      </c>
      <c r="AL126" s="34">
        <f t="shared" si="48"/>
        <v>1.8894998110499999</v>
      </c>
      <c r="AM126" s="34">
        <f t="shared" si="49"/>
        <v>0.156</v>
      </c>
      <c r="AN126" s="34">
        <f t="shared" si="50"/>
        <v>12.629</v>
      </c>
      <c r="AO126" s="34">
        <f t="shared" si="51"/>
        <v>9.9789999999999992</v>
      </c>
      <c r="AP126" s="34">
        <f t="shared" si="52"/>
        <v>2.1619999999999999</v>
      </c>
      <c r="AQ126" s="34">
        <f t="shared" si="53"/>
        <v>0.38</v>
      </c>
      <c r="AR126" s="34">
        <f t="shared" si="54"/>
        <v>0.29599999999999999</v>
      </c>
      <c r="AS126" s="34">
        <v>0.5</v>
      </c>
      <c r="AT126" s="34">
        <f t="shared" si="42"/>
        <v>5.2770981139135219E-2</v>
      </c>
      <c r="AU126" s="34">
        <f t="shared" si="55"/>
        <v>1267.8429000000001</v>
      </c>
      <c r="AV126" s="34">
        <v>660</v>
      </c>
      <c r="AW126" s="34">
        <v>8.6916309960892571E-2</v>
      </c>
      <c r="AY126" s="25">
        <v>47.399900000000002</v>
      </c>
      <c r="AZ126" s="25">
        <v>40.411050000000003</v>
      </c>
      <c r="BA126" s="25">
        <v>11.415800000000001</v>
      </c>
      <c r="BB126" s="25">
        <v>5.16E-2</v>
      </c>
      <c r="BC126" s="25">
        <v>0.2321</v>
      </c>
      <c r="BD126" s="25">
        <v>0.1439</v>
      </c>
      <c r="BE126" s="25">
        <v>0.3705</v>
      </c>
      <c r="BJ126" s="25">
        <v>100.02475</v>
      </c>
      <c r="BK126" s="25">
        <v>0.88097107009832398</v>
      </c>
      <c r="BM126" s="12" t="s">
        <v>405</v>
      </c>
      <c r="BN126" s="12">
        <v>30</v>
      </c>
      <c r="BO126" s="12" t="s">
        <v>32</v>
      </c>
      <c r="BP126" s="12" t="s">
        <v>464</v>
      </c>
      <c r="BQ126" s="12" t="s">
        <v>782</v>
      </c>
      <c r="BR126" s="12" t="s">
        <v>485</v>
      </c>
      <c r="BS126" s="12">
        <v>2.5209490740740699E-2</v>
      </c>
      <c r="BT126" s="12">
        <v>24.937999999999999</v>
      </c>
      <c r="BU126" s="12">
        <v>38</v>
      </c>
      <c r="BV126" s="12" t="s">
        <v>462</v>
      </c>
      <c r="BW126" s="12">
        <v>1</v>
      </c>
      <c r="BX126" s="12">
        <v>126000</v>
      </c>
      <c r="BY126" s="12">
        <v>7800</v>
      </c>
      <c r="BZ126" s="12">
        <v>12.3</v>
      </c>
      <c r="CA126" s="12">
        <v>1</v>
      </c>
      <c r="CB126" s="12">
        <v>4</v>
      </c>
      <c r="CC126" s="12">
        <v>0.49</v>
      </c>
      <c r="CD126" s="12" t="s">
        <v>135</v>
      </c>
      <c r="CE126" s="12" t="s">
        <v>135</v>
      </c>
      <c r="CF126" s="12">
        <v>2.62</v>
      </c>
      <c r="CG126" s="12">
        <v>0.13</v>
      </c>
      <c r="CH126" s="12">
        <v>4240</v>
      </c>
      <c r="CI126" s="12">
        <v>130</v>
      </c>
      <c r="CJ126" s="12">
        <v>26.8</v>
      </c>
      <c r="CK126" s="12">
        <v>1.3</v>
      </c>
      <c r="CL126" s="12">
        <v>15370</v>
      </c>
      <c r="CM126" s="12">
        <v>610</v>
      </c>
      <c r="CN126" s="12">
        <v>291</v>
      </c>
      <c r="CO126" s="12">
        <v>13</v>
      </c>
      <c r="CP126" s="12">
        <v>379</v>
      </c>
      <c r="CQ126" s="12">
        <v>24</v>
      </c>
      <c r="CR126" s="12">
        <v>835</v>
      </c>
      <c r="CS126" s="12">
        <v>38</v>
      </c>
      <c r="CT126" s="12">
        <v>64200</v>
      </c>
      <c r="CU126" s="12">
        <v>3800</v>
      </c>
      <c r="CV126" s="12">
        <v>33.9</v>
      </c>
      <c r="CW126" s="12">
        <v>2.2999999999999998</v>
      </c>
      <c r="CX126" s="12">
        <v>104.5</v>
      </c>
      <c r="CY126" s="12">
        <v>4.5</v>
      </c>
      <c r="CZ126" s="12">
        <v>43.7</v>
      </c>
      <c r="DA126" s="12">
        <v>3.6</v>
      </c>
      <c r="DB126" s="12">
        <v>83.6</v>
      </c>
      <c r="DC126" s="12">
        <v>4.7</v>
      </c>
      <c r="DD126" s="12">
        <v>24</v>
      </c>
      <c r="DE126" s="12">
        <v>1.6</v>
      </c>
      <c r="DF126" s="12">
        <v>2.34</v>
      </c>
      <c r="DG126" s="12">
        <v>0.55000000000000004</v>
      </c>
      <c r="DH126" s="12">
        <v>10.09</v>
      </c>
      <c r="DI126" s="12">
        <v>0.64</v>
      </c>
      <c r="DJ126" s="12">
        <v>356</v>
      </c>
      <c r="DK126" s="12">
        <v>13</v>
      </c>
      <c r="DL126" s="12">
        <v>25</v>
      </c>
      <c r="DM126" s="12">
        <v>1.4</v>
      </c>
      <c r="DN126" s="12">
        <v>134</v>
      </c>
      <c r="DO126" s="12">
        <v>6.2</v>
      </c>
      <c r="DP126" s="12">
        <v>13.95</v>
      </c>
      <c r="DQ126" s="12">
        <v>0.87</v>
      </c>
      <c r="DR126" s="12">
        <v>1</v>
      </c>
      <c r="DS126" s="12">
        <v>0.31</v>
      </c>
      <c r="DT126" s="12">
        <v>0.17</v>
      </c>
      <c r="DU126" s="12">
        <v>0.14000000000000001</v>
      </c>
      <c r="DV126" s="12">
        <v>0.10100000000000001</v>
      </c>
      <c r="DW126" s="12">
        <v>4.7E-2</v>
      </c>
      <c r="DX126" s="12">
        <v>1.79</v>
      </c>
      <c r="DY126" s="12">
        <v>0.31</v>
      </c>
      <c r="DZ126" s="12" t="s">
        <v>135</v>
      </c>
      <c r="EA126" s="12" t="s">
        <v>135</v>
      </c>
      <c r="EB126" s="12">
        <v>7.3999999999999996E-2</v>
      </c>
      <c r="EC126" s="12">
        <v>0.03</v>
      </c>
      <c r="ED126" s="12">
        <v>118.5</v>
      </c>
      <c r="EE126" s="12">
        <v>6.1</v>
      </c>
      <c r="EF126" s="12">
        <v>12.45</v>
      </c>
      <c r="EG126" s="12">
        <v>0.7</v>
      </c>
      <c r="EH126" s="12">
        <v>29.1</v>
      </c>
      <c r="EI126" s="12">
        <v>1.3</v>
      </c>
      <c r="EJ126" s="12">
        <v>4.0999999999999996</v>
      </c>
      <c r="EK126" s="12">
        <v>0.24</v>
      </c>
      <c r="EL126" s="12">
        <v>19.2</v>
      </c>
      <c r="EM126" s="12">
        <v>1.2</v>
      </c>
      <c r="EN126" s="12">
        <v>5.77</v>
      </c>
      <c r="EO126" s="12">
        <v>0.68</v>
      </c>
      <c r="EP126" s="12">
        <v>1.95</v>
      </c>
      <c r="EQ126" s="12">
        <v>0.22</v>
      </c>
      <c r="ER126" s="12">
        <v>5.81</v>
      </c>
      <c r="ES126" s="12">
        <v>0.77</v>
      </c>
      <c r="ET126" s="12">
        <v>0.97</v>
      </c>
      <c r="EU126" s="12">
        <v>0.12</v>
      </c>
      <c r="EV126" s="12">
        <v>5.34</v>
      </c>
      <c r="EW126" s="12">
        <v>0.53</v>
      </c>
      <c r="EX126" s="12">
        <v>1.014</v>
      </c>
      <c r="EY126" s="12">
        <v>8.5999999999999993E-2</v>
      </c>
      <c r="EZ126" s="12">
        <v>2.31</v>
      </c>
      <c r="FA126" s="12">
        <v>0.26</v>
      </c>
      <c r="FB126" s="12">
        <v>0.34599999999999997</v>
      </c>
      <c r="FC126" s="12">
        <v>0.06</v>
      </c>
      <c r="FD126" s="12">
        <v>1.89</v>
      </c>
      <c r="FE126" s="12">
        <v>0.28000000000000003</v>
      </c>
      <c r="FF126" s="12">
        <v>0.27900000000000003</v>
      </c>
      <c r="FG126" s="12">
        <v>6.5000000000000002E-2</v>
      </c>
      <c r="FH126" s="12">
        <v>3.52</v>
      </c>
      <c r="FI126" s="12">
        <v>0.48</v>
      </c>
      <c r="FJ126" s="12">
        <v>0.83</v>
      </c>
      <c r="FK126" s="12">
        <v>0.12</v>
      </c>
      <c r="FL126" s="12">
        <v>0.216</v>
      </c>
      <c r="FM126" s="12">
        <v>0.08</v>
      </c>
      <c r="FN126" s="12" t="s">
        <v>135</v>
      </c>
      <c r="FO126" s="12" t="s">
        <v>135</v>
      </c>
      <c r="FP126" s="12">
        <v>1</v>
      </c>
      <c r="FQ126" s="12">
        <v>0.13</v>
      </c>
      <c r="FR126" s="12" t="s">
        <v>135</v>
      </c>
      <c r="FS126" s="12" t="s">
        <v>135</v>
      </c>
      <c r="FT126" s="12">
        <v>0.84</v>
      </c>
      <c r="FU126" s="12">
        <v>0.13</v>
      </c>
      <c r="FV126" s="12">
        <v>0.311</v>
      </c>
      <c r="FW126" s="12">
        <v>5.8000000000000003E-2</v>
      </c>
    </row>
    <row r="127" spans="1:179" x14ac:dyDescent="0.3">
      <c r="A127" s="31" t="s">
        <v>908</v>
      </c>
      <c r="B127" s="31" t="s">
        <v>20</v>
      </c>
      <c r="D127" s="62">
        <v>2.8233999999999999</v>
      </c>
      <c r="E127" s="62">
        <v>14.4838</v>
      </c>
      <c r="F127" s="62">
        <v>0.28799999999999998</v>
      </c>
      <c r="G127" s="62">
        <v>11.9198</v>
      </c>
      <c r="H127" s="62">
        <v>0.4551</v>
      </c>
      <c r="I127" s="62">
        <v>2.5299</v>
      </c>
      <c r="J127" s="62">
        <v>52.430199999999999</v>
      </c>
      <c r="K127" s="62">
        <v>6.4363000000000001</v>
      </c>
      <c r="L127" s="62">
        <v>6.6196000000000002</v>
      </c>
      <c r="M127" s="62">
        <v>0.16819999999999999</v>
      </c>
      <c r="N127" s="62">
        <v>684.13975600000003</v>
      </c>
      <c r="O127" s="62">
        <v>118</v>
      </c>
      <c r="P127" s="62">
        <v>0.231974089319674</v>
      </c>
      <c r="Q127" s="62">
        <v>802.39605447052804</v>
      </c>
      <c r="R127" s="62">
        <v>366.25806184835</v>
      </c>
      <c r="T127" s="37">
        <v>27.74</v>
      </c>
      <c r="U127" s="37">
        <v>2.2010000000000001</v>
      </c>
      <c r="V127" s="37">
        <v>11.289</v>
      </c>
      <c r="W127" s="37">
        <v>0.224</v>
      </c>
      <c r="X127" s="37">
        <v>9.4359999999999999</v>
      </c>
      <c r="Y127" s="37">
        <v>0.35499999999999998</v>
      </c>
      <c r="Z127" s="37">
        <v>1.972</v>
      </c>
      <c r="AA127" s="37">
        <v>49.561</v>
      </c>
      <c r="AB127" s="37">
        <v>13.074999999999999</v>
      </c>
      <c r="AC127" s="37">
        <v>11.331</v>
      </c>
      <c r="AD127" s="37">
        <v>0.20399999999999999</v>
      </c>
      <c r="AE127" s="37">
        <f t="shared" si="41"/>
        <v>0.78284014404258639</v>
      </c>
      <c r="AG127" s="34" t="str">
        <f t="shared" si="43"/>
        <v>LL7_111_A</v>
      </c>
      <c r="AH127" s="34">
        <f t="shared" si="44"/>
        <v>49.561</v>
      </c>
      <c r="AI127" s="34">
        <f t="shared" si="45"/>
        <v>1.972</v>
      </c>
      <c r="AJ127" s="34">
        <f t="shared" si="46"/>
        <v>11.289</v>
      </c>
      <c r="AK127" s="34">
        <f t="shared" si="47"/>
        <v>9.6313499999999994</v>
      </c>
      <c r="AL127" s="34">
        <f t="shared" si="48"/>
        <v>1.8884998111499998</v>
      </c>
      <c r="AM127" s="34">
        <f t="shared" si="49"/>
        <v>0.20399999999999999</v>
      </c>
      <c r="AN127" s="34">
        <f t="shared" si="50"/>
        <v>13.074999999999999</v>
      </c>
      <c r="AO127" s="34">
        <f t="shared" si="51"/>
        <v>9.4359999999999999</v>
      </c>
      <c r="AP127" s="34">
        <f t="shared" si="52"/>
        <v>2.2010000000000001</v>
      </c>
      <c r="AQ127" s="34">
        <f t="shared" si="53"/>
        <v>0.35499999999999998</v>
      </c>
      <c r="AR127" s="34">
        <f t="shared" si="54"/>
        <v>0.224</v>
      </c>
      <c r="AS127" s="34">
        <v>0.5</v>
      </c>
      <c r="AT127" s="34">
        <f t="shared" si="42"/>
        <v>6.2814784286091122E-2</v>
      </c>
      <c r="AU127" s="34">
        <f t="shared" si="55"/>
        <v>1276.8074999999999</v>
      </c>
      <c r="AV127" s="34">
        <v>770</v>
      </c>
      <c r="AW127" s="34">
        <v>7.5162562739407246E-2</v>
      </c>
      <c r="AY127" s="25">
        <v>47.493749999999999</v>
      </c>
      <c r="AZ127" s="25">
        <v>40.328000000000003</v>
      </c>
      <c r="BA127" s="25">
        <v>11.13735</v>
      </c>
      <c r="BB127" s="25">
        <v>4.8349999999999997E-2</v>
      </c>
      <c r="BC127" s="25">
        <v>0.23144999999999999</v>
      </c>
      <c r="BD127" s="25">
        <v>0.13605</v>
      </c>
      <c r="BE127" s="25">
        <v>0.38579999999999998</v>
      </c>
      <c r="BJ127" s="25">
        <v>99.760750000000002</v>
      </c>
      <c r="BK127" s="25">
        <v>0.88373963185719795</v>
      </c>
      <c r="BM127" s="12" t="s">
        <v>406</v>
      </c>
      <c r="BN127" s="12">
        <v>25</v>
      </c>
      <c r="BO127" s="12" t="s">
        <v>32</v>
      </c>
      <c r="BP127" s="12" t="s">
        <v>459</v>
      </c>
      <c r="BQ127" s="12" t="s">
        <v>783</v>
      </c>
      <c r="BR127" s="12" t="s">
        <v>485</v>
      </c>
      <c r="BS127" s="12">
        <v>4.0885416666666702E-2</v>
      </c>
      <c r="BT127" s="12">
        <v>24.803999999999998</v>
      </c>
      <c r="BU127" s="12">
        <v>47</v>
      </c>
      <c r="BV127" s="12" t="s">
        <v>462</v>
      </c>
      <c r="BW127" s="12">
        <v>1</v>
      </c>
      <c r="BX127" s="12">
        <v>75300</v>
      </c>
      <c r="BY127" s="12">
        <v>5100</v>
      </c>
      <c r="BZ127" s="12">
        <v>11.9</v>
      </c>
      <c r="CA127" s="12">
        <v>1</v>
      </c>
      <c r="CF127" s="12">
        <v>2.94</v>
      </c>
      <c r="CG127" s="12">
        <v>0.2</v>
      </c>
      <c r="CH127" s="12">
        <v>3880</v>
      </c>
      <c r="CI127" s="12">
        <v>150</v>
      </c>
      <c r="CJ127" s="12">
        <v>22.6</v>
      </c>
      <c r="CK127" s="12">
        <v>1.2</v>
      </c>
      <c r="CL127" s="12">
        <v>15520</v>
      </c>
      <c r="CM127" s="12">
        <v>690</v>
      </c>
      <c r="CN127" s="12">
        <v>237</v>
      </c>
      <c r="CO127" s="12">
        <v>13</v>
      </c>
      <c r="CP127" s="12">
        <v>276</v>
      </c>
      <c r="CQ127" s="12">
        <v>17</v>
      </c>
      <c r="CR127" s="12">
        <v>795</v>
      </c>
      <c r="CS127" s="12">
        <v>47</v>
      </c>
      <c r="CT127" s="12">
        <v>61200</v>
      </c>
      <c r="CU127" s="12">
        <v>3700</v>
      </c>
      <c r="CX127" s="12">
        <v>144</v>
      </c>
      <c r="CY127" s="12">
        <v>9.6999999999999993</v>
      </c>
      <c r="CZ127" s="12">
        <v>58.983050847457598</v>
      </c>
      <c r="DA127" s="12">
        <v>42</v>
      </c>
      <c r="DD127" s="12">
        <v>21.2</v>
      </c>
      <c r="DE127" s="12">
        <v>1.4</v>
      </c>
      <c r="DF127" s="12">
        <v>1.84</v>
      </c>
      <c r="DG127" s="12">
        <v>0.74</v>
      </c>
      <c r="DH127" s="12">
        <v>7.97</v>
      </c>
      <c r="DI127" s="12">
        <v>0.57999999999999996</v>
      </c>
      <c r="DJ127" s="12">
        <v>350</v>
      </c>
      <c r="DK127" s="12">
        <v>12</v>
      </c>
      <c r="DL127" s="12">
        <v>23.4</v>
      </c>
      <c r="DM127" s="12">
        <v>1.3</v>
      </c>
      <c r="DN127" s="12">
        <v>128.69999999999999</v>
      </c>
      <c r="DO127" s="12">
        <v>5.6</v>
      </c>
      <c r="DP127" s="12">
        <v>12.62</v>
      </c>
      <c r="DQ127" s="12">
        <v>0.8</v>
      </c>
      <c r="DR127" s="12">
        <v>0.73</v>
      </c>
      <c r="DS127" s="12">
        <v>0.27</v>
      </c>
      <c r="DX127" s="12">
        <v>1.98</v>
      </c>
      <c r="DY127" s="12">
        <v>0.39</v>
      </c>
      <c r="ED127" s="12">
        <v>98.8</v>
      </c>
      <c r="EE127" s="12">
        <v>6.5</v>
      </c>
      <c r="EF127" s="12">
        <v>11.17</v>
      </c>
      <c r="EG127" s="12">
        <v>0.69</v>
      </c>
      <c r="EH127" s="12">
        <v>27.6</v>
      </c>
      <c r="EI127" s="12">
        <v>1.1000000000000001</v>
      </c>
      <c r="EJ127" s="12">
        <v>3.83</v>
      </c>
      <c r="EK127" s="12">
        <v>0.21</v>
      </c>
      <c r="EL127" s="12">
        <v>19.7</v>
      </c>
      <c r="EM127" s="12">
        <v>1.7</v>
      </c>
      <c r="EN127" s="12">
        <v>4.96</v>
      </c>
      <c r="EO127" s="12">
        <v>0.56000000000000005</v>
      </c>
      <c r="EP127" s="12">
        <v>1.75</v>
      </c>
      <c r="EQ127" s="12">
        <v>0.23</v>
      </c>
      <c r="ER127" s="12">
        <v>5.74</v>
      </c>
      <c r="ES127" s="12">
        <v>0.68</v>
      </c>
      <c r="ET127" s="12">
        <v>0.89</v>
      </c>
      <c r="EU127" s="12">
        <v>0.11</v>
      </c>
      <c r="EV127" s="12">
        <v>5.2</v>
      </c>
      <c r="EW127" s="12">
        <v>0.6</v>
      </c>
      <c r="EX127" s="12">
        <v>0.89</v>
      </c>
      <c r="EY127" s="12">
        <v>0.11</v>
      </c>
      <c r="EZ127" s="12">
        <v>2.2400000000000002</v>
      </c>
      <c r="FA127" s="12">
        <v>0.28999999999999998</v>
      </c>
      <c r="FB127" s="12">
        <v>0.28999999999999998</v>
      </c>
      <c r="FC127" s="12">
        <v>0.05</v>
      </c>
      <c r="FD127" s="12">
        <v>2.0299999999999998</v>
      </c>
      <c r="FE127" s="12">
        <v>0.35</v>
      </c>
      <c r="FF127" s="12">
        <v>0.28499999999999998</v>
      </c>
      <c r="FG127" s="12">
        <v>6.9000000000000006E-2</v>
      </c>
      <c r="FH127" s="12">
        <v>3.68</v>
      </c>
      <c r="FI127" s="12">
        <v>0.47</v>
      </c>
      <c r="FJ127" s="12">
        <v>0.73</v>
      </c>
      <c r="FK127" s="12">
        <v>0.11</v>
      </c>
      <c r="FL127" s="12">
        <v>9.2999999999999999E-2</v>
      </c>
      <c r="FM127" s="12">
        <v>4.2999999999999997E-2</v>
      </c>
      <c r="FN127" s="12">
        <v>6.8999999999999999E-3</v>
      </c>
      <c r="FO127" s="12">
        <v>7.4000000000000003E-3</v>
      </c>
      <c r="FP127" s="12">
        <v>1.06</v>
      </c>
      <c r="FQ127" s="12">
        <v>0.14000000000000001</v>
      </c>
      <c r="FT127" s="12">
        <v>0.8</v>
      </c>
      <c r="FU127" s="12">
        <v>0.14000000000000001</v>
      </c>
      <c r="FV127" s="12">
        <v>0.34499999999999997</v>
      </c>
      <c r="FW127" s="12">
        <v>6.5000000000000002E-2</v>
      </c>
    </row>
    <row r="128" spans="1:179" x14ac:dyDescent="0.3">
      <c r="A128" s="31" t="s">
        <v>909</v>
      </c>
      <c r="B128" s="31" t="s">
        <v>20</v>
      </c>
      <c r="D128" s="62">
        <v>2.6587000000000001</v>
      </c>
      <c r="E128" s="62">
        <v>14.537599999999999</v>
      </c>
      <c r="F128" s="62">
        <v>0.27510000000000001</v>
      </c>
      <c r="G128" s="62">
        <v>11.751300000000001</v>
      </c>
      <c r="H128" s="62">
        <v>0.54039999999999999</v>
      </c>
      <c r="I128" s="62">
        <v>2.5842000000000001</v>
      </c>
      <c r="J128" s="62">
        <v>50.717199999999998</v>
      </c>
      <c r="K128" s="62">
        <v>6.4622999999999999</v>
      </c>
      <c r="L128" s="62">
        <v>8.5229999999999997</v>
      </c>
      <c r="M128" s="62">
        <v>0.10150000000000001</v>
      </c>
      <c r="N128" s="62">
        <v>1002.937872</v>
      </c>
      <c r="O128" s="62">
        <v>114</v>
      </c>
      <c r="P128" s="62">
        <v>0.22250645282138001</v>
      </c>
      <c r="Q128" s="62">
        <v>275.49416657845097</v>
      </c>
      <c r="R128" s="62">
        <v>343.04431675894301</v>
      </c>
      <c r="T128" s="37">
        <v>13.75</v>
      </c>
      <c r="U128" s="37">
        <v>2.3479999999999999</v>
      </c>
      <c r="V128" s="37">
        <v>12.839</v>
      </c>
      <c r="W128" s="37">
        <v>0.24299999999999999</v>
      </c>
      <c r="X128" s="37">
        <v>10.462999999999999</v>
      </c>
      <c r="Y128" s="37">
        <v>0.47699999999999998</v>
      </c>
      <c r="Z128" s="37">
        <v>2.282</v>
      </c>
      <c r="AA128" s="37">
        <v>49.585000000000001</v>
      </c>
      <c r="AB128" s="37">
        <v>9.9060000000000006</v>
      </c>
      <c r="AC128" s="37">
        <v>11.343999999999999</v>
      </c>
      <c r="AD128" s="37">
        <v>0.14399999999999999</v>
      </c>
      <c r="AE128" s="37">
        <f t="shared" si="41"/>
        <v>0.87912087912087911</v>
      </c>
      <c r="AG128" s="34" t="str">
        <f t="shared" si="43"/>
        <v>LL7_108</v>
      </c>
      <c r="AH128" s="34">
        <f t="shared" si="44"/>
        <v>49.585000000000001</v>
      </c>
      <c r="AI128" s="34">
        <f t="shared" si="45"/>
        <v>2.282</v>
      </c>
      <c r="AJ128" s="34">
        <f t="shared" si="46"/>
        <v>12.839</v>
      </c>
      <c r="AK128" s="34">
        <f t="shared" si="47"/>
        <v>9.6423999999999985</v>
      </c>
      <c r="AL128" s="34">
        <f t="shared" si="48"/>
        <v>1.8906664775999997</v>
      </c>
      <c r="AM128" s="34">
        <f t="shared" si="49"/>
        <v>0.14399999999999999</v>
      </c>
      <c r="AN128" s="34">
        <f t="shared" si="50"/>
        <v>9.9060000000000006</v>
      </c>
      <c r="AO128" s="34">
        <f t="shared" si="51"/>
        <v>10.462999999999999</v>
      </c>
      <c r="AP128" s="34">
        <f t="shared" si="52"/>
        <v>2.3479999999999999</v>
      </c>
      <c r="AQ128" s="34">
        <f t="shared" si="53"/>
        <v>0.47699999999999998</v>
      </c>
      <c r="AR128" s="34">
        <f t="shared" si="54"/>
        <v>0.24299999999999999</v>
      </c>
      <c r="AS128" s="34">
        <v>0.5</v>
      </c>
      <c r="AT128" s="34">
        <f t="shared" si="42"/>
        <v>2.4219267391512173E-2</v>
      </c>
      <c r="AU128" s="34">
        <f t="shared" si="55"/>
        <v>1213.1106</v>
      </c>
      <c r="AV128" s="34">
        <v>370</v>
      </c>
      <c r="AW128" s="34">
        <v>0.1394532183032097</v>
      </c>
      <c r="AY128" s="25">
        <v>44.81915</v>
      </c>
      <c r="AZ128" s="25">
        <v>39.147100000000002</v>
      </c>
      <c r="BA128" s="25">
        <v>13.92145</v>
      </c>
      <c r="BB128" s="25">
        <v>5.1900000000000002E-2</v>
      </c>
      <c r="BC128" s="25">
        <v>0.23630000000000001</v>
      </c>
      <c r="BD128" s="25">
        <v>0.17344999999999999</v>
      </c>
      <c r="BE128" s="25">
        <v>0.32005</v>
      </c>
      <c r="BJ128" s="25">
        <v>98.669349999999994</v>
      </c>
      <c r="BK128" s="25">
        <v>0.85160449172768005</v>
      </c>
      <c r="BM128" s="12" t="s">
        <v>403</v>
      </c>
      <c r="BN128" s="12">
        <v>40</v>
      </c>
      <c r="BO128" s="12" t="s">
        <v>32</v>
      </c>
      <c r="BP128" s="12" t="s">
        <v>484</v>
      </c>
      <c r="BQ128" s="12" t="s">
        <v>784</v>
      </c>
      <c r="BR128" s="12" t="s">
        <v>485</v>
      </c>
      <c r="BS128" s="12">
        <v>2.41030092592593E-2</v>
      </c>
      <c r="BT128" s="12">
        <v>7.9897</v>
      </c>
      <c r="BU128" s="12">
        <v>12</v>
      </c>
      <c r="BV128" s="12" t="s">
        <v>462</v>
      </c>
      <c r="BW128" s="12">
        <v>1</v>
      </c>
      <c r="BX128" s="12">
        <v>255000</v>
      </c>
      <c r="BY128" s="12">
        <v>21000</v>
      </c>
      <c r="BZ128" s="12">
        <v>11.8</v>
      </c>
      <c r="CA128" s="12">
        <v>1</v>
      </c>
      <c r="CB128" s="12">
        <v>4.38</v>
      </c>
      <c r="CC128" s="12">
        <v>0.38</v>
      </c>
      <c r="CD128" s="12">
        <v>0.98</v>
      </c>
      <c r="CE128" s="12">
        <v>1</v>
      </c>
      <c r="CF128" s="12">
        <v>2.61</v>
      </c>
      <c r="CG128" s="12">
        <v>0.2</v>
      </c>
      <c r="CH128" s="12">
        <v>4020</v>
      </c>
      <c r="CI128" s="12">
        <v>170</v>
      </c>
      <c r="CJ128" s="12">
        <v>26.8</v>
      </c>
      <c r="CK128" s="12">
        <v>1.1000000000000001</v>
      </c>
      <c r="CL128" s="12">
        <v>15110</v>
      </c>
      <c r="CM128" s="12">
        <v>990</v>
      </c>
      <c r="CN128" s="12">
        <v>297</v>
      </c>
      <c r="CO128" s="12">
        <v>23</v>
      </c>
      <c r="CP128" s="12">
        <v>353</v>
      </c>
      <c r="CQ128" s="12">
        <v>31</v>
      </c>
      <c r="CR128" s="12">
        <v>1024</v>
      </c>
      <c r="CS128" s="12">
        <v>64</v>
      </c>
      <c r="CT128" s="12">
        <v>81200</v>
      </c>
      <c r="CU128" s="12">
        <v>5300</v>
      </c>
      <c r="CV128" s="12">
        <v>35.1</v>
      </c>
      <c r="CW128" s="12">
        <v>2.5</v>
      </c>
      <c r="CX128" s="12">
        <v>105</v>
      </c>
      <c r="CY128" s="12">
        <v>11</v>
      </c>
      <c r="CZ128" s="12">
        <v>66</v>
      </c>
      <c r="DA128" s="12">
        <v>7.2</v>
      </c>
      <c r="DB128" s="12">
        <v>103</v>
      </c>
      <c r="DC128" s="12">
        <v>11</v>
      </c>
      <c r="DD128" s="12">
        <v>22.9</v>
      </c>
      <c r="DE128" s="12">
        <v>1.6</v>
      </c>
      <c r="DF128" s="12">
        <v>1.84</v>
      </c>
      <c r="DG128" s="12">
        <v>0.69</v>
      </c>
      <c r="DH128" s="12">
        <v>8.6300000000000008</v>
      </c>
      <c r="DI128" s="12">
        <v>0.69</v>
      </c>
      <c r="DJ128" s="12">
        <v>352</v>
      </c>
      <c r="DK128" s="12">
        <v>19</v>
      </c>
      <c r="DL128" s="12">
        <v>23.1</v>
      </c>
      <c r="DM128" s="12">
        <v>1.6</v>
      </c>
      <c r="DN128" s="12">
        <v>133</v>
      </c>
      <c r="DO128" s="12">
        <v>10</v>
      </c>
      <c r="DP128" s="12">
        <v>13.6</v>
      </c>
      <c r="DQ128" s="12">
        <v>1.6</v>
      </c>
      <c r="DR128" s="12">
        <v>0.61</v>
      </c>
      <c r="DS128" s="12">
        <v>0.28000000000000003</v>
      </c>
      <c r="DT128" s="12" t="s">
        <v>135</v>
      </c>
      <c r="DU128" s="12" t="s">
        <v>135</v>
      </c>
      <c r="DV128" s="12">
        <v>0.11799999999999999</v>
      </c>
      <c r="DW128" s="12">
        <v>0.04</v>
      </c>
      <c r="DX128" s="12">
        <v>1.6</v>
      </c>
      <c r="DY128" s="12">
        <v>0.34</v>
      </c>
      <c r="DZ128" s="12" t="s">
        <v>135</v>
      </c>
      <c r="EA128" s="12" t="s">
        <v>135</v>
      </c>
      <c r="EB128" s="12">
        <v>7.4999999999999997E-2</v>
      </c>
      <c r="EC128" s="12">
        <v>4.2000000000000003E-2</v>
      </c>
      <c r="ED128" s="12">
        <v>111.5</v>
      </c>
      <c r="EE128" s="12">
        <v>6.4</v>
      </c>
      <c r="EF128" s="12">
        <v>11.3</v>
      </c>
      <c r="EG128" s="12">
        <v>1.1000000000000001</v>
      </c>
      <c r="EH128" s="12">
        <v>29</v>
      </c>
      <c r="EI128" s="12">
        <v>1.5</v>
      </c>
      <c r="EJ128" s="12">
        <v>4.1399999999999997</v>
      </c>
      <c r="EK128" s="12">
        <v>0.48</v>
      </c>
      <c r="EL128" s="12">
        <v>19.5</v>
      </c>
      <c r="EM128" s="12">
        <v>1.9</v>
      </c>
      <c r="EN128" s="12">
        <v>4.91</v>
      </c>
      <c r="EO128" s="12">
        <v>0.78</v>
      </c>
      <c r="EP128" s="12">
        <v>1.93</v>
      </c>
      <c r="EQ128" s="12">
        <v>0.27</v>
      </c>
      <c r="ER128" s="12">
        <v>4.82</v>
      </c>
      <c r="ES128" s="12">
        <v>0.91</v>
      </c>
      <c r="ET128" s="12">
        <v>0.74399999999999999</v>
      </c>
      <c r="EU128" s="12">
        <v>7.4999999999999997E-2</v>
      </c>
      <c r="EV128" s="12">
        <v>5.15</v>
      </c>
      <c r="EW128" s="12">
        <v>0.91</v>
      </c>
      <c r="EX128" s="12">
        <v>0.86</v>
      </c>
      <c r="EY128" s="12">
        <v>0.15</v>
      </c>
      <c r="EZ128" s="12">
        <v>2.65</v>
      </c>
      <c r="FA128" s="12">
        <v>0.41</v>
      </c>
      <c r="FB128" s="12">
        <v>0.28999999999999998</v>
      </c>
      <c r="FC128" s="12">
        <v>6.6000000000000003E-2</v>
      </c>
      <c r="FD128" s="12">
        <v>1.86</v>
      </c>
      <c r="FE128" s="12">
        <v>0.35</v>
      </c>
      <c r="FF128" s="12">
        <v>0.25600000000000001</v>
      </c>
      <c r="FG128" s="12">
        <v>5.3999999999999999E-2</v>
      </c>
      <c r="FH128" s="12">
        <v>3.79</v>
      </c>
      <c r="FI128" s="12">
        <v>0.67</v>
      </c>
      <c r="FJ128" s="12">
        <v>0.72</v>
      </c>
      <c r="FK128" s="12">
        <v>0.13</v>
      </c>
      <c r="FL128" s="12">
        <v>0.21299999999999999</v>
      </c>
      <c r="FM128" s="12">
        <v>0.06</v>
      </c>
      <c r="FN128" s="12">
        <v>9.7999999999999997E-3</v>
      </c>
      <c r="FO128" s="12">
        <v>9.4000000000000004E-3</v>
      </c>
      <c r="FP128" s="12">
        <v>1.01</v>
      </c>
      <c r="FQ128" s="12">
        <v>0.19</v>
      </c>
      <c r="FR128" s="12" t="s">
        <v>135</v>
      </c>
      <c r="FS128" s="12" t="s">
        <v>135</v>
      </c>
      <c r="FT128" s="12">
        <v>0.873</v>
      </c>
      <c r="FU128" s="12">
        <v>9.5000000000000001E-2</v>
      </c>
      <c r="FV128" s="12">
        <v>0.254</v>
      </c>
      <c r="FW128" s="12">
        <v>4.7E-2</v>
      </c>
    </row>
    <row r="129" spans="1:179" x14ac:dyDescent="0.3">
      <c r="A129" s="31" t="s">
        <v>910</v>
      </c>
      <c r="B129" s="31" t="s">
        <v>20</v>
      </c>
      <c r="D129" s="62">
        <v>2.8412999999999999</v>
      </c>
      <c r="E129" s="62">
        <v>14.468</v>
      </c>
      <c r="F129" s="62">
        <v>0.41399999999999998</v>
      </c>
      <c r="G129" s="62">
        <v>12.0136</v>
      </c>
      <c r="H129" s="62">
        <v>0.49309999999999998</v>
      </c>
      <c r="I129" s="62">
        <v>2.4594</v>
      </c>
      <c r="J129" s="62">
        <v>51.5974</v>
      </c>
      <c r="K129" s="62">
        <v>6.3399000000000001</v>
      </c>
      <c r="L129" s="62">
        <v>7.5423999999999998</v>
      </c>
      <c r="M129" s="62">
        <v>0.1101</v>
      </c>
      <c r="N129" s="62">
        <v>780.22961199999997</v>
      </c>
      <c r="O129" s="62">
        <v>130</v>
      </c>
      <c r="P129" s="62">
        <v>0.23067587746024301</v>
      </c>
      <c r="Q129" s="62">
        <v>668.47176945573403</v>
      </c>
      <c r="R129" s="62">
        <v>386.23164370012603</v>
      </c>
      <c r="T129" s="37">
        <v>25.36</v>
      </c>
      <c r="U129" s="37">
        <v>2.2629999999999999</v>
      </c>
      <c r="V129" s="37">
        <v>11.521000000000001</v>
      </c>
      <c r="W129" s="37">
        <v>0.33</v>
      </c>
      <c r="X129" s="37">
        <v>9.7029999999999994</v>
      </c>
      <c r="Y129" s="37">
        <v>0.39300000000000002</v>
      </c>
      <c r="Z129" s="37">
        <v>1.958</v>
      </c>
      <c r="AA129" s="37">
        <v>49.191000000000003</v>
      </c>
      <c r="AB129" s="37">
        <v>12.795999999999999</v>
      </c>
      <c r="AC129" s="37">
        <v>11.333</v>
      </c>
      <c r="AD129" s="37">
        <v>0.156</v>
      </c>
      <c r="AE129" s="37">
        <f t="shared" si="41"/>
        <v>0.79770261646458196</v>
      </c>
      <c r="AG129" s="34" t="str">
        <f t="shared" si="43"/>
        <v>LL7_203</v>
      </c>
      <c r="AH129" s="34">
        <f t="shared" si="44"/>
        <v>49.191000000000003</v>
      </c>
      <c r="AI129" s="34">
        <f t="shared" si="45"/>
        <v>1.958</v>
      </c>
      <c r="AJ129" s="34">
        <f t="shared" si="46"/>
        <v>11.521000000000001</v>
      </c>
      <c r="AK129" s="34">
        <f t="shared" si="47"/>
        <v>9.6330500000000008</v>
      </c>
      <c r="AL129" s="34">
        <f t="shared" si="48"/>
        <v>1.8888331444499999</v>
      </c>
      <c r="AM129" s="34">
        <f t="shared" si="49"/>
        <v>0.156</v>
      </c>
      <c r="AN129" s="34">
        <f t="shared" si="50"/>
        <v>12.795999999999999</v>
      </c>
      <c r="AO129" s="34">
        <f t="shared" si="51"/>
        <v>9.7029999999999994</v>
      </c>
      <c r="AP129" s="34">
        <f t="shared" si="52"/>
        <v>2.2629999999999999</v>
      </c>
      <c r="AQ129" s="34">
        <f t="shared" si="53"/>
        <v>0.39300000000000002</v>
      </c>
      <c r="AR129" s="34">
        <f t="shared" si="54"/>
        <v>0.33</v>
      </c>
      <c r="AS129" s="34">
        <v>0.5</v>
      </c>
      <c r="AT129" s="34">
        <f t="shared" si="42"/>
        <v>5.3324167952754783E-2</v>
      </c>
      <c r="AU129" s="34">
        <f t="shared" si="55"/>
        <v>1271.1995999999999</v>
      </c>
      <c r="AV129" s="34">
        <v>670</v>
      </c>
      <c r="AW129" s="34">
        <v>8.5143614048614868E-2</v>
      </c>
      <c r="AY129" s="25">
        <v>47.2256</v>
      </c>
      <c r="AZ129" s="25">
        <v>40.121749999999999</v>
      </c>
      <c r="BA129" s="25">
        <v>11.22245</v>
      </c>
      <c r="BB129" s="25">
        <v>5.7799999999999997E-2</v>
      </c>
      <c r="BC129" s="25">
        <v>0.23055</v>
      </c>
      <c r="BD129" s="25">
        <v>0.15175</v>
      </c>
      <c r="BE129" s="25">
        <v>0.40434999999999999</v>
      </c>
      <c r="BJ129" s="25">
        <v>99.414249999999996</v>
      </c>
      <c r="BK129" s="25">
        <v>0.88236885572804202</v>
      </c>
      <c r="BM129" s="12" t="s">
        <v>403</v>
      </c>
      <c r="BN129" s="12">
        <v>40</v>
      </c>
      <c r="BO129" s="12" t="s">
        <v>32</v>
      </c>
      <c r="BP129" s="12" t="s">
        <v>484</v>
      </c>
      <c r="BQ129" s="12" t="s">
        <v>785</v>
      </c>
      <c r="BR129" s="12" t="s">
        <v>485</v>
      </c>
      <c r="BS129" s="12">
        <v>2.54837962962963E-2</v>
      </c>
      <c r="BT129" s="12">
        <v>24.427</v>
      </c>
      <c r="BU129" s="12">
        <v>38</v>
      </c>
      <c r="BV129" s="12" t="s">
        <v>462</v>
      </c>
      <c r="BW129" s="12">
        <v>1</v>
      </c>
      <c r="BX129" s="12">
        <v>243000</v>
      </c>
      <c r="BY129" s="12">
        <v>12000</v>
      </c>
      <c r="BZ129" s="12">
        <v>12</v>
      </c>
      <c r="CA129" s="12">
        <v>1</v>
      </c>
      <c r="CB129" s="12">
        <v>4.4000000000000004</v>
      </c>
      <c r="CC129" s="12">
        <v>0.33</v>
      </c>
      <c r="CD129" s="12">
        <v>1.25</v>
      </c>
      <c r="CE129" s="12">
        <v>0.41</v>
      </c>
      <c r="CF129" s="12">
        <v>2.7</v>
      </c>
      <c r="CG129" s="12">
        <v>0.1</v>
      </c>
      <c r="CH129" s="12">
        <v>4080</v>
      </c>
      <c r="CI129" s="12">
        <v>110</v>
      </c>
      <c r="CJ129" s="12">
        <v>29.4</v>
      </c>
      <c r="CK129" s="12">
        <v>1.1000000000000001</v>
      </c>
      <c r="CL129" s="12">
        <v>14300</v>
      </c>
      <c r="CM129" s="12">
        <v>420</v>
      </c>
      <c r="CN129" s="12">
        <v>305</v>
      </c>
      <c r="CO129" s="12">
        <v>12</v>
      </c>
      <c r="CP129" s="12">
        <v>338</v>
      </c>
      <c r="CQ129" s="12">
        <v>13</v>
      </c>
      <c r="CR129" s="12">
        <v>905</v>
      </c>
      <c r="CS129" s="12">
        <v>38</v>
      </c>
      <c r="CT129" s="12">
        <v>68800</v>
      </c>
      <c r="CU129" s="12">
        <v>2700</v>
      </c>
      <c r="CV129" s="12">
        <v>31.7</v>
      </c>
      <c r="CW129" s="12">
        <v>1.4</v>
      </c>
      <c r="CX129" s="12">
        <v>118.7</v>
      </c>
      <c r="CY129" s="12">
        <v>5.2</v>
      </c>
      <c r="CZ129" s="12">
        <v>41.2</v>
      </c>
      <c r="DA129" s="12">
        <v>2</v>
      </c>
      <c r="DB129" s="12">
        <v>75.400000000000006</v>
      </c>
      <c r="DC129" s="12">
        <v>3.2</v>
      </c>
      <c r="DD129" s="12">
        <v>22.5</v>
      </c>
      <c r="DE129" s="12">
        <v>1.1000000000000001</v>
      </c>
      <c r="DF129" s="12">
        <v>1.94</v>
      </c>
      <c r="DG129" s="12">
        <v>0.37</v>
      </c>
      <c r="DH129" s="12">
        <v>8.84</v>
      </c>
      <c r="DI129" s="12">
        <v>0.45</v>
      </c>
      <c r="DJ129" s="12">
        <v>353</v>
      </c>
      <c r="DK129" s="12">
        <v>11</v>
      </c>
      <c r="DL129" s="12">
        <v>24.4</v>
      </c>
      <c r="DM129" s="12">
        <v>1</v>
      </c>
      <c r="DN129" s="12">
        <v>137</v>
      </c>
      <c r="DO129" s="12">
        <v>5.4</v>
      </c>
      <c r="DP129" s="12">
        <v>13.87</v>
      </c>
      <c r="DQ129" s="12">
        <v>0.59</v>
      </c>
      <c r="DR129" s="12">
        <v>0.83</v>
      </c>
      <c r="DS129" s="12">
        <v>0.22</v>
      </c>
      <c r="DT129" s="12" t="s">
        <v>135</v>
      </c>
      <c r="DU129" s="12" t="s">
        <v>135</v>
      </c>
      <c r="DV129" s="12">
        <v>0.105</v>
      </c>
      <c r="DW129" s="12">
        <v>2.5000000000000001E-2</v>
      </c>
      <c r="DX129" s="12">
        <v>1.5</v>
      </c>
      <c r="DY129" s="12">
        <v>0.19</v>
      </c>
      <c r="DZ129" s="12" t="s">
        <v>135</v>
      </c>
      <c r="EA129" s="12" t="s">
        <v>135</v>
      </c>
      <c r="EB129" s="12">
        <v>8.2000000000000003E-2</v>
      </c>
      <c r="EC129" s="12">
        <v>1.7000000000000001E-2</v>
      </c>
      <c r="ED129" s="12">
        <v>127.5</v>
      </c>
      <c r="EE129" s="12">
        <v>5.0999999999999996</v>
      </c>
      <c r="EF129" s="12">
        <v>12.57</v>
      </c>
      <c r="EG129" s="12">
        <v>0.41</v>
      </c>
      <c r="EH129" s="12">
        <v>30.45</v>
      </c>
      <c r="EI129" s="12">
        <v>0.86</v>
      </c>
      <c r="EJ129" s="12">
        <v>4.13</v>
      </c>
      <c r="EK129" s="12">
        <v>0.19</v>
      </c>
      <c r="EL129" s="12">
        <v>18.850000000000001</v>
      </c>
      <c r="EM129" s="12">
        <v>0.83</v>
      </c>
      <c r="EN129" s="12">
        <v>4.8</v>
      </c>
      <c r="EO129" s="12">
        <v>0.56000000000000005</v>
      </c>
      <c r="EP129" s="12">
        <v>1.76</v>
      </c>
      <c r="EQ129" s="12">
        <v>0.18</v>
      </c>
      <c r="ER129" s="12">
        <v>5.17</v>
      </c>
      <c r="ES129" s="12">
        <v>0.42</v>
      </c>
      <c r="ET129" s="12">
        <v>0.82699999999999996</v>
      </c>
      <c r="EU129" s="12">
        <v>6.6000000000000003E-2</v>
      </c>
      <c r="EV129" s="12">
        <v>4.9000000000000004</v>
      </c>
      <c r="EW129" s="12">
        <v>0.41</v>
      </c>
      <c r="EX129" s="12">
        <v>0.97499999999999998</v>
      </c>
      <c r="EY129" s="12">
        <v>6.7000000000000004E-2</v>
      </c>
      <c r="EZ129" s="12">
        <v>2.5099999999999998</v>
      </c>
      <c r="FA129" s="12">
        <v>0.27</v>
      </c>
      <c r="FB129" s="12">
        <v>0.34699999999999998</v>
      </c>
      <c r="FC129" s="12">
        <v>0.05</v>
      </c>
      <c r="FD129" s="12">
        <v>2.0099999999999998</v>
      </c>
      <c r="FE129" s="12">
        <v>0.25</v>
      </c>
      <c r="FF129" s="12">
        <v>0.28100000000000003</v>
      </c>
      <c r="FG129" s="12">
        <v>4.2999999999999997E-2</v>
      </c>
      <c r="FH129" s="12">
        <v>3.58</v>
      </c>
      <c r="FI129" s="12">
        <v>0.31</v>
      </c>
      <c r="FJ129" s="12">
        <v>0.79800000000000004</v>
      </c>
      <c r="FK129" s="12">
        <v>8.1000000000000003E-2</v>
      </c>
      <c r="FL129" s="12">
        <v>0.156</v>
      </c>
      <c r="FM129" s="12">
        <v>3.7999999999999999E-2</v>
      </c>
      <c r="FN129" s="12">
        <v>2.1999999999999999E-2</v>
      </c>
      <c r="FO129" s="12">
        <v>1.4E-2</v>
      </c>
      <c r="FP129" s="12">
        <v>0.89800000000000002</v>
      </c>
      <c r="FQ129" s="12">
        <v>9.4E-2</v>
      </c>
      <c r="FR129" s="12" t="s">
        <v>135</v>
      </c>
      <c r="FS129" s="12" t="s">
        <v>135</v>
      </c>
      <c r="FT129" s="12">
        <v>0.93799999999999994</v>
      </c>
      <c r="FU129" s="12">
        <v>9.4E-2</v>
      </c>
      <c r="FV129" s="12">
        <v>0.27</v>
      </c>
      <c r="FW129" s="12">
        <v>3.7999999999999999E-2</v>
      </c>
    </row>
    <row r="130" spans="1:179" x14ac:dyDescent="0.3">
      <c r="A130" s="31" t="s">
        <v>911</v>
      </c>
      <c r="B130" s="31" t="s">
        <v>20</v>
      </c>
      <c r="D130" s="62">
        <v>2.7139000000000002</v>
      </c>
      <c r="E130" s="62">
        <v>14.560499999999999</v>
      </c>
      <c r="F130" s="62">
        <v>0.27029999999999998</v>
      </c>
      <c r="G130" s="62">
        <v>11.9978</v>
      </c>
      <c r="H130" s="62">
        <v>0.50029999999999997</v>
      </c>
      <c r="I130" s="62">
        <v>2.6480999999999999</v>
      </c>
      <c r="J130" s="62">
        <v>51.478900000000003</v>
      </c>
      <c r="K130" s="62">
        <v>6.4527000000000001</v>
      </c>
      <c r="L130" s="62">
        <v>6.7904</v>
      </c>
      <c r="M130" s="62">
        <v>0.1487</v>
      </c>
      <c r="N130" s="62">
        <v>733.68608800000004</v>
      </c>
      <c r="O130" s="62">
        <v>142</v>
      </c>
      <c r="P130" s="62">
        <v>0.22473539075076701</v>
      </c>
      <c r="Q130" s="62">
        <v>498.17404097272703</v>
      </c>
      <c r="R130" s="62">
        <v>373.93411546568302</v>
      </c>
      <c r="T130" s="37">
        <v>24.16</v>
      </c>
      <c r="U130" s="37">
        <v>2.1920000000000002</v>
      </c>
      <c r="V130" s="37">
        <v>11.760999999999999</v>
      </c>
      <c r="W130" s="37">
        <v>0.218</v>
      </c>
      <c r="X130" s="37">
        <v>9.8249999999999993</v>
      </c>
      <c r="Y130" s="37">
        <v>0.40400000000000003</v>
      </c>
      <c r="Z130" s="37">
        <v>2.1389999999999998</v>
      </c>
      <c r="AA130" s="37">
        <v>49.356999999999999</v>
      </c>
      <c r="AB130" s="37">
        <v>12.228999999999999</v>
      </c>
      <c r="AC130" s="37">
        <v>11.33</v>
      </c>
      <c r="AD130" s="37">
        <v>0.19</v>
      </c>
      <c r="AE130" s="37">
        <f t="shared" si="41"/>
        <v>0.80541237113402064</v>
      </c>
      <c r="AG130" s="34" t="str">
        <f t="shared" ref="AG130:AG155" si="56">A130</f>
        <v>LL7_248</v>
      </c>
      <c r="AH130" s="34">
        <f t="shared" ref="AH130:AH155" si="57">AA130</f>
        <v>49.356999999999999</v>
      </c>
      <c r="AI130" s="34">
        <f t="shared" ref="AI130:AI155" si="58">Z130</f>
        <v>2.1389999999999998</v>
      </c>
      <c r="AJ130" s="34">
        <f t="shared" ref="AJ130:AJ155" si="59">V130</f>
        <v>11.760999999999999</v>
      </c>
      <c r="AK130" s="34">
        <f t="shared" ref="AK130:AK155" si="60">AC130*0.85</f>
        <v>9.6304999999999996</v>
      </c>
      <c r="AL130" s="34">
        <f t="shared" ref="AL130:AL155" si="61">AC130*0.15*1.111111</f>
        <v>1.8883331445</v>
      </c>
      <c r="AM130" s="34">
        <f t="shared" ref="AM130:AM155" si="62">AD130</f>
        <v>0.19</v>
      </c>
      <c r="AN130" s="34">
        <f t="shared" ref="AN130:AN155" si="63">AB130</f>
        <v>12.228999999999999</v>
      </c>
      <c r="AO130" s="34">
        <f t="shared" ref="AO130:AO155" si="64">X130</f>
        <v>9.8249999999999993</v>
      </c>
      <c r="AP130" s="34">
        <f t="shared" ref="AP130:AP155" si="65">U130</f>
        <v>2.1920000000000002</v>
      </c>
      <c r="AQ130" s="34">
        <f t="shared" ref="AQ130:AQ155" si="66">Y130</f>
        <v>0.40400000000000003</v>
      </c>
      <c r="AR130" s="34">
        <f t="shared" ref="AR130:AR155" si="67">W130</f>
        <v>0.218</v>
      </c>
      <c r="AS130" s="34">
        <v>0.5</v>
      </c>
      <c r="AT130" s="34">
        <f t="shared" si="42"/>
        <v>4.012355355772608E-2</v>
      </c>
      <c r="AU130" s="34">
        <f t="shared" si="55"/>
        <v>1259.8028999999999</v>
      </c>
      <c r="AV130" s="34">
        <v>520</v>
      </c>
      <c r="AW130" s="34">
        <v>0.1062979153825761</v>
      </c>
      <c r="AY130" s="25">
        <v>46.755699999999997</v>
      </c>
      <c r="AZ130" s="25">
        <v>39.88035</v>
      </c>
      <c r="BA130" s="25">
        <v>11.6753</v>
      </c>
      <c r="BB130" s="25">
        <v>5.11E-2</v>
      </c>
      <c r="BC130" s="25">
        <v>0.23365</v>
      </c>
      <c r="BD130" s="25">
        <v>0.15135000000000001</v>
      </c>
      <c r="BE130" s="25">
        <v>0.36</v>
      </c>
      <c r="BJ130" s="25">
        <v>99.107349999999997</v>
      </c>
      <c r="BK130" s="25">
        <v>0.87712663784903599</v>
      </c>
      <c r="BM130" s="12" t="s">
        <v>404</v>
      </c>
      <c r="BN130" s="12">
        <v>50</v>
      </c>
      <c r="BO130" s="12" t="s">
        <v>32</v>
      </c>
      <c r="BP130" s="12">
        <v>15</v>
      </c>
      <c r="BQ130" s="12" t="s">
        <v>786</v>
      </c>
      <c r="BR130" s="12" t="s">
        <v>485</v>
      </c>
      <c r="BS130" s="12">
        <v>3.9167824074074098E-2</v>
      </c>
      <c r="BT130" s="12">
        <v>21.114999999999998</v>
      </c>
      <c r="BU130" s="12">
        <v>32</v>
      </c>
      <c r="BV130" s="12" t="s">
        <v>462</v>
      </c>
      <c r="BW130" s="12">
        <v>1</v>
      </c>
      <c r="BX130" s="12">
        <v>361000</v>
      </c>
      <c r="BY130" s="12">
        <v>13000</v>
      </c>
      <c r="BZ130" s="12">
        <v>12</v>
      </c>
      <c r="CA130" s="12">
        <v>1</v>
      </c>
      <c r="CB130" s="12">
        <v>4.05</v>
      </c>
      <c r="CC130" s="12">
        <v>0.28999999999999998</v>
      </c>
      <c r="CD130" s="12">
        <v>1.26</v>
      </c>
      <c r="CE130" s="12">
        <v>0.44</v>
      </c>
      <c r="CF130" s="12">
        <v>2.77</v>
      </c>
      <c r="CG130" s="12">
        <v>0.12</v>
      </c>
      <c r="CH130" s="12">
        <v>3940</v>
      </c>
      <c r="CI130" s="12">
        <v>120</v>
      </c>
      <c r="CJ130" s="12">
        <v>27.43</v>
      </c>
      <c r="CK130" s="12">
        <v>0.92</v>
      </c>
      <c r="CL130" s="12">
        <v>15090</v>
      </c>
      <c r="CM130" s="12">
        <v>490</v>
      </c>
      <c r="CN130" s="12">
        <v>278</v>
      </c>
      <c r="CO130" s="12">
        <v>12</v>
      </c>
      <c r="CP130" s="12">
        <v>317</v>
      </c>
      <c r="CQ130" s="12">
        <v>16</v>
      </c>
      <c r="CR130" s="12">
        <v>848</v>
      </c>
      <c r="CS130" s="12">
        <v>37</v>
      </c>
      <c r="CT130" s="12">
        <v>66800</v>
      </c>
      <c r="CU130" s="12">
        <v>2700</v>
      </c>
      <c r="CV130" s="12">
        <v>33.700000000000003</v>
      </c>
      <c r="CW130" s="12">
        <v>1.4</v>
      </c>
      <c r="CX130" s="12">
        <v>115.8</v>
      </c>
      <c r="CY130" s="12">
        <v>4</v>
      </c>
      <c r="CZ130" s="12">
        <v>37.6</v>
      </c>
      <c r="DA130" s="12">
        <v>1.8</v>
      </c>
      <c r="DB130" s="12">
        <v>75</v>
      </c>
      <c r="DC130" s="12">
        <v>3.1</v>
      </c>
      <c r="DD130" s="12">
        <v>22.8</v>
      </c>
      <c r="DE130" s="12">
        <v>1.2</v>
      </c>
      <c r="DF130" s="12">
        <v>1.93</v>
      </c>
      <c r="DG130" s="12">
        <v>0.31</v>
      </c>
      <c r="DH130" s="12">
        <v>8.24</v>
      </c>
      <c r="DI130" s="12">
        <v>0.5</v>
      </c>
      <c r="DJ130" s="12">
        <v>350</v>
      </c>
      <c r="DK130" s="12">
        <v>12</v>
      </c>
      <c r="DL130" s="12">
        <v>24.87</v>
      </c>
      <c r="DM130" s="12">
        <v>0.96</v>
      </c>
      <c r="DN130" s="12">
        <v>136.4</v>
      </c>
      <c r="DO130" s="12">
        <v>5.5</v>
      </c>
      <c r="DP130" s="12">
        <v>12.66</v>
      </c>
      <c r="DQ130" s="12">
        <v>0.65</v>
      </c>
      <c r="DR130" s="12">
        <v>0.78</v>
      </c>
      <c r="DS130" s="12">
        <v>0.15</v>
      </c>
      <c r="DT130" s="12">
        <v>0.16</v>
      </c>
      <c r="DU130" s="12">
        <v>0.12</v>
      </c>
      <c r="DV130" s="12">
        <v>7.3999999999999996E-2</v>
      </c>
      <c r="DW130" s="12">
        <v>1.4E-2</v>
      </c>
      <c r="DX130" s="12">
        <v>1.55</v>
      </c>
      <c r="DY130" s="12">
        <v>0.19</v>
      </c>
      <c r="DZ130" s="12" t="s">
        <v>135</v>
      </c>
      <c r="EA130" s="12" t="s">
        <v>135</v>
      </c>
      <c r="EB130" s="12">
        <v>7.6999999999999999E-2</v>
      </c>
      <c r="EC130" s="12">
        <v>1.4E-2</v>
      </c>
      <c r="ED130" s="12">
        <v>106.3</v>
      </c>
      <c r="EE130" s="12">
        <v>6.1</v>
      </c>
      <c r="EF130" s="12">
        <v>11.56</v>
      </c>
      <c r="EG130" s="12">
        <v>0.46</v>
      </c>
      <c r="EH130" s="12">
        <v>27.7</v>
      </c>
      <c r="EI130" s="12">
        <v>1</v>
      </c>
      <c r="EJ130" s="12">
        <v>3.9</v>
      </c>
      <c r="EK130" s="12">
        <v>0.19</v>
      </c>
      <c r="EL130" s="12">
        <v>19.86</v>
      </c>
      <c r="EM130" s="12">
        <v>0.9</v>
      </c>
      <c r="EN130" s="12">
        <v>5.29</v>
      </c>
      <c r="EO130" s="12">
        <v>0.38</v>
      </c>
      <c r="EP130" s="12">
        <v>1.79</v>
      </c>
      <c r="EQ130" s="12">
        <v>0.14000000000000001</v>
      </c>
      <c r="ER130" s="12">
        <v>5.93</v>
      </c>
      <c r="ES130" s="12">
        <v>0.56999999999999995</v>
      </c>
      <c r="ET130" s="12">
        <v>0.94099999999999995</v>
      </c>
      <c r="EU130" s="12">
        <v>8.7999999999999995E-2</v>
      </c>
      <c r="EV130" s="12">
        <v>5.31</v>
      </c>
      <c r="EW130" s="12">
        <v>0.35</v>
      </c>
      <c r="EX130" s="12">
        <v>1.006</v>
      </c>
      <c r="EY130" s="12">
        <v>6.8000000000000005E-2</v>
      </c>
      <c r="EZ130" s="12">
        <v>2.76</v>
      </c>
      <c r="FA130" s="12">
        <v>0.24</v>
      </c>
      <c r="FB130" s="12">
        <v>0.32600000000000001</v>
      </c>
      <c r="FC130" s="12">
        <v>4.1000000000000002E-2</v>
      </c>
      <c r="FD130" s="12">
        <v>2.21</v>
      </c>
      <c r="FE130" s="12">
        <v>0.21</v>
      </c>
      <c r="FF130" s="12">
        <v>0.29399999999999998</v>
      </c>
      <c r="FG130" s="12">
        <v>4.3999999999999997E-2</v>
      </c>
      <c r="FH130" s="12">
        <v>3.79</v>
      </c>
      <c r="FI130" s="12">
        <v>0.39</v>
      </c>
      <c r="FJ130" s="12">
        <v>0.82</v>
      </c>
      <c r="FK130" s="12">
        <v>0.1</v>
      </c>
      <c r="FL130" s="12">
        <v>0.125</v>
      </c>
      <c r="FM130" s="12">
        <v>3.7999999999999999E-2</v>
      </c>
      <c r="FN130" s="12">
        <v>2.18E-2</v>
      </c>
      <c r="FO130" s="12">
        <v>8.8000000000000005E-3</v>
      </c>
      <c r="FP130" s="12">
        <v>0.871</v>
      </c>
      <c r="FQ130" s="12">
        <v>8.8999999999999996E-2</v>
      </c>
      <c r="FR130" s="12">
        <v>9.7999999999999997E-3</v>
      </c>
      <c r="FS130" s="12">
        <v>7.9000000000000008E-3</v>
      </c>
      <c r="FT130" s="12">
        <v>0.85299999999999998</v>
      </c>
      <c r="FU130" s="12">
        <v>6.7000000000000004E-2</v>
      </c>
      <c r="FV130" s="12">
        <v>0.26200000000000001</v>
      </c>
      <c r="FW130" s="12">
        <v>4.2999999999999997E-2</v>
      </c>
    </row>
    <row r="131" spans="1:179" x14ac:dyDescent="0.3">
      <c r="A131" s="31" t="s">
        <v>912</v>
      </c>
      <c r="B131" s="31" t="s">
        <v>20</v>
      </c>
      <c r="D131" s="62">
        <v>2.6494</v>
      </c>
      <c r="E131" s="62">
        <v>13.6052</v>
      </c>
      <c r="F131" s="62">
        <v>0.26950000000000002</v>
      </c>
      <c r="G131" s="62">
        <v>11.6229</v>
      </c>
      <c r="H131" s="62">
        <v>0.54179999999999995</v>
      </c>
      <c r="I131" s="62">
        <v>2.8744999999999998</v>
      </c>
      <c r="J131" s="62">
        <v>51.197600000000001</v>
      </c>
      <c r="K131" s="62">
        <v>6.5464000000000002</v>
      </c>
      <c r="L131" s="62">
        <v>8.5594000000000001</v>
      </c>
      <c r="M131" s="62">
        <v>0.12720000000000001</v>
      </c>
      <c r="N131" s="62">
        <v>986.92289600000004</v>
      </c>
      <c r="O131" s="62">
        <v>198</v>
      </c>
      <c r="P131" s="62">
        <v>0.21605998279274299</v>
      </c>
      <c r="Q131" s="62">
        <v>212.67220261054999</v>
      </c>
      <c r="R131" s="62">
        <v>375.13652091865498</v>
      </c>
      <c r="T131" s="37">
        <v>14.55</v>
      </c>
      <c r="U131" s="37">
        <v>2.3279999999999998</v>
      </c>
      <c r="V131" s="37">
        <v>11.952999999999999</v>
      </c>
      <c r="W131" s="37">
        <v>0.23699999999999999</v>
      </c>
      <c r="X131" s="37">
        <v>10.301</v>
      </c>
      <c r="Y131" s="37">
        <v>0.47599999999999998</v>
      </c>
      <c r="Z131" s="37">
        <v>2.5249999999999999</v>
      </c>
      <c r="AA131" s="37">
        <v>50.027999999999999</v>
      </c>
      <c r="AB131" s="37">
        <v>10.29</v>
      </c>
      <c r="AC131" s="37">
        <v>11.331</v>
      </c>
      <c r="AD131" s="37">
        <v>0.16700000000000001</v>
      </c>
      <c r="AE131" s="37">
        <f t="shared" ref="AE131:AE155" si="68">1/(1+T131/100)</f>
        <v>0.87298123090353563</v>
      </c>
      <c r="AG131" s="34" t="str">
        <f t="shared" si="56"/>
        <v>LL7_287</v>
      </c>
      <c r="AH131" s="34">
        <f t="shared" si="57"/>
        <v>50.027999999999999</v>
      </c>
      <c r="AI131" s="34">
        <f t="shared" si="58"/>
        <v>2.5249999999999999</v>
      </c>
      <c r="AJ131" s="34">
        <f t="shared" si="59"/>
        <v>11.952999999999999</v>
      </c>
      <c r="AK131" s="34">
        <f t="shared" si="60"/>
        <v>9.6313499999999994</v>
      </c>
      <c r="AL131" s="34">
        <f t="shared" si="61"/>
        <v>1.8884998111499998</v>
      </c>
      <c r="AM131" s="34">
        <f t="shared" si="62"/>
        <v>0.16700000000000001</v>
      </c>
      <c r="AN131" s="34">
        <f t="shared" si="63"/>
        <v>10.29</v>
      </c>
      <c r="AO131" s="34">
        <f t="shared" si="64"/>
        <v>10.301</v>
      </c>
      <c r="AP131" s="34">
        <f t="shared" si="65"/>
        <v>2.3279999999999998</v>
      </c>
      <c r="AQ131" s="34">
        <f t="shared" si="66"/>
        <v>0.47599999999999998</v>
      </c>
      <c r="AR131" s="34">
        <f t="shared" si="67"/>
        <v>0.23699999999999999</v>
      </c>
      <c r="AS131" s="34">
        <v>0.5</v>
      </c>
      <c r="AT131" s="34">
        <f t="shared" ref="AT131:AT155" si="69">Q131*AE131/10^4</f>
        <v>1.8565884121392408E-2</v>
      </c>
      <c r="AU131" s="34">
        <f t="shared" ref="AU131:AU155" si="70">20.1*AB131+1014</f>
        <v>1220.829</v>
      </c>
      <c r="AV131" s="34">
        <v>280</v>
      </c>
      <c r="AW131" s="34">
        <v>0.17957180288981339</v>
      </c>
      <c r="AY131" s="25">
        <v>45.716999999999999</v>
      </c>
      <c r="AZ131" s="25">
        <v>40.303899999999999</v>
      </c>
      <c r="BA131" s="25">
        <v>13.665050000000001</v>
      </c>
      <c r="BB131" s="25">
        <v>4.5650000000000003E-2</v>
      </c>
      <c r="BC131" s="25">
        <v>0.22839999999999999</v>
      </c>
      <c r="BD131" s="25">
        <v>0.1643</v>
      </c>
      <c r="BE131" s="25">
        <v>0.34279999999999999</v>
      </c>
      <c r="BJ131" s="25">
        <v>100.46715</v>
      </c>
      <c r="BK131" s="25">
        <v>0.85639499457166002</v>
      </c>
      <c r="BM131" s="12" t="s">
        <v>404</v>
      </c>
      <c r="BN131" s="12">
        <v>50</v>
      </c>
      <c r="BO131" s="12" t="s">
        <v>32</v>
      </c>
      <c r="BP131" s="12">
        <v>16</v>
      </c>
      <c r="BQ131" s="12" t="s">
        <v>787</v>
      </c>
      <c r="BR131" s="12" t="s">
        <v>485</v>
      </c>
      <c r="BS131" s="12">
        <v>4.0622685185185199E-2</v>
      </c>
      <c r="BT131" s="12">
        <v>21.382999999999999</v>
      </c>
      <c r="BU131" s="12">
        <v>33</v>
      </c>
      <c r="BV131" s="12" t="s">
        <v>462</v>
      </c>
      <c r="BW131" s="12">
        <v>1</v>
      </c>
      <c r="BX131" s="12">
        <v>339000</v>
      </c>
      <c r="BY131" s="12">
        <v>10000</v>
      </c>
      <c r="BZ131" s="12">
        <v>11.6</v>
      </c>
      <c r="CA131" s="12">
        <v>1</v>
      </c>
      <c r="CB131" s="12">
        <v>4.41</v>
      </c>
      <c r="CC131" s="12">
        <v>0.28999999999999998</v>
      </c>
      <c r="CD131" s="12">
        <v>1.06</v>
      </c>
      <c r="CE131" s="12">
        <v>0.37</v>
      </c>
      <c r="CF131" s="12">
        <v>2.5830000000000002</v>
      </c>
      <c r="CG131" s="12">
        <v>9.6000000000000002E-2</v>
      </c>
      <c r="CH131" s="12">
        <v>4970</v>
      </c>
      <c r="CI131" s="12">
        <v>110</v>
      </c>
      <c r="CJ131" s="12">
        <v>28.87</v>
      </c>
      <c r="CK131" s="12">
        <v>0.85</v>
      </c>
      <c r="CL131" s="12">
        <v>17040</v>
      </c>
      <c r="CM131" s="12">
        <v>420</v>
      </c>
      <c r="CN131" s="12">
        <v>323</v>
      </c>
      <c r="CO131" s="12">
        <v>11</v>
      </c>
      <c r="CP131" s="12">
        <v>303.7</v>
      </c>
      <c r="CQ131" s="12">
        <v>8.6</v>
      </c>
      <c r="CR131" s="12">
        <v>1014</v>
      </c>
      <c r="CS131" s="12">
        <v>28</v>
      </c>
      <c r="CT131" s="12">
        <v>82200</v>
      </c>
      <c r="CU131" s="12">
        <v>2000</v>
      </c>
      <c r="CV131" s="12">
        <v>38</v>
      </c>
      <c r="CW131" s="12">
        <v>1.5</v>
      </c>
      <c r="CX131" s="12">
        <v>127.7</v>
      </c>
      <c r="CY131" s="12">
        <v>5</v>
      </c>
      <c r="CZ131" s="12">
        <v>81.3</v>
      </c>
      <c r="DA131" s="12">
        <v>3.5</v>
      </c>
      <c r="DB131" s="12">
        <v>104.4</v>
      </c>
      <c r="DC131" s="12">
        <v>5</v>
      </c>
      <c r="DD131" s="12">
        <v>23.18</v>
      </c>
      <c r="DE131" s="12">
        <v>0.99</v>
      </c>
      <c r="DF131" s="12">
        <v>1.81</v>
      </c>
      <c r="DG131" s="12">
        <v>0.27</v>
      </c>
      <c r="DH131" s="12">
        <v>11.59</v>
      </c>
      <c r="DI131" s="12">
        <v>0.47</v>
      </c>
      <c r="DJ131" s="12">
        <v>370</v>
      </c>
      <c r="DK131" s="12">
        <v>10</v>
      </c>
      <c r="DL131" s="12">
        <v>25</v>
      </c>
      <c r="DM131" s="12">
        <v>0.89</v>
      </c>
      <c r="DN131" s="12">
        <v>150.1</v>
      </c>
      <c r="DO131" s="12">
        <v>4.7</v>
      </c>
      <c r="DP131" s="12">
        <v>14.96</v>
      </c>
      <c r="DQ131" s="12">
        <v>0.43</v>
      </c>
      <c r="DR131" s="12">
        <v>0.76</v>
      </c>
      <c r="DS131" s="12">
        <v>0.14000000000000001</v>
      </c>
      <c r="DT131" s="12">
        <v>2.7E-2</v>
      </c>
      <c r="DU131" s="12">
        <v>3.9E-2</v>
      </c>
      <c r="DV131" s="12">
        <v>9.6000000000000002E-2</v>
      </c>
      <c r="DW131" s="12">
        <v>2.1999999999999999E-2</v>
      </c>
      <c r="DX131" s="12">
        <v>1.7</v>
      </c>
      <c r="DY131" s="12">
        <v>0.16</v>
      </c>
      <c r="DZ131" s="12">
        <v>3.3000000000000002E-2</v>
      </c>
      <c r="EA131" s="12">
        <v>1.7000000000000001E-2</v>
      </c>
      <c r="EB131" s="12">
        <v>0.11799999999999999</v>
      </c>
      <c r="EC131" s="12">
        <v>1.6E-2</v>
      </c>
      <c r="ED131" s="12">
        <v>134.80000000000001</v>
      </c>
      <c r="EE131" s="12">
        <v>5.5</v>
      </c>
      <c r="EF131" s="12">
        <v>13.74</v>
      </c>
      <c r="EG131" s="12">
        <v>0.59</v>
      </c>
      <c r="EH131" s="12">
        <v>33.1</v>
      </c>
      <c r="EI131" s="12">
        <v>1.4</v>
      </c>
      <c r="EJ131" s="12">
        <v>4.63</v>
      </c>
      <c r="EK131" s="12">
        <v>0.17</v>
      </c>
      <c r="EL131" s="12">
        <v>21.04</v>
      </c>
      <c r="EM131" s="12">
        <v>0.92</v>
      </c>
      <c r="EN131" s="12">
        <v>5.31</v>
      </c>
      <c r="EO131" s="12">
        <v>0.3</v>
      </c>
      <c r="EP131" s="12">
        <v>1.94</v>
      </c>
      <c r="EQ131" s="12">
        <v>0.14000000000000001</v>
      </c>
      <c r="ER131" s="12">
        <v>5.63</v>
      </c>
      <c r="ES131" s="12">
        <v>0.49</v>
      </c>
      <c r="ET131" s="12">
        <v>0.85499999999999998</v>
      </c>
      <c r="EU131" s="12">
        <v>8.4000000000000005E-2</v>
      </c>
      <c r="EV131" s="12">
        <v>5.19</v>
      </c>
      <c r="EW131" s="12">
        <v>0.36</v>
      </c>
      <c r="EX131" s="12">
        <v>0.95099999999999996</v>
      </c>
      <c r="EY131" s="12">
        <v>5.2999999999999999E-2</v>
      </c>
      <c r="EZ131" s="12">
        <v>2.57</v>
      </c>
      <c r="FA131" s="12">
        <v>0.2</v>
      </c>
      <c r="FB131" s="12">
        <v>0.32100000000000001</v>
      </c>
      <c r="FC131" s="12">
        <v>3.5000000000000003E-2</v>
      </c>
      <c r="FD131" s="12">
        <v>1.99</v>
      </c>
      <c r="FE131" s="12">
        <v>0.22</v>
      </c>
      <c r="FF131" s="12">
        <v>0.23499999999999999</v>
      </c>
      <c r="FG131" s="12">
        <v>3.1E-2</v>
      </c>
      <c r="FH131" s="12">
        <v>3.84</v>
      </c>
      <c r="FI131" s="12">
        <v>0.3</v>
      </c>
      <c r="FJ131" s="12">
        <v>0.94099999999999995</v>
      </c>
      <c r="FK131" s="12">
        <v>6.8000000000000005E-2</v>
      </c>
      <c r="FL131" s="12">
        <v>0.20799999999999999</v>
      </c>
      <c r="FM131" s="12">
        <v>4.3999999999999997E-2</v>
      </c>
      <c r="FN131" s="12">
        <v>2.4E-2</v>
      </c>
      <c r="FO131" s="12">
        <v>0.01</v>
      </c>
      <c r="FP131" s="12">
        <v>1.1399999999999999</v>
      </c>
      <c r="FQ131" s="12">
        <v>7.0000000000000007E-2</v>
      </c>
      <c r="FR131" s="12">
        <v>1.15E-2</v>
      </c>
      <c r="FS131" s="12">
        <v>7.1999999999999998E-3</v>
      </c>
      <c r="FT131" s="12">
        <v>0.99099999999999999</v>
      </c>
      <c r="FU131" s="12">
        <v>7.0999999999999994E-2</v>
      </c>
      <c r="FV131" s="12">
        <v>0.35599999999999998</v>
      </c>
      <c r="FW131" s="12">
        <v>5.1999999999999998E-2</v>
      </c>
    </row>
    <row r="132" spans="1:179" x14ac:dyDescent="0.3">
      <c r="A132" s="31" t="s">
        <v>913</v>
      </c>
      <c r="B132" s="31" t="s">
        <v>20</v>
      </c>
      <c r="D132" s="62">
        <v>2.5163000000000002</v>
      </c>
      <c r="E132" s="62">
        <v>14.46</v>
      </c>
      <c r="F132" s="62">
        <v>0.31080000000000002</v>
      </c>
      <c r="G132" s="62">
        <v>12.2516</v>
      </c>
      <c r="H132" s="62">
        <v>0.42759999999999998</v>
      </c>
      <c r="I132" s="62">
        <v>2.6038999999999999</v>
      </c>
      <c r="J132" s="62">
        <v>51.651200000000003</v>
      </c>
      <c r="K132" s="62">
        <v>6.5163000000000002</v>
      </c>
      <c r="L132" s="62">
        <v>6.9850000000000003</v>
      </c>
      <c r="M132" s="62">
        <v>0.11509999999999999</v>
      </c>
      <c r="N132" s="62">
        <v>422.394992</v>
      </c>
      <c r="O132" s="62">
        <v>108</v>
      </c>
      <c r="P132" s="62">
        <v>0.22726367220485699</v>
      </c>
      <c r="Q132" s="62">
        <v>262.669729277557</v>
      </c>
      <c r="R132" s="62">
        <v>404.726459513875</v>
      </c>
      <c r="T132" s="37">
        <v>21.67</v>
      </c>
      <c r="U132" s="37">
        <v>2.0699999999999998</v>
      </c>
      <c r="V132" s="37">
        <v>11.897</v>
      </c>
      <c r="W132" s="37">
        <v>0.25600000000000001</v>
      </c>
      <c r="X132" s="37">
        <v>10.205</v>
      </c>
      <c r="Y132" s="37">
        <v>0.35199999999999998</v>
      </c>
      <c r="Z132" s="37">
        <v>2.1419999999999999</v>
      </c>
      <c r="AA132" s="37">
        <v>49.597999999999999</v>
      </c>
      <c r="AB132" s="37">
        <v>11.625</v>
      </c>
      <c r="AC132" s="37">
        <v>11.334</v>
      </c>
      <c r="AD132" s="37">
        <v>0.16300000000000001</v>
      </c>
      <c r="AE132" s="37">
        <f t="shared" si="68"/>
        <v>0.82189529053998522</v>
      </c>
      <c r="AG132" s="34" t="str">
        <f t="shared" si="56"/>
        <v>LL7_290_C</v>
      </c>
      <c r="AH132" s="34">
        <f t="shared" si="57"/>
        <v>49.597999999999999</v>
      </c>
      <c r="AI132" s="34">
        <f t="shared" si="58"/>
        <v>2.1419999999999999</v>
      </c>
      <c r="AJ132" s="34">
        <f t="shared" si="59"/>
        <v>11.897</v>
      </c>
      <c r="AK132" s="34">
        <f t="shared" si="60"/>
        <v>9.6338999999999988</v>
      </c>
      <c r="AL132" s="34">
        <f t="shared" si="61"/>
        <v>1.8889998110999999</v>
      </c>
      <c r="AM132" s="34">
        <f t="shared" si="62"/>
        <v>0.16300000000000001</v>
      </c>
      <c r="AN132" s="34">
        <f t="shared" si="63"/>
        <v>11.625</v>
      </c>
      <c r="AO132" s="34">
        <f t="shared" si="64"/>
        <v>10.205</v>
      </c>
      <c r="AP132" s="34">
        <f t="shared" si="65"/>
        <v>2.0699999999999998</v>
      </c>
      <c r="AQ132" s="34">
        <f t="shared" si="66"/>
        <v>0.35199999999999998</v>
      </c>
      <c r="AR132" s="34">
        <f t="shared" si="67"/>
        <v>0.25600000000000001</v>
      </c>
      <c r="AS132" s="34">
        <v>0.5</v>
      </c>
      <c r="AT132" s="34">
        <f t="shared" si="69"/>
        <v>2.1588701346063697E-2</v>
      </c>
      <c r="AU132" s="34">
        <f t="shared" si="70"/>
        <v>1247.6624999999999</v>
      </c>
      <c r="AV132" s="34">
        <v>310</v>
      </c>
      <c r="AW132" s="34">
        <v>0.16770464654070719</v>
      </c>
      <c r="AY132" s="25">
        <v>46.973199999999999</v>
      </c>
      <c r="AZ132" s="25">
        <v>40.556100000000001</v>
      </c>
      <c r="BA132" s="25">
        <v>12.478899999999999</v>
      </c>
      <c r="BB132" s="25">
        <v>3.705E-2</v>
      </c>
      <c r="BC132" s="25">
        <v>0.2422</v>
      </c>
      <c r="BD132" s="25">
        <v>0.15770000000000001</v>
      </c>
      <c r="BE132" s="25">
        <v>0.32815</v>
      </c>
      <c r="BJ132" s="25">
        <v>100.77334999999999</v>
      </c>
      <c r="BK132" s="25">
        <v>0.87029554999478198</v>
      </c>
    </row>
    <row r="133" spans="1:179" x14ac:dyDescent="0.3">
      <c r="A133" s="31" t="s">
        <v>914</v>
      </c>
      <c r="B133" s="31" t="s">
        <v>20</v>
      </c>
      <c r="D133" s="62">
        <v>2.5960000000000001</v>
      </c>
      <c r="E133" s="62">
        <v>14.595599999999999</v>
      </c>
      <c r="F133" s="62">
        <v>0.2646</v>
      </c>
      <c r="G133" s="62">
        <v>12.2492</v>
      </c>
      <c r="H133" s="62">
        <v>0.48320000000000002</v>
      </c>
      <c r="I133" s="62">
        <v>2.6454</v>
      </c>
      <c r="J133" s="62">
        <v>51.254800000000003</v>
      </c>
      <c r="K133" s="62">
        <v>6.7022000000000004</v>
      </c>
      <c r="L133" s="62">
        <v>7.4848999999999997</v>
      </c>
      <c r="M133" s="62">
        <v>0.1258</v>
      </c>
      <c r="N133" s="62">
        <v>343.82151599999997</v>
      </c>
      <c r="O133" s="62">
        <v>56</v>
      </c>
      <c r="P133" s="62">
        <v>0.22724336112002599</v>
      </c>
      <c r="Q133" s="62">
        <v>418.65938464238599</v>
      </c>
      <c r="R133" s="62">
        <v>389.97595424422798</v>
      </c>
      <c r="T133" s="37">
        <v>18.940000000000001</v>
      </c>
      <c r="U133" s="37">
        <v>2.1760000000000002</v>
      </c>
      <c r="V133" s="37">
        <v>12.237</v>
      </c>
      <c r="W133" s="37">
        <v>0.222</v>
      </c>
      <c r="X133" s="37">
        <v>10.382</v>
      </c>
      <c r="Y133" s="37">
        <v>0.40500000000000003</v>
      </c>
      <c r="Z133" s="37">
        <v>2.218</v>
      </c>
      <c r="AA133" s="37">
        <v>49.316000000000003</v>
      </c>
      <c r="AB133" s="37">
        <v>11.173</v>
      </c>
      <c r="AC133" s="37">
        <v>11.34</v>
      </c>
      <c r="AD133" s="37">
        <v>0.16900000000000001</v>
      </c>
      <c r="AE133" s="37">
        <f t="shared" si="68"/>
        <v>0.84076004708256258</v>
      </c>
      <c r="AG133" s="34" t="str">
        <f t="shared" si="56"/>
        <v>LL7_290_B</v>
      </c>
      <c r="AH133" s="34">
        <f t="shared" si="57"/>
        <v>49.316000000000003</v>
      </c>
      <c r="AI133" s="34">
        <f t="shared" si="58"/>
        <v>2.218</v>
      </c>
      <c r="AJ133" s="34">
        <f t="shared" si="59"/>
        <v>12.237</v>
      </c>
      <c r="AK133" s="34">
        <f t="shared" si="60"/>
        <v>9.6389999999999993</v>
      </c>
      <c r="AL133" s="34">
        <f t="shared" si="61"/>
        <v>1.8899998109999998</v>
      </c>
      <c r="AM133" s="34">
        <f t="shared" si="62"/>
        <v>0.16900000000000001</v>
      </c>
      <c r="AN133" s="34">
        <f t="shared" si="63"/>
        <v>11.173</v>
      </c>
      <c r="AO133" s="34">
        <f t="shared" si="64"/>
        <v>10.382</v>
      </c>
      <c r="AP133" s="34">
        <f t="shared" si="65"/>
        <v>2.1760000000000002</v>
      </c>
      <c r="AQ133" s="34">
        <f t="shared" si="66"/>
        <v>0.40500000000000003</v>
      </c>
      <c r="AR133" s="34">
        <f t="shared" si="67"/>
        <v>0.222</v>
      </c>
      <c r="AS133" s="34">
        <v>0.5</v>
      </c>
      <c r="AT133" s="34">
        <f t="shared" si="69"/>
        <v>3.519920839434891E-2</v>
      </c>
      <c r="AU133" s="34">
        <f t="shared" si="70"/>
        <v>1238.5772999999999</v>
      </c>
      <c r="AV133" s="34">
        <v>490</v>
      </c>
      <c r="AW133" s="34">
        <v>0.11130161861141449</v>
      </c>
      <c r="AY133" s="25">
        <v>46.246099999999998</v>
      </c>
      <c r="AZ133" s="25">
        <v>40.040300000000002</v>
      </c>
      <c r="BA133" s="25">
        <v>12.6669</v>
      </c>
      <c r="BB133" s="25">
        <v>4.2450000000000002E-2</v>
      </c>
      <c r="BC133" s="25">
        <v>0.23830000000000001</v>
      </c>
      <c r="BD133" s="25">
        <v>0.16339999999999999</v>
      </c>
      <c r="BE133" s="25">
        <v>0.33115</v>
      </c>
      <c r="BJ133" s="25">
        <v>99.7286</v>
      </c>
      <c r="BK133" s="25">
        <v>0.866807480351097</v>
      </c>
    </row>
    <row r="134" spans="1:179" x14ac:dyDescent="0.3">
      <c r="A134" s="31" t="s">
        <v>915</v>
      </c>
      <c r="B134" s="31" t="s">
        <v>20</v>
      </c>
      <c r="D134" s="62">
        <v>2.7812000000000001</v>
      </c>
      <c r="E134" s="62">
        <v>14.740600000000001</v>
      </c>
      <c r="F134" s="62">
        <v>0.2787</v>
      </c>
      <c r="G134" s="62">
        <v>11.8886</v>
      </c>
      <c r="H134" s="62">
        <v>0.3931</v>
      </c>
      <c r="I134" s="62">
        <v>2.4506000000000001</v>
      </c>
      <c r="J134" s="62">
        <v>52.121200000000002</v>
      </c>
      <c r="K134" s="62">
        <v>6.5317999999999996</v>
      </c>
      <c r="L134" s="62">
        <v>6.5201000000000002</v>
      </c>
      <c r="M134" s="62">
        <v>8.0299999999999996E-2</v>
      </c>
      <c r="N134" s="62">
        <v>722.17532400000005</v>
      </c>
      <c r="O134" s="62">
        <v>78</v>
      </c>
      <c r="P134" s="62">
        <v>0.25021877946718502</v>
      </c>
      <c r="Q134" s="62">
        <v>1011.58991363527</v>
      </c>
      <c r="R134" s="62">
        <v>317.29841166861797</v>
      </c>
      <c r="T134" s="37">
        <v>27.8</v>
      </c>
      <c r="U134" s="37">
        <v>2.1739999999999999</v>
      </c>
      <c r="V134" s="37">
        <v>11.52</v>
      </c>
      <c r="W134" s="37">
        <v>0.218</v>
      </c>
      <c r="X134" s="37">
        <v>9.4369999999999994</v>
      </c>
      <c r="Y134" s="37">
        <v>0.307</v>
      </c>
      <c r="Z134" s="37">
        <v>1.915</v>
      </c>
      <c r="AA134" s="37">
        <v>49.445999999999998</v>
      </c>
      <c r="AB134" s="37">
        <v>13.147</v>
      </c>
      <c r="AC134" s="37">
        <v>11.335000000000001</v>
      </c>
      <c r="AD134" s="37">
        <v>0.13500000000000001</v>
      </c>
      <c r="AE134" s="37">
        <f t="shared" si="68"/>
        <v>0.78247261345852892</v>
      </c>
      <c r="AG134" s="34" t="str">
        <f t="shared" si="56"/>
        <v>LL7_111_B</v>
      </c>
      <c r="AH134" s="34">
        <f t="shared" si="57"/>
        <v>49.445999999999998</v>
      </c>
      <c r="AI134" s="34">
        <f t="shared" si="58"/>
        <v>1.915</v>
      </c>
      <c r="AJ134" s="34">
        <f t="shared" si="59"/>
        <v>11.52</v>
      </c>
      <c r="AK134" s="34">
        <f t="shared" si="60"/>
        <v>9.6347500000000004</v>
      </c>
      <c r="AL134" s="34">
        <f t="shared" si="61"/>
        <v>1.8891664777499999</v>
      </c>
      <c r="AM134" s="34">
        <f t="shared" si="62"/>
        <v>0.13500000000000001</v>
      </c>
      <c r="AN134" s="34">
        <f t="shared" si="63"/>
        <v>13.147</v>
      </c>
      <c r="AO134" s="34">
        <f t="shared" si="64"/>
        <v>9.4369999999999994</v>
      </c>
      <c r="AP134" s="34">
        <f t="shared" si="65"/>
        <v>2.1739999999999999</v>
      </c>
      <c r="AQ134" s="34">
        <f t="shared" si="66"/>
        <v>0.307</v>
      </c>
      <c r="AR134" s="34">
        <f t="shared" si="67"/>
        <v>0.218</v>
      </c>
      <c r="AS134" s="34">
        <v>0.5</v>
      </c>
      <c r="AT134" s="34">
        <f t="shared" si="69"/>
        <v>7.9154140347047736E-2</v>
      </c>
      <c r="AU134" s="34">
        <f t="shared" si="70"/>
        <v>1278.2547</v>
      </c>
      <c r="AV134" s="34">
        <v>970</v>
      </c>
      <c r="AW134" s="34">
        <v>6.1740584856558221E-2</v>
      </c>
      <c r="AY134" s="25">
        <v>47.058349999999997</v>
      </c>
      <c r="AZ134" s="25">
        <v>40.036949999999997</v>
      </c>
      <c r="BA134" s="25">
        <v>10.9886</v>
      </c>
      <c r="BB134" s="25">
        <v>5.6149999999999999E-2</v>
      </c>
      <c r="BC134" s="25">
        <v>0.2291</v>
      </c>
      <c r="BD134" s="25">
        <v>0.1492</v>
      </c>
      <c r="BE134" s="25">
        <v>0.38834999999999997</v>
      </c>
      <c r="BJ134" s="25">
        <v>98.906649999999999</v>
      </c>
      <c r="BK134" s="25">
        <v>0.8841741634493</v>
      </c>
      <c r="BM134" s="12" t="s">
        <v>404</v>
      </c>
      <c r="BN134" s="12">
        <v>50</v>
      </c>
      <c r="BO134" s="12" t="s">
        <v>32</v>
      </c>
      <c r="BP134" s="12">
        <v>14</v>
      </c>
      <c r="BQ134" s="12" t="s">
        <v>788</v>
      </c>
      <c r="BR134" s="12" t="s">
        <v>485</v>
      </c>
      <c r="BS134" s="12">
        <v>3.7725694444444499E-2</v>
      </c>
      <c r="BT134" s="12">
        <v>21.884</v>
      </c>
      <c r="BU134" s="12">
        <v>33</v>
      </c>
      <c r="BV134" s="12" t="s">
        <v>462</v>
      </c>
      <c r="BW134" s="12">
        <v>1</v>
      </c>
      <c r="BX134" s="12">
        <v>324000</v>
      </c>
      <c r="BY134" s="12">
        <v>11000</v>
      </c>
      <c r="BZ134" s="12">
        <v>11.9</v>
      </c>
      <c r="CA134" s="12">
        <v>1</v>
      </c>
      <c r="CB134" s="12">
        <v>4.07</v>
      </c>
      <c r="CC134" s="12">
        <v>0.3</v>
      </c>
      <c r="CD134" s="12">
        <v>1.03</v>
      </c>
      <c r="CE134" s="12">
        <v>0.32</v>
      </c>
      <c r="CF134" s="12">
        <v>2.86</v>
      </c>
      <c r="CG134" s="12">
        <v>0.14000000000000001</v>
      </c>
      <c r="CH134" s="12">
        <v>3175</v>
      </c>
      <c r="CI134" s="12">
        <v>79</v>
      </c>
      <c r="CJ134" s="12">
        <v>25.66</v>
      </c>
      <c r="CK134" s="12">
        <v>0.74</v>
      </c>
      <c r="CL134" s="12">
        <v>14230</v>
      </c>
      <c r="CM134" s="12">
        <v>320</v>
      </c>
      <c r="CN134" s="12">
        <v>258.2</v>
      </c>
      <c r="CO134" s="12">
        <v>7.3</v>
      </c>
      <c r="CP134" s="12">
        <v>303</v>
      </c>
      <c r="CQ134" s="12">
        <v>10</v>
      </c>
      <c r="CR134" s="12">
        <v>844</v>
      </c>
      <c r="CS134" s="12">
        <v>29</v>
      </c>
      <c r="CT134" s="12">
        <v>63900</v>
      </c>
      <c r="CU134" s="12">
        <v>2500</v>
      </c>
      <c r="CV134" s="12">
        <v>33.799999999999997</v>
      </c>
      <c r="CW134" s="12">
        <v>1.8</v>
      </c>
      <c r="CX134" s="12">
        <v>146.69999999999999</v>
      </c>
      <c r="CY134" s="12">
        <v>7.6</v>
      </c>
      <c r="CZ134" s="12">
        <v>56.9</v>
      </c>
      <c r="DA134" s="12">
        <v>3.2</v>
      </c>
      <c r="DB134" s="12">
        <v>70.599999999999994</v>
      </c>
      <c r="DC134" s="12">
        <v>4.0999999999999996</v>
      </c>
      <c r="DD134" s="12">
        <v>22.18</v>
      </c>
      <c r="DE134" s="12">
        <v>0.92</v>
      </c>
      <c r="DF134" s="12">
        <v>1.86</v>
      </c>
      <c r="DG134" s="12">
        <v>0.31</v>
      </c>
      <c r="DH134" s="12">
        <v>6.48</v>
      </c>
      <c r="DI134" s="12">
        <v>0.34</v>
      </c>
      <c r="DJ134" s="12">
        <v>312.39999999999998</v>
      </c>
      <c r="DK134" s="12">
        <v>6.5</v>
      </c>
      <c r="DL134" s="12">
        <v>24.25</v>
      </c>
      <c r="DM134" s="12">
        <v>0.62</v>
      </c>
      <c r="DN134" s="12">
        <v>118.9</v>
      </c>
      <c r="DO134" s="12">
        <v>3.3</v>
      </c>
      <c r="DP134" s="12">
        <v>9.91</v>
      </c>
      <c r="DQ134" s="12">
        <v>0.41</v>
      </c>
      <c r="DR134" s="12">
        <v>0.85</v>
      </c>
      <c r="DS134" s="12">
        <v>0.15</v>
      </c>
      <c r="DT134" s="12" t="s">
        <v>135</v>
      </c>
      <c r="DU134" s="12" t="s">
        <v>135</v>
      </c>
      <c r="DV134" s="12">
        <v>7.6999999999999999E-2</v>
      </c>
      <c r="DW134" s="12">
        <v>1.7000000000000001E-2</v>
      </c>
      <c r="DX134" s="12">
        <v>1.52</v>
      </c>
      <c r="DY134" s="12">
        <v>0.19</v>
      </c>
      <c r="DZ134" s="12" t="s">
        <v>135</v>
      </c>
      <c r="EA134" s="12" t="s">
        <v>135</v>
      </c>
      <c r="EB134" s="12">
        <v>8.5000000000000006E-2</v>
      </c>
      <c r="EC134" s="12">
        <v>1.4999999999999999E-2</v>
      </c>
      <c r="ED134" s="12">
        <v>81.5</v>
      </c>
      <c r="EE134" s="12">
        <v>3.6</v>
      </c>
      <c r="EF134" s="12">
        <v>9.56</v>
      </c>
      <c r="EG134" s="12">
        <v>0.45</v>
      </c>
      <c r="EH134" s="12">
        <v>23.69</v>
      </c>
      <c r="EI134" s="12">
        <v>0.93</v>
      </c>
      <c r="EJ134" s="12">
        <v>3.5</v>
      </c>
      <c r="EK134" s="12">
        <v>0.2</v>
      </c>
      <c r="EL134" s="12">
        <v>18.07</v>
      </c>
      <c r="EM134" s="12">
        <v>0.76</v>
      </c>
      <c r="EN134" s="12">
        <v>5.19</v>
      </c>
      <c r="EO134" s="12">
        <v>0.48</v>
      </c>
      <c r="EP134" s="12">
        <v>1.71</v>
      </c>
      <c r="EQ134" s="12">
        <v>0.1</v>
      </c>
      <c r="ER134" s="12">
        <v>5.61</v>
      </c>
      <c r="ES134" s="12">
        <v>0.51</v>
      </c>
      <c r="ET134" s="12">
        <v>0.83399999999999996</v>
      </c>
      <c r="EU134" s="12">
        <v>8.5999999999999993E-2</v>
      </c>
      <c r="EV134" s="12">
        <v>5.03</v>
      </c>
      <c r="EW134" s="12">
        <v>0.36</v>
      </c>
      <c r="EX134" s="12">
        <v>0.91500000000000004</v>
      </c>
      <c r="EY134" s="12">
        <v>7.4999999999999997E-2</v>
      </c>
      <c r="EZ134" s="12">
        <v>2.35</v>
      </c>
      <c r="FA134" s="12">
        <v>0.15</v>
      </c>
      <c r="FB134" s="12">
        <v>0.27300000000000002</v>
      </c>
      <c r="FC134" s="12">
        <v>2.7E-2</v>
      </c>
      <c r="FD134" s="12">
        <v>1.98</v>
      </c>
      <c r="FE134" s="12">
        <v>0.21</v>
      </c>
      <c r="FF134" s="12">
        <v>0.29799999999999999</v>
      </c>
      <c r="FG134" s="12">
        <v>4.2000000000000003E-2</v>
      </c>
      <c r="FH134" s="12">
        <v>3.38</v>
      </c>
      <c r="FI134" s="12">
        <v>0.26</v>
      </c>
      <c r="FJ134" s="12">
        <v>0.58499999999999996</v>
      </c>
      <c r="FK134" s="12">
        <v>5.8000000000000003E-2</v>
      </c>
      <c r="FL134" s="12">
        <v>0.122</v>
      </c>
      <c r="FM134" s="12">
        <v>3.7999999999999999E-2</v>
      </c>
      <c r="FN134" s="12">
        <v>0.03</v>
      </c>
      <c r="FO134" s="12">
        <v>0.01</v>
      </c>
      <c r="FP134" s="12">
        <v>0.81399999999999995</v>
      </c>
      <c r="FQ134" s="12">
        <v>7.9000000000000001E-2</v>
      </c>
      <c r="FR134" s="12" t="s">
        <v>135</v>
      </c>
      <c r="FS134" s="12" t="s">
        <v>135</v>
      </c>
      <c r="FT134" s="12">
        <v>0.68300000000000005</v>
      </c>
      <c r="FU134" s="12">
        <v>8.2000000000000003E-2</v>
      </c>
      <c r="FV134" s="12">
        <v>0.222</v>
      </c>
      <c r="FW134" s="12">
        <v>3.6999999999999998E-2</v>
      </c>
    </row>
    <row r="135" spans="1:179" x14ac:dyDescent="0.3">
      <c r="A135" s="31" t="s">
        <v>933</v>
      </c>
      <c r="B135" s="31" t="s">
        <v>14</v>
      </c>
      <c r="D135" s="62">
        <v>2.7155</v>
      </c>
      <c r="E135" s="62">
        <v>13.900399999999999</v>
      </c>
      <c r="F135" s="62">
        <v>0.16869999999999999</v>
      </c>
      <c r="G135" s="62">
        <v>10.561</v>
      </c>
      <c r="H135" s="62">
        <v>0.5081</v>
      </c>
      <c r="I135" s="62">
        <v>3.0447000000000002</v>
      </c>
      <c r="J135" s="62">
        <v>49.582500000000003</v>
      </c>
      <c r="K135" s="62">
        <v>5.9863</v>
      </c>
      <c r="L135" s="62">
        <v>10.821199999999999</v>
      </c>
      <c r="M135" s="62">
        <v>0.2026</v>
      </c>
      <c r="N135" s="62">
        <v>1022.456124</v>
      </c>
      <c r="O135" s="62">
        <v>91</v>
      </c>
      <c r="P135" s="62">
        <v>0.28462596492535902</v>
      </c>
      <c r="Q135" s="62">
        <v>1471.9349622130001</v>
      </c>
      <c r="R135" s="62">
        <v>321.012857075189</v>
      </c>
      <c r="T135" s="37">
        <v>4.7699999999999996</v>
      </c>
      <c r="U135" s="37">
        <v>2.6459999999999999</v>
      </c>
      <c r="V135" s="37">
        <v>13.542999999999999</v>
      </c>
      <c r="W135" s="37">
        <v>0.16400000000000001</v>
      </c>
      <c r="X135" s="37">
        <v>10.32</v>
      </c>
      <c r="Y135" s="37">
        <v>0.495</v>
      </c>
      <c r="Z135" s="37">
        <v>2.9660000000000002</v>
      </c>
      <c r="AA135" s="37">
        <v>50.100999999999999</v>
      </c>
      <c r="AB135" s="37">
        <v>7.7539999999999996</v>
      </c>
      <c r="AC135" s="37">
        <v>11.340999999999999</v>
      </c>
      <c r="AD135" s="37">
        <v>0.222</v>
      </c>
      <c r="AE135" s="37">
        <f t="shared" si="68"/>
        <v>0.95447169991409753</v>
      </c>
      <c r="AG135" s="34" t="str">
        <f t="shared" si="56"/>
        <v>LL4_13</v>
      </c>
      <c r="AH135" s="34">
        <f t="shared" si="57"/>
        <v>50.100999999999999</v>
      </c>
      <c r="AI135" s="34">
        <f t="shared" si="58"/>
        <v>2.9660000000000002</v>
      </c>
      <c r="AJ135" s="34">
        <f t="shared" si="59"/>
        <v>13.542999999999999</v>
      </c>
      <c r="AK135" s="34">
        <f t="shared" si="60"/>
        <v>9.6398499999999991</v>
      </c>
      <c r="AL135" s="34">
        <f t="shared" si="61"/>
        <v>1.8901664776499998</v>
      </c>
      <c r="AM135" s="34">
        <f t="shared" si="62"/>
        <v>0.222</v>
      </c>
      <c r="AN135" s="34">
        <f t="shared" si="63"/>
        <v>7.7539999999999996</v>
      </c>
      <c r="AO135" s="34">
        <f t="shared" si="64"/>
        <v>10.32</v>
      </c>
      <c r="AP135" s="34">
        <f t="shared" si="65"/>
        <v>2.6459999999999999</v>
      </c>
      <c r="AQ135" s="34">
        <f t="shared" si="66"/>
        <v>0.495</v>
      </c>
      <c r="AR135" s="34">
        <f t="shared" si="67"/>
        <v>0.16400000000000001</v>
      </c>
      <c r="AS135" s="34">
        <v>0.5</v>
      </c>
      <c r="AT135" s="34">
        <f t="shared" si="69"/>
        <v>0.14049202655464352</v>
      </c>
      <c r="AU135" s="34">
        <f t="shared" si="70"/>
        <v>1169.8553999999999</v>
      </c>
      <c r="AV135" s="34">
        <v>2080</v>
      </c>
      <c r="AW135" s="34">
        <v>2.9129877271680302E-2</v>
      </c>
      <c r="AY135" s="25">
        <v>42.571249999999999</v>
      </c>
      <c r="AZ135" s="25">
        <v>39.257800000000003</v>
      </c>
      <c r="BA135" s="25">
        <v>17.080749999999998</v>
      </c>
      <c r="BB135" s="25">
        <v>2.9899999999999999E-2</v>
      </c>
      <c r="BC135" s="25">
        <v>0.24475</v>
      </c>
      <c r="BD135" s="25">
        <v>0.22555</v>
      </c>
      <c r="BE135" s="25">
        <v>0.25445000000000001</v>
      </c>
      <c r="BJ135" s="25">
        <v>99.664500000000004</v>
      </c>
      <c r="BK135" s="25">
        <v>0.81626784158183896</v>
      </c>
      <c r="BM135" s="12" t="s">
        <v>406</v>
      </c>
      <c r="BN135" s="12">
        <v>25</v>
      </c>
      <c r="BO135" s="12" t="s">
        <v>32</v>
      </c>
      <c r="BP135" s="12" t="s">
        <v>459</v>
      </c>
      <c r="BQ135" s="12" t="s">
        <v>789</v>
      </c>
      <c r="BR135" s="12" t="s">
        <v>485</v>
      </c>
      <c r="BS135" s="12">
        <v>2.4541666666666701E-2</v>
      </c>
      <c r="BT135" s="12">
        <v>16.753</v>
      </c>
      <c r="BU135" s="12">
        <v>32</v>
      </c>
      <c r="BV135" s="12" t="s">
        <v>462</v>
      </c>
      <c r="BW135" s="12">
        <v>1</v>
      </c>
      <c r="BX135" s="12">
        <v>71800</v>
      </c>
      <c r="BY135" s="12">
        <v>5000</v>
      </c>
      <c r="BZ135" s="12">
        <v>10.6</v>
      </c>
      <c r="CA135" s="12">
        <v>1</v>
      </c>
      <c r="CF135" s="12">
        <v>2.38</v>
      </c>
      <c r="CG135" s="12">
        <v>0.2</v>
      </c>
      <c r="CH135" s="12">
        <v>3930</v>
      </c>
      <c r="CI135" s="12">
        <v>180</v>
      </c>
      <c r="CJ135" s="12">
        <v>30.9</v>
      </c>
      <c r="CK135" s="12">
        <v>2.9</v>
      </c>
      <c r="CL135" s="12">
        <v>19000</v>
      </c>
      <c r="CM135" s="12">
        <v>1100</v>
      </c>
      <c r="CN135" s="12">
        <v>369</v>
      </c>
      <c r="CO135" s="12">
        <v>30</v>
      </c>
      <c r="CP135" s="12">
        <v>240</v>
      </c>
      <c r="CQ135" s="12">
        <v>24</v>
      </c>
      <c r="CR135" s="12">
        <v>1200</v>
      </c>
      <c r="CS135" s="12">
        <v>110</v>
      </c>
      <c r="CT135" s="12">
        <v>95700</v>
      </c>
      <c r="CU135" s="12">
        <v>9500</v>
      </c>
      <c r="CX135" s="12">
        <v>111</v>
      </c>
      <c r="CY135" s="12">
        <v>11</v>
      </c>
      <c r="CZ135" s="12">
        <v>109.32203389830499</v>
      </c>
      <c r="DA135" s="12">
        <v>59</v>
      </c>
      <c r="DD135" s="12">
        <v>25.4</v>
      </c>
      <c r="DE135" s="12">
        <v>3.1</v>
      </c>
      <c r="DF135" s="12" t="s">
        <v>135</v>
      </c>
      <c r="DG135" s="12" t="s">
        <v>135</v>
      </c>
      <c r="DH135" s="12">
        <v>9</v>
      </c>
      <c r="DI135" s="12">
        <v>0.9</v>
      </c>
      <c r="DJ135" s="12">
        <v>363</v>
      </c>
      <c r="DK135" s="12">
        <v>18</v>
      </c>
      <c r="DL135" s="12">
        <v>24.3</v>
      </c>
      <c r="DM135" s="12">
        <v>2.1</v>
      </c>
      <c r="DN135" s="12">
        <v>136</v>
      </c>
      <c r="DO135" s="12">
        <v>11</v>
      </c>
      <c r="DP135" s="12">
        <v>12.5</v>
      </c>
      <c r="DQ135" s="12">
        <v>1</v>
      </c>
      <c r="DR135" s="12">
        <v>0.82</v>
      </c>
      <c r="DS135" s="12">
        <v>0.33</v>
      </c>
      <c r="DX135" s="12">
        <v>1.31</v>
      </c>
      <c r="DY135" s="12">
        <v>0.37</v>
      </c>
      <c r="ED135" s="12">
        <v>109</v>
      </c>
      <c r="EE135" s="12">
        <v>12</v>
      </c>
      <c r="EF135" s="12">
        <v>10.3</v>
      </c>
      <c r="EG135" s="12">
        <v>0.87</v>
      </c>
      <c r="EH135" s="12">
        <v>27.7</v>
      </c>
      <c r="EI135" s="12">
        <v>1.6</v>
      </c>
      <c r="EJ135" s="12">
        <v>4.1500000000000004</v>
      </c>
      <c r="EK135" s="12">
        <v>0.46</v>
      </c>
      <c r="EL135" s="12">
        <v>19.5</v>
      </c>
      <c r="EM135" s="12">
        <v>2.1</v>
      </c>
      <c r="EN135" s="12">
        <v>5.19</v>
      </c>
      <c r="EO135" s="12">
        <v>0.83</v>
      </c>
      <c r="EP135" s="12">
        <v>1.85</v>
      </c>
      <c r="EQ135" s="12">
        <v>0.28000000000000003</v>
      </c>
      <c r="ER135" s="12">
        <v>5.75</v>
      </c>
      <c r="ES135" s="12">
        <v>0.87</v>
      </c>
      <c r="ET135" s="12">
        <v>0.76</v>
      </c>
      <c r="EU135" s="12">
        <v>0.12</v>
      </c>
      <c r="EV135" s="12">
        <v>4.6500000000000004</v>
      </c>
      <c r="EW135" s="12">
        <v>0.61</v>
      </c>
      <c r="EX135" s="12">
        <v>0.91</v>
      </c>
      <c r="EY135" s="12">
        <v>0.12</v>
      </c>
      <c r="EZ135" s="12">
        <v>2.31</v>
      </c>
      <c r="FA135" s="12">
        <v>0.34</v>
      </c>
      <c r="FB135" s="12">
        <v>0.36199999999999999</v>
      </c>
      <c r="FC135" s="12">
        <v>6.3E-2</v>
      </c>
      <c r="FD135" s="12">
        <v>1.97</v>
      </c>
      <c r="FE135" s="12">
        <v>0.47</v>
      </c>
      <c r="FF135" s="12">
        <v>0.26600000000000001</v>
      </c>
      <c r="FG135" s="12">
        <v>6.9000000000000006E-2</v>
      </c>
      <c r="FH135" s="12">
        <v>3.63</v>
      </c>
      <c r="FI135" s="12">
        <v>0.57999999999999996</v>
      </c>
      <c r="FJ135" s="12">
        <v>0.78</v>
      </c>
      <c r="FK135" s="12">
        <v>0.14000000000000001</v>
      </c>
      <c r="FL135" s="12">
        <v>0.16</v>
      </c>
      <c r="FM135" s="12">
        <v>7.0000000000000007E-2</v>
      </c>
      <c r="FN135" s="12">
        <v>2.5999999999999999E-2</v>
      </c>
      <c r="FO135" s="12">
        <v>2.1999999999999999E-2</v>
      </c>
      <c r="FP135" s="12">
        <v>0.83</v>
      </c>
      <c r="FQ135" s="12">
        <v>0.17</v>
      </c>
      <c r="FT135" s="12">
        <v>0.76</v>
      </c>
      <c r="FU135" s="12">
        <v>0.13</v>
      </c>
      <c r="FV135" s="12">
        <v>0.28599999999999998</v>
      </c>
      <c r="FW135" s="12">
        <v>7.2999999999999995E-2</v>
      </c>
    </row>
    <row r="136" spans="1:179" x14ac:dyDescent="0.3">
      <c r="A136" s="31" t="s">
        <v>949</v>
      </c>
      <c r="B136" s="31" t="s">
        <v>14</v>
      </c>
      <c r="D136" s="62">
        <v>2.6863000000000001</v>
      </c>
      <c r="E136" s="62">
        <v>13.913500000000001</v>
      </c>
      <c r="F136" s="62">
        <v>0.30059999999999998</v>
      </c>
      <c r="G136" s="62">
        <v>10.492599999999999</v>
      </c>
      <c r="H136" s="62">
        <v>0.35909999999999997</v>
      </c>
      <c r="I136" s="62">
        <v>2.1244999999999998</v>
      </c>
      <c r="J136" s="62">
        <v>51.0379</v>
      </c>
      <c r="K136" s="62">
        <v>5.4886999999999997</v>
      </c>
      <c r="L136" s="62">
        <v>11.401300000000001</v>
      </c>
      <c r="M136" s="62">
        <v>0.14369999999999999</v>
      </c>
      <c r="N136" s="62">
        <v>1080.0099439999999</v>
      </c>
      <c r="O136" s="62">
        <v>116</v>
      </c>
      <c r="P136" s="62">
        <v>0.29032568242263801</v>
      </c>
      <c r="Q136" s="62">
        <v>133.23069159808799</v>
      </c>
      <c r="R136" s="62">
        <v>275.49534801049498</v>
      </c>
      <c r="T136" s="44">
        <v>1.39</v>
      </c>
      <c r="U136" s="44">
        <v>2.7050000000000001</v>
      </c>
      <c r="V136" s="44">
        <v>13.375999999999999</v>
      </c>
      <c r="W136" s="44">
        <v>0.30299999999999999</v>
      </c>
      <c r="X136" s="44">
        <v>10.564</v>
      </c>
      <c r="Y136" s="44">
        <v>0.36199999999999999</v>
      </c>
      <c r="Z136" s="44">
        <v>3.536</v>
      </c>
      <c r="AA136" s="44">
        <v>51.295000000000002</v>
      </c>
      <c r="AB136" s="44">
        <v>5.9779999999999998</v>
      </c>
      <c r="AC136" s="44">
        <v>11.371</v>
      </c>
      <c r="AD136" s="44">
        <v>0.17699999999999999</v>
      </c>
      <c r="AE136" s="37">
        <f t="shared" si="68"/>
        <v>0.98629056119932934</v>
      </c>
      <c r="AG136" s="34" t="str">
        <f t="shared" si="56"/>
        <v>LL4_39a</v>
      </c>
      <c r="AH136" s="34">
        <f t="shared" si="57"/>
        <v>51.295000000000002</v>
      </c>
      <c r="AI136" s="34">
        <f t="shared" si="58"/>
        <v>3.536</v>
      </c>
      <c r="AJ136" s="34">
        <f t="shared" si="59"/>
        <v>13.375999999999999</v>
      </c>
      <c r="AK136" s="34">
        <f t="shared" si="60"/>
        <v>9.6653500000000001</v>
      </c>
      <c r="AL136" s="34">
        <f t="shared" si="61"/>
        <v>1.8951664771500001</v>
      </c>
      <c r="AM136" s="34">
        <f t="shared" si="62"/>
        <v>0.17699999999999999</v>
      </c>
      <c r="AN136" s="34">
        <f t="shared" si="63"/>
        <v>5.9779999999999998</v>
      </c>
      <c r="AO136" s="34">
        <f t="shared" si="64"/>
        <v>10.564</v>
      </c>
      <c r="AP136" s="34">
        <f t="shared" si="65"/>
        <v>2.7050000000000001</v>
      </c>
      <c r="AQ136" s="34">
        <f t="shared" si="66"/>
        <v>0.36199999999999999</v>
      </c>
      <c r="AR136" s="34">
        <f t="shared" si="67"/>
        <v>0.30299999999999999</v>
      </c>
      <c r="AS136" s="34">
        <v>0.5</v>
      </c>
      <c r="AT136" s="34">
        <f t="shared" si="69"/>
        <v>1.3140417358525298E-2</v>
      </c>
      <c r="AU136" s="34">
        <f t="shared" si="70"/>
        <v>1134.1578</v>
      </c>
      <c r="AV136" s="34">
        <v>240</v>
      </c>
      <c r="AW136" s="34">
        <v>0.19788236156151551</v>
      </c>
      <c r="AY136" s="25">
        <v>40.669800000000002</v>
      </c>
      <c r="AZ136" s="25">
        <v>38.522550000000003</v>
      </c>
      <c r="BA136" s="25">
        <v>19.519600000000001</v>
      </c>
      <c r="BB136" s="25">
        <v>4.19E-2</v>
      </c>
      <c r="BC136" s="25">
        <v>0.25919999999999999</v>
      </c>
      <c r="BD136" s="25">
        <v>0.26305000000000001</v>
      </c>
      <c r="BE136" s="25">
        <v>0.1883</v>
      </c>
      <c r="BJ136" s="25">
        <v>99.464299999999994</v>
      </c>
      <c r="BK136" s="25">
        <v>0.78786487965986096</v>
      </c>
      <c r="BM136" s="12" t="s">
        <v>406</v>
      </c>
      <c r="BN136" s="12">
        <v>25</v>
      </c>
      <c r="BO136" s="12" t="s">
        <v>32</v>
      </c>
      <c r="BP136" s="12" t="s">
        <v>459</v>
      </c>
      <c r="BQ136" s="12" t="s">
        <v>790</v>
      </c>
      <c r="BR136" s="12" t="s">
        <v>485</v>
      </c>
      <c r="BS136" s="12">
        <v>2.6050925925925901E-2</v>
      </c>
      <c r="BT136" s="12">
        <v>22.317</v>
      </c>
      <c r="BU136" s="12">
        <v>43</v>
      </c>
      <c r="BV136" s="12" t="s">
        <v>462</v>
      </c>
      <c r="BW136" s="12">
        <v>1</v>
      </c>
      <c r="BX136" s="12">
        <v>67000</v>
      </c>
      <c r="BY136" s="12">
        <v>4200</v>
      </c>
      <c r="BZ136" s="12">
        <v>10.5</v>
      </c>
      <c r="CA136" s="12">
        <v>1</v>
      </c>
      <c r="CF136" s="12">
        <v>2.62</v>
      </c>
      <c r="CG136" s="12">
        <v>0.18</v>
      </c>
      <c r="CH136" s="12">
        <v>3260</v>
      </c>
      <c r="CI136" s="12">
        <v>120</v>
      </c>
      <c r="CJ136" s="12">
        <v>28.8</v>
      </c>
      <c r="CK136" s="12">
        <v>1.6</v>
      </c>
      <c r="CL136" s="12">
        <v>12740</v>
      </c>
      <c r="CM136" s="12">
        <v>390</v>
      </c>
      <c r="CN136" s="12">
        <v>334</v>
      </c>
      <c r="CO136" s="12">
        <v>15</v>
      </c>
      <c r="CP136" s="12">
        <v>180</v>
      </c>
      <c r="CQ136" s="12">
        <v>13</v>
      </c>
      <c r="CR136" s="12">
        <v>1285</v>
      </c>
      <c r="CS136" s="12">
        <v>77</v>
      </c>
      <c r="CT136" s="12">
        <v>109100</v>
      </c>
      <c r="CU136" s="12">
        <v>6200</v>
      </c>
      <c r="CX136" s="12">
        <v>79.099999999999994</v>
      </c>
      <c r="CY136" s="12">
        <v>5.5</v>
      </c>
      <c r="CZ136" s="12">
        <v>140.593220338983</v>
      </c>
      <c r="DA136" s="12">
        <v>60</v>
      </c>
      <c r="DD136" s="12">
        <v>24.2</v>
      </c>
      <c r="DE136" s="12">
        <v>1.8</v>
      </c>
      <c r="DF136" s="12">
        <v>2.74</v>
      </c>
      <c r="DG136" s="12">
        <v>0.94</v>
      </c>
      <c r="DH136" s="12">
        <v>6.55</v>
      </c>
      <c r="DI136" s="12">
        <v>0.62</v>
      </c>
      <c r="DJ136" s="12">
        <v>293</v>
      </c>
      <c r="DK136" s="12">
        <v>14</v>
      </c>
      <c r="DL136" s="12">
        <v>23.5</v>
      </c>
      <c r="DM136" s="12">
        <v>1.5</v>
      </c>
      <c r="DN136" s="12">
        <v>115.1</v>
      </c>
      <c r="DO136" s="12">
        <v>5.6</v>
      </c>
      <c r="DP136" s="12">
        <v>9.99</v>
      </c>
      <c r="DQ136" s="12">
        <v>0.57999999999999996</v>
      </c>
      <c r="DR136" s="12">
        <v>0.65</v>
      </c>
      <c r="DS136" s="12">
        <v>0.26</v>
      </c>
      <c r="DX136" s="12">
        <v>1.61</v>
      </c>
      <c r="DY136" s="12">
        <v>0.33</v>
      </c>
      <c r="ED136" s="12">
        <v>80.099999999999994</v>
      </c>
      <c r="EE136" s="12">
        <v>5.8</v>
      </c>
      <c r="EF136" s="12">
        <v>8.56</v>
      </c>
      <c r="EG136" s="12">
        <v>0.63</v>
      </c>
      <c r="EH136" s="12">
        <v>21.4</v>
      </c>
      <c r="EI136" s="12">
        <v>1.4</v>
      </c>
      <c r="EJ136" s="12">
        <v>3.24</v>
      </c>
      <c r="EK136" s="12">
        <v>0.22</v>
      </c>
      <c r="EL136" s="12">
        <v>16.100000000000001</v>
      </c>
      <c r="EM136" s="12">
        <v>1.2</v>
      </c>
      <c r="EN136" s="12">
        <v>5.66</v>
      </c>
      <c r="EO136" s="12">
        <v>0.9</v>
      </c>
      <c r="EP136" s="12">
        <v>1.71</v>
      </c>
      <c r="EQ136" s="12">
        <v>0.25</v>
      </c>
      <c r="ER136" s="12">
        <v>5.41</v>
      </c>
      <c r="ES136" s="12">
        <v>0.54</v>
      </c>
      <c r="ET136" s="12">
        <v>0.89</v>
      </c>
      <c r="EU136" s="12">
        <v>0.13</v>
      </c>
      <c r="EV136" s="12">
        <v>4.3099999999999996</v>
      </c>
      <c r="EW136" s="12">
        <v>0.51</v>
      </c>
      <c r="EX136" s="12">
        <v>0.93</v>
      </c>
      <c r="EY136" s="12">
        <v>0.11</v>
      </c>
      <c r="EZ136" s="12">
        <v>2.38</v>
      </c>
      <c r="FA136" s="12">
        <v>0.35</v>
      </c>
      <c r="FB136" s="12">
        <v>0.311</v>
      </c>
      <c r="FC136" s="12">
        <v>5.6000000000000001E-2</v>
      </c>
      <c r="FD136" s="12">
        <v>2.0099999999999998</v>
      </c>
      <c r="FE136" s="12">
        <v>0.38</v>
      </c>
      <c r="FF136" s="12">
        <v>0.24399999999999999</v>
      </c>
      <c r="FG136" s="12">
        <v>5.1999999999999998E-2</v>
      </c>
      <c r="FH136" s="12">
        <v>2.86</v>
      </c>
      <c r="FI136" s="12">
        <v>0.48</v>
      </c>
      <c r="FJ136" s="12">
        <v>0.54500000000000004</v>
      </c>
      <c r="FK136" s="12">
        <v>8.4000000000000005E-2</v>
      </c>
      <c r="FL136" s="12">
        <v>0.16500000000000001</v>
      </c>
      <c r="FM136" s="12">
        <v>5.8999999999999997E-2</v>
      </c>
      <c r="FN136" s="12">
        <v>1.4999999999999999E-2</v>
      </c>
      <c r="FO136" s="12">
        <v>0.01</v>
      </c>
      <c r="FP136" s="12">
        <v>0.77</v>
      </c>
      <c r="FQ136" s="12">
        <v>0.14000000000000001</v>
      </c>
      <c r="FT136" s="12">
        <v>0.52300000000000002</v>
      </c>
      <c r="FU136" s="12">
        <v>9.8000000000000004E-2</v>
      </c>
      <c r="FV136" s="12">
        <v>0.21</v>
      </c>
      <c r="FW136" s="12">
        <v>5.6000000000000001E-2</v>
      </c>
    </row>
    <row r="137" spans="1:179" x14ac:dyDescent="0.3">
      <c r="A137" s="31" t="s">
        <v>950</v>
      </c>
      <c r="B137" s="31" t="s">
        <v>14</v>
      </c>
      <c r="D137" s="62">
        <v>2.8468</v>
      </c>
      <c r="E137" s="62">
        <v>14.848000000000001</v>
      </c>
      <c r="F137" s="62">
        <v>0.28589999999999999</v>
      </c>
      <c r="G137" s="62">
        <v>12.113099999999999</v>
      </c>
      <c r="H137" s="62">
        <v>0.42280000000000001</v>
      </c>
      <c r="I137" s="62">
        <v>2.4975000000000001</v>
      </c>
      <c r="J137" s="62">
        <v>51.974800000000002</v>
      </c>
      <c r="K137" s="62">
        <v>6.2344999999999997</v>
      </c>
      <c r="L137" s="62">
        <v>5.9911000000000003</v>
      </c>
      <c r="M137" s="62">
        <v>0.14799999999999999</v>
      </c>
      <c r="N137" s="62">
        <v>748.70012799999995</v>
      </c>
      <c r="O137" s="62">
        <v>84</v>
      </c>
      <c r="P137" s="62">
        <v>0.29095170712266499</v>
      </c>
      <c r="Q137" s="62">
        <v>40.159445957648302</v>
      </c>
      <c r="R137" s="62">
        <v>390.91204074233798</v>
      </c>
      <c r="T137" s="37">
        <v>30.45</v>
      </c>
      <c r="U137" s="37">
        <v>2.1829999999999998</v>
      </c>
      <c r="V137" s="37">
        <v>11.388</v>
      </c>
      <c r="W137" s="37">
        <v>0.219</v>
      </c>
      <c r="X137" s="37">
        <v>9.4450000000000003</v>
      </c>
      <c r="Y137" s="37">
        <v>0.32400000000000001</v>
      </c>
      <c r="Z137" s="37">
        <v>1.915</v>
      </c>
      <c r="AA137" s="37">
        <v>49.213999999999999</v>
      </c>
      <c r="AB137" s="37">
        <v>13.393000000000001</v>
      </c>
      <c r="AC137" s="37">
        <v>11.334</v>
      </c>
      <c r="AD137" s="37">
        <v>0.189</v>
      </c>
      <c r="AE137" s="37">
        <f t="shared" si="68"/>
        <v>0.76657723265619016</v>
      </c>
      <c r="AG137" s="34" t="str">
        <f t="shared" si="56"/>
        <v>LL4_18a</v>
      </c>
      <c r="AH137" s="34">
        <f t="shared" si="57"/>
        <v>49.213999999999999</v>
      </c>
      <c r="AI137" s="34">
        <f t="shared" si="58"/>
        <v>1.915</v>
      </c>
      <c r="AJ137" s="34">
        <f t="shared" si="59"/>
        <v>11.388</v>
      </c>
      <c r="AK137" s="34">
        <f t="shared" si="60"/>
        <v>9.6338999999999988</v>
      </c>
      <c r="AL137" s="34">
        <f t="shared" si="61"/>
        <v>1.8889998110999999</v>
      </c>
      <c r="AM137" s="34">
        <f t="shared" si="62"/>
        <v>0.189</v>
      </c>
      <c r="AN137" s="34">
        <f t="shared" si="63"/>
        <v>13.393000000000001</v>
      </c>
      <c r="AO137" s="34">
        <f t="shared" si="64"/>
        <v>9.4450000000000003</v>
      </c>
      <c r="AP137" s="34">
        <f t="shared" si="65"/>
        <v>2.1829999999999998</v>
      </c>
      <c r="AQ137" s="34">
        <f t="shared" si="66"/>
        <v>0.32400000000000001</v>
      </c>
      <c r="AR137" s="34">
        <f t="shared" si="67"/>
        <v>0.219</v>
      </c>
      <c r="AS137" s="34">
        <v>0.5</v>
      </c>
      <c r="AT137" s="34">
        <f t="shared" si="69"/>
        <v>3.0785316947219859E-3</v>
      </c>
      <c r="AU137" s="34">
        <f t="shared" si="70"/>
        <v>1283.1993</v>
      </c>
      <c r="AV137" s="34">
        <v>80</v>
      </c>
      <c r="AW137" s="34">
        <v>0.61037301682153944</v>
      </c>
      <c r="AY137" s="25">
        <v>47.310549999999999</v>
      </c>
      <c r="AZ137" s="25">
        <v>40.192549999999997</v>
      </c>
      <c r="BA137" s="25">
        <v>10.78145</v>
      </c>
      <c r="BB137" s="25">
        <v>4.8349999999999997E-2</v>
      </c>
      <c r="BC137" s="25">
        <v>0.22564999999999999</v>
      </c>
      <c r="BD137" s="25">
        <v>0.13134999999999999</v>
      </c>
      <c r="BE137" s="25">
        <v>0.40244999999999997</v>
      </c>
      <c r="BJ137" s="25">
        <v>99.092399999999998</v>
      </c>
      <c r="BK137" s="25">
        <v>0.88664726319245302</v>
      </c>
      <c r="BM137" s="12" t="s">
        <v>406</v>
      </c>
      <c r="BN137" s="12">
        <v>25</v>
      </c>
      <c r="BO137" s="12" t="s">
        <v>32</v>
      </c>
      <c r="BP137" s="12" t="s">
        <v>459</v>
      </c>
      <c r="BQ137" s="12" t="s">
        <v>791</v>
      </c>
      <c r="BR137" s="12" t="s">
        <v>485</v>
      </c>
      <c r="BS137" s="12">
        <v>3.9512731481481503E-2</v>
      </c>
      <c r="BT137" s="12">
        <v>25.018999999999998</v>
      </c>
      <c r="BU137" s="12">
        <v>47</v>
      </c>
      <c r="BV137" s="12" t="s">
        <v>462</v>
      </c>
      <c r="BW137" s="12">
        <v>1</v>
      </c>
      <c r="BX137" s="12">
        <v>75000</v>
      </c>
      <c r="BY137" s="12">
        <v>4500</v>
      </c>
      <c r="BZ137" s="12">
        <v>12.1</v>
      </c>
      <c r="CA137" s="12">
        <v>1</v>
      </c>
      <c r="CF137" s="12">
        <v>2.89</v>
      </c>
      <c r="CG137" s="12">
        <v>0.19</v>
      </c>
      <c r="CH137" s="12">
        <v>3500</v>
      </c>
      <c r="CI137" s="12">
        <v>130</v>
      </c>
      <c r="CJ137" s="12">
        <v>26.9</v>
      </c>
      <c r="CK137" s="12">
        <v>1.6</v>
      </c>
      <c r="CL137" s="12">
        <v>15580</v>
      </c>
      <c r="CM137" s="12">
        <v>740</v>
      </c>
      <c r="CN137" s="12">
        <v>293</v>
      </c>
      <c r="CO137" s="12">
        <v>15</v>
      </c>
      <c r="CP137" s="12">
        <v>315</v>
      </c>
      <c r="CQ137" s="12">
        <v>21</v>
      </c>
      <c r="CR137" s="12">
        <v>782</v>
      </c>
      <c r="CS137" s="12">
        <v>49</v>
      </c>
      <c r="CT137" s="12">
        <v>62500</v>
      </c>
      <c r="CU137" s="12">
        <v>4000</v>
      </c>
      <c r="CX137" s="12">
        <v>145</v>
      </c>
      <c r="CY137" s="12">
        <v>10</v>
      </c>
      <c r="CZ137" s="12">
        <v>58.644067796610202</v>
      </c>
      <c r="DA137" s="12">
        <v>41</v>
      </c>
      <c r="DD137" s="12">
        <v>26.2</v>
      </c>
      <c r="DE137" s="12">
        <v>1.7</v>
      </c>
      <c r="DF137" s="12">
        <v>2.5299999999999998</v>
      </c>
      <c r="DG137" s="12">
        <v>0.8</v>
      </c>
      <c r="DH137" s="12">
        <v>7.31</v>
      </c>
      <c r="DI137" s="12">
        <v>0.6</v>
      </c>
      <c r="DJ137" s="12">
        <v>319</v>
      </c>
      <c r="DK137" s="12">
        <v>12</v>
      </c>
      <c r="DL137" s="12">
        <v>24.6</v>
      </c>
      <c r="DM137" s="12">
        <v>1.5</v>
      </c>
      <c r="DN137" s="12">
        <v>123.2</v>
      </c>
      <c r="DO137" s="12">
        <v>5.6</v>
      </c>
      <c r="DP137" s="12">
        <v>11.11</v>
      </c>
      <c r="DQ137" s="12">
        <v>0.61</v>
      </c>
      <c r="DR137" s="12">
        <v>0.63</v>
      </c>
      <c r="DS137" s="12">
        <v>0.21</v>
      </c>
      <c r="DX137" s="12">
        <v>1.78</v>
      </c>
      <c r="DY137" s="12">
        <v>0.32</v>
      </c>
      <c r="ED137" s="12">
        <v>86.6</v>
      </c>
      <c r="EE137" s="12">
        <v>6.2</v>
      </c>
      <c r="EF137" s="12">
        <v>10.29</v>
      </c>
      <c r="EG137" s="12">
        <v>0.51</v>
      </c>
      <c r="EH137" s="12">
        <v>24.3</v>
      </c>
      <c r="EI137" s="12">
        <v>0.97</v>
      </c>
      <c r="EJ137" s="12">
        <v>3.78</v>
      </c>
      <c r="EK137" s="12">
        <v>0.2</v>
      </c>
      <c r="EL137" s="12">
        <v>18.399999999999999</v>
      </c>
      <c r="EM137" s="12">
        <v>1.5</v>
      </c>
      <c r="EN137" s="12">
        <v>5.0999999999999996</v>
      </c>
      <c r="EO137" s="12">
        <v>0.66</v>
      </c>
      <c r="EP137" s="12">
        <v>1.78</v>
      </c>
      <c r="EQ137" s="12">
        <v>0.22</v>
      </c>
      <c r="ER137" s="12">
        <v>6</v>
      </c>
      <c r="ES137" s="12">
        <v>0.9</v>
      </c>
      <c r="ET137" s="12">
        <v>0.99</v>
      </c>
      <c r="EU137" s="12">
        <v>0.13</v>
      </c>
      <c r="EV137" s="12">
        <v>4.7699999999999996</v>
      </c>
      <c r="EW137" s="12">
        <v>0.51</v>
      </c>
      <c r="EX137" s="12">
        <v>1.01</v>
      </c>
      <c r="EY137" s="12">
        <v>0.11</v>
      </c>
      <c r="EZ137" s="12">
        <v>2.4900000000000002</v>
      </c>
      <c r="FA137" s="12">
        <v>0.34</v>
      </c>
      <c r="FB137" s="12">
        <v>0.33700000000000002</v>
      </c>
      <c r="FC137" s="12">
        <v>6.5000000000000002E-2</v>
      </c>
      <c r="FD137" s="12">
        <v>2.09</v>
      </c>
      <c r="FE137" s="12">
        <v>0.35</v>
      </c>
      <c r="FF137" s="12">
        <v>0.29699999999999999</v>
      </c>
      <c r="FG137" s="12">
        <v>5.7000000000000002E-2</v>
      </c>
      <c r="FH137" s="12">
        <v>3.22</v>
      </c>
      <c r="FI137" s="12">
        <v>0.35</v>
      </c>
      <c r="FJ137" s="12">
        <v>0.58099999999999996</v>
      </c>
      <c r="FK137" s="12">
        <v>8.5000000000000006E-2</v>
      </c>
      <c r="FL137" s="12">
        <v>0.127</v>
      </c>
      <c r="FM137" s="12">
        <v>5.8000000000000003E-2</v>
      </c>
      <c r="FN137" s="12" t="s">
        <v>135</v>
      </c>
      <c r="FO137" s="12" t="s">
        <v>135</v>
      </c>
      <c r="FP137" s="12">
        <v>0.88</v>
      </c>
      <c r="FQ137" s="12">
        <v>0.14000000000000001</v>
      </c>
      <c r="FT137" s="12">
        <v>0.8</v>
      </c>
      <c r="FU137" s="12">
        <v>0.13</v>
      </c>
      <c r="FV137" s="12">
        <v>0.27500000000000002</v>
      </c>
      <c r="FW137" s="12">
        <v>6.5000000000000002E-2</v>
      </c>
    </row>
    <row r="138" spans="1:179" x14ac:dyDescent="0.3">
      <c r="A138" s="31" t="s">
        <v>951</v>
      </c>
      <c r="B138" s="31" t="s">
        <v>20</v>
      </c>
      <c r="D138" s="62">
        <v>2.6423999999999999</v>
      </c>
      <c r="E138" s="62">
        <v>14.275399999999999</v>
      </c>
      <c r="F138" s="62">
        <v>0.32550000000000001</v>
      </c>
      <c r="G138" s="62">
        <v>12.229799999999999</v>
      </c>
      <c r="H138" s="62">
        <v>0.59109999999999996</v>
      </c>
      <c r="I138" s="62">
        <v>2.9973999999999998</v>
      </c>
      <c r="J138" s="62">
        <v>51.629199999999997</v>
      </c>
      <c r="K138" s="62">
        <v>6.2881</v>
      </c>
      <c r="L138" s="62">
        <v>7.1586999999999996</v>
      </c>
      <c r="M138" s="62">
        <v>0.1429</v>
      </c>
      <c r="N138" s="62">
        <v>655.11261200000001</v>
      </c>
      <c r="O138" s="62">
        <v>149</v>
      </c>
      <c r="P138" s="62">
        <v>0.191784442522621</v>
      </c>
      <c r="Q138" s="62">
        <v>748.89742495132703</v>
      </c>
      <c r="R138" s="62">
        <v>397.291338495025</v>
      </c>
      <c r="T138" s="37">
        <v>21.7</v>
      </c>
      <c r="U138" s="37">
        <v>2.1659999999999999</v>
      </c>
      <c r="V138" s="37">
        <v>11.701000000000001</v>
      </c>
      <c r="W138" s="37">
        <v>0.26700000000000002</v>
      </c>
      <c r="X138" s="37">
        <v>10.148999999999999</v>
      </c>
      <c r="Y138" s="37">
        <v>0.48399999999999999</v>
      </c>
      <c r="Z138" s="37">
        <v>2.4569999999999999</v>
      </c>
      <c r="AA138" s="37">
        <v>49.427999999999997</v>
      </c>
      <c r="AB138" s="37">
        <v>11.497999999999999</v>
      </c>
      <c r="AC138" s="37">
        <v>11.334</v>
      </c>
      <c r="AD138" s="37">
        <v>0.186</v>
      </c>
      <c r="AE138" s="37">
        <f t="shared" si="68"/>
        <v>0.82169268693508624</v>
      </c>
      <c r="AG138" s="34" t="str">
        <f t="shared" si="56"/>
        <v>LL7_116</v>
      </c>
      <c r="AH138" s="34">
        <f t="shared" si="57"/>
        <v>49.427999999999997</v>
      </c>
      <c r="AI138" s="34">
        <f t="shared" si="58"/>
        <v>2.4569999999999999</v>
      </c>
      <c r="AJ138" s="34">
        <f t="shared" si="59"/>
        <v>11.701000000000001</v>
      </c>
      <c r="AK138" s="34">
        <f t="shared" si="60"/>
        <v>9.6338999999999988</v>
      </c>
      <c r="AL138" s="34">
        <f t="shared" si="61"/>
        <v>1.8889998110999999</v>
      </c>
      <c r="AM138" s="34">
        <f t="shared" si="62"/>
        <v>0.186</v>
      </c>
      <c r="AN138" s="34">
        <f t="shared" si="63"/>
        <v>11.497999999999999</v>
      </c>
      <c r="AO138" s="34">
        <f t="shared" si="64"/>
        <v>10.148999999999999</v>
      </c>
      <c r="AP138" s="34">
        <f t="shared" si="65"/>
        <v>2.1659999999999999</v>
      </c>
      <c r="AQ138" s="34">
        <f t="shared" si="66"/>
        <v>0.48399999999999999</v>
      </c>
      <c r="AR138" s="34">
        <f t="shared" si="67"/>
        <v>0.26700000000000002</v>
      </c>
      <c r="AS138" s="34">
        <v>0.5</v>
      </c>
      <c r="AT138" s="34">
        <f t="shared" si="69"/>
        <v>6.1536353734702301E-2</v>
      </c>
      <c r="AU138" s="34">
        <f t="shared" si="70"/>
        <v>1245.1098</v>
      </c>
      <c r="AV138" s="34">
        <v>790</v>
      </c>
      <c r="AW138" s="34">
        <v>7.3728900636382586E-2</v>
      </c>
      <c r="AY138" s="25">
        <v>46.31765</v>
      </c>
      <c r="AZ138" s="25">
        <v>39.876100000000001</v>
      </c>
      <c r="BA138" s="25">
        <v>12.2913</v>
      </c>
      <c r="BB138" s="25">
        <v>4.9450000000000001E-2</v>
      </c>
      <c r="BC138" s="25">
        <v>0.22450000000000001</v>
      </c>
      <c r="BD138" s="25">
        <v>0.15379999999999999</v>
      </c>
      <c r="BE138" s="25">
        <v>0.37714999999999999</v>
      </c>
      <c r="BJ138" s="25">
        <v>99.289950000000005</v>
      </c>
      <c r="BK138" s="25">
        <v>0.87041892373569896</v>
      </c>
    </row>
    <row r="139" spans="1:179" s="37" customFormat="1" x14ac:dyDescent="0.3">
      <c r="A139" s="31" t="s">
        <v>321</v>
      </c>
      <c r="B139" s="31" t="s">
        <v>25</v>
      </c>
      <c r="C139" s="19"/>
      <c r="D139" s="62">
        <v>3.0362</v>
      </c>
      <c r="E139" s="62">
        <v>13.9053</v>
      </c>
      <c r="F139" s="62">
        <v>0.36680000000000001</v>
      </c>
      <c r="G139" s="62">
        <v>9.4700000000000006</v>
      </c>
      <c r="H139" s="62">
        <v>0.78290000000000004</v>
      </c>
      <c r="I139" s="62">
        <v>3.3984000000000001</v>
      </c>
      <c r="J139" s="62">
        <v>52.249600000000001</v>
      </c>
      <c r="K139" s="62">
        <v>4.8116000000000003</v>
      </c>
      <c r="L139" s="62">
        <v>9.9291</v>
      </c>
      <c r="M139" s="62">
        <v>0.15029999999999999</v>
      </c>
      <c r="N139" s="62">
        <v>1509.411488</v>
      </c>
      <c r="O139" s="62">
        <v>162</v>
      </c>
      <c r="P139" s="62">
        <v>0.77762526898755202</v>
      </c>
      <c r="Q139" s="62">
        <v>194.556267228455</v>
      </c>
      <c r="R139" s="62">
        <v>458.06102917570701</v>
      </c>
      <c r="S139" s="19"/>
      <c r="T139" s="42">
        <v>6.01</v>
      </c>
      <c r="U139" s="42">
        <v>2.903</v>
      </c>
      <c r="V139" s="42">
        <v>13.345000000000001</v>
      </c>
      <c r="W139" s="42">
        <v>0.35099999999999998</v>
      </c>
      <c r="X139" s="42">
        <v>9.0559999999999992</v>
      </c>
      <c r="Y139" s="42">
        <v>0.749</v>
      </c>
      <c r="Z139" s="42">
        <v>3.56</v>
      </c>
      <c r="AA139" s="42">
        <v>51.34</v>
      </c>
      <c r="AB139" s="42">
        <v>5.9779999999999998</v>
      </c>
      <c r="AC139" s="42">
        <v>11.433</v>
      </c>
      <c r="AD139" s="42">
        <v>0.216</v>
      </c>
      <c r="AE139" s="37">
        <f t="shared" si="68"/>
        <v>0.94330723516649373</v>
      </c>
      <c r="AF139" s="19"/>
      <c r="AG139" s="34" t="str">
        <f t="shared" si="56"/>
        <v>LL11_501_b</v>
      </c>
      <c r="AH139" s="34">
        <f t="shared" si="57"/>
        <v>51.34</v>
      </c>
      <c r="AI139" s="34">
        <f t="shared" si="58"/>
        <v>3.56</v>
      </c>
      <c r="AJ139" s="34">
        <f t="shared" si="59"/>
        <v>13.345000000000001</v>
      </c>
      <c r="AK139" s="34">
        <f t="shared" si="60"/>
        <v>9.7180499999999999</v>
      </c>
      <c r="AL139" s="34">
        <f t="shared" si="61"/>
        <v>1.90549980945</v>
      </c>
      <c r="AM139" s="34">
        <f t="shared" si="62"/>
        <v>0.216</v>
      </c>
      <c r="AN139" s="34">
        <f t="shared" si="63"/>
        <v>5.9779999999999998</v>
      </c>
      <c r="AO139" s="34">
        <f t="shared" si="64"/>
        <v>9.0559999999999992</v>
      </c>
      <c r="AP139" s="34">
        <f t="shared" si="65"/>
        <v>2.903</v>
      </c>
      <c r="AQ139" s="34">
        <f t="shared" si="66"/>
        <v>0.749</v>
      </c>
      <c r="AR139" s="34">
        <f t="shared" si="67"/>
        <v>0.35099999999999998</v>
      </c>
      <c r="AS139" s="34">
        <v>0.73353954248424869</v>
      </c>
      <c r="AT139" s="34">
        <f t="shared" si="69"/>
        <v>1.8352633452358741E-2</v>
      </c>
      <c r="AU139" s="34">
        <f t="shared" si="70"/>
        <v>1134.1578</v>
      </c>
      <c r="AV139" s="34">
        <v>340</v>
      </c>
      <c r="AW139" s="34">
        <v>0.28298579306868232</v>
      </c>
      <c r="AX139" s="19"/>
      <c r="AY139" s="25">
        <v>41.315750000000001</v>
      </c>
      <c r="AZ139" s="25">
        <v>39.445300000000003</v>
      </c>
      <c r="BA139" s="25">
        <v>19.414300000000001</v>
      </c>
      <c r="BB139" s="25">
        <v>3.2250000000000001E-2</v>
      </c>
      <c r="BC139" s="25">
        <v>0.22889999999999999</v>
      </c>
      <c r="BD139" s="25">
        <v>0.2492</v>
      </c>
      <c r="BE139" s="25">
        <v>0.27915000000000001</v>
      </c>
      <c r="BF139" s="25"/>
      <c r="BG139" s="25"/>
      <c r="BH139" s="25"/>
      <c r="BI139" s="25"/>
      <c r="BJ139" s="25">
        <v>100.9648</v>
      </c>
      <c r="BK139" s="25">
        <v>0.79138107167156102</v>
      </c>
      <c r="BL139" s="19"/>
      <c r="BM139" s="12" t="s">
        <v>407</v>
      </c>
      <c r="BN139" s="12">
        <v>25</v>
      </c>
      <c r="BO139" s="12" t="s">
        <v>32</v>
      </c>
      <c r="BP139" s="12" t="s">
        <v>470</v>
      </c>
      <c r="BQ139" s="12" t="s">
        <v>792</v>
      </c>
      <c r="BR139" s="12" t="s">
        <v>485</v>
      </c>
      <c r="BS139" s="12">
        <v>1.32361111111111E-2</v>
      </c>
      <c r="BT139" s="12">
        <v>8.4222999999999999</v>
      </c>
      <c r="BU139" s="12">
        <v>29</v>
      </c>
      <c r="BV139" s="12" t="s">
        <v>462</v>
      </c>
      <c r="BW139" s="12">
        <v>1</v>
      </c>
      <c r="BX139" s="12">
        <v>40100</v>
      </c>
      <c r="BY139" s="12">
        <v>2700</v>
      </c>
      <c r="BZ139" s="12">
        <v>9.5</v>
      </c>
      <c r="CA139" s="12">
        <v>1</v>
      </c>
      <c r="CB139" s="12"/>
      <c r="CC139" s="12"/>
      <c r="CD139" s="12"/>
      <c r="CE139" s="12"/>
      <c r="CF139" s="12"/>
      <c r="CG139" s="12"/>
      <c r="CH139" s="12"/>
      <c r="CI139" s="12"/>
      <c r="CJ139" s="12"/>
      <c r="CK139" s="12"/>
      <c r="CL139" s="12"/>
      <c r="CM139" s="12"/>
      <c r="CN139" s="12"/>
      <c r="CO139" s="12"/>
      <c r="CP139" s="12"/>
      <c r="CQ139" s="12"/>
      <c r="CR139" s="12"/>
      <c r="CS139" s="12"/>
      <c r="CT139" s="12"/>
      <c r="CU139" s="12"/>
      <c r="CV139" s="12"/>
      <c r="CW139" s="12"/>
      <c r="CX139" s="12">
        <v>76.900000000000006</v>
      </c>
      <c r="CY139" s="12">
        <v>7.8</v>
      </c>
      <c r="CZ139" s="12">
        <v>104.761904761905</v>
      </c>
      <c r="DA139" s="12">
        <v>9.5238095238095202</v>
      </c>
      <c r="DB139" s="12"/>
      <c r="DC139" s="12"/>
      <c r="DD139" s="12"/>
      <c r="DE139" s="12"/>
      <c r="DF139" s="12"/>
      <c r="DG139" s="12"/>
      <c r="DH139" s="12">
        <v>14.7</v>
      </c>
      <c r="DI139" s="12">
        <v>1.5</v>
      </c>
      <c r="DJ139" s="12">
        <v>379</v>
      </c>
      <c r="DK139" s="12">
        <v>37</v>
      </c>
      <c r="DL139" s="12">
        <v>29.8</v>
      </c>
      <c r="DM139" s="12">
        <v>2.6</v>
      </c>
      <c r="DN139" s="12">
        <v>197</v>
      </c>
      <c r="DO139" s="12">
        <v>17</v>
      </c>
      <c r="DP139" s="12">
        <v>15.9</v>
      </c>
      <c r="DQ139" s="12">
        <v>1.7</v>
      </c>
      <c r="DR139" s="12"/>
      <c r="DS139" s="12"/>
      <c r="DT139" s="12"/>
      <c r="DU139" s="12"/>
      <c r="DV139" s="12"/>
      <c r="DW139" s="12"/>
      <c r="DX139" s="12"/>
      <c r="DY139" s="12"/>
      <c r="DZ139" s="12"/>
      <c r="EA139" s="12"/>
      <c r="EB139" s="12"/>
      <c r="EC139" s="12"/>
      <c r="ED139" s="12">
        <v>163</v>
      </c>
      <c r="EE139" s="12">
        <v>17</v>
      </c>
      <c r="EF139" s="12">
        <v>15.5</v>
      </c>
      <c r="EG139" s="12">
        <v>1.2</v>
      </c>
      <c r="EH139" s="12">
        <v>41.8</v>
      </c>
      <c r="EI139" s="12">
        <v>2.5</v>
      </c>
      <c r="EJ139" s="12">
        <v>6.09</v>
      </c>
      <c r="EK139" s="12">
        <v>0.44</v>
      </c>
      <c r="EL139" s="12">
        <v>27.1</v>
      </c>
      <c r="EM139" s="12">
        <v>3.3</v>
      </c>
      <c r="EN139" s="12">
        <v>8.1</v>
      </c>
      <c r="EO139" s="12">
        <v>1.5</v>
      </c>
      <c r="EP139" s="12">
        <v>2.59</v>
      </c>
      <c r="EQ139" s="12">
        <v>0.38</v>
      </c>
      <c r="ER139" s="12">
        <v>7.7</v>
      </c>
      <c r="ES139" s="12">
        <v>1.4</v>
      </c>
      <c r="ET139" s="12">
        <v>1.1399999999999999</v>
      </c>
      <c r="EU139" s="12">
        <v>0.23</v>
      </c>
      <c r="EV139" s="12">
        <v>6.36</v>
      </c>
      <c r="EW139" s="12">
        <v>0.75</v>
      </c>
      <c r="EX139" s="12">
        <v>1.03</v>
      </c>
      <c r="EY139" s="12">
        <v>0.16</v>
      </c>
      <c r="EZ139" s="12">
        <v>2.84</v>
      </c>
      <c r="FA139" s="12">
        <v>0.46</v>
      </c>
      <c r="FB139" s="12">
        <v>0.46</v>
      </c>
      <c r="FC139" s="12">
        <v>0.12</v>
      </c>
      <c r="FD139" s="12">
        <v>2.29</v>
      </c>
      <c r="FE139" s="12">
        <v>0.57999999999999996</v>
      </c>
      <c r="FF139" s="12">
        <v>0.29199999999999998</v>
      </c>
      <c r="FG139" s="12">
        <v>9.2999999999999999E-2</v>
      </c>
      <c r="FH139" s="12"/>
      <c r="FI139" s="12"/>
      <c r="FJ139" s="12"/>
      <c r="FK139" s="12"/>
      <c r="FL139" s="12"/>
      <c r="FM139" s="12"/>
      <c r="FN139" s="12"/>
      <c r="FO139" s="12"/>
      <c r="FP139" s="12"/>
      <c r="FQ139" s="12"/>
      <c r="FR139" s="12"/>
      <c r="FS139" s="12"/>
      <c r="FT139" s="12"/>
      <c r="FU139" s="12"/>
      <c r="FV139" s="12"/>
      <c r="FW139" s="12"/>
    </row>
    <row r="140" spans="1:179" x14ac:dyDescent="0.3">
      <c r="A140" s="31" t="s">
        <v>916</v>
      </c>
      <c r="B140" s="31" t="s">
        <v>24</v>
      </c>
      <c r="D140" s="62">
        <v>3.0891999999999999</v>
      </c>
      <c r="E140" s="62">
        <v>13.6143</v>
      </c>
      <c r="F140" s="62">
        <v>0.46750000000000003</v>
      </c>
      <c r="G140" s="62">
        <v>8.8141999999999996</v>
      </c>
      <c r="H140" s="62">
        <v>0.71650000000000003</v>
      </c>
      <c r="I140" s="62">
        <v>3.4925000000000002</v>
      </c>
      <c r="J140" s="62">
        <v>50.4998</v>
      </c>
      <c r="K140" s="62">
        <v>4.6031000000000004</v>
      </c>
      <c r="L140" s="62">
        <v>12.244300000000001</v>
      </c>
      <c r="M140" s="62">
        <v>0.1249</v>
      </c>
      <c r="N140" s="62">
        <v>1430.8380119999999</v>
      </c>
      <c r="O140" s="62">
        <v>195</v>
      </c>
      <c r="P140" s="62">
        <v>0.74409894301573398</v>
      </c>
      <c r="Q140" s="62">
        <v>428.40601179766401</v>
      </c>
      <c r="R140" s="62">
        <v>480.00170610382497</v>
      </c>
      <c r="T140" s="37">
        <v>2.2400000000000002</v>
      </c>
      <c r="U140" s="37">
        <v>3.0630000000000002</v>
      </c>
      <c r="V140" s="37">
        <v>13.499000000000001</v>
      </c>
      <c r="W140" s="37">
        <v>0.46400000000000002</v>
      </c>
      <c r="X140" s="37">
        <v>8.74</v>
      </c>
      <c r="Y140" s="37">
        <v>0.71</v>
      </c>
      <c r="Z140" s="37">
        <v>3.4630000000000001</v>
      </c>
      <c r="AA140" s="37">
        <v>50.91</v>
      </c>
      <c r="AB140" s="37">
        <v>5.3390000000000004</v>
      </c>
      <c r="AC140" s="37">
        <v>12.76</v>
      </c>
      <c r="AD140" s="37">
        <v>0.124</v>
      </c>
      <c r="AE140" s="37">
        <f t="shared" si="68"/>
        <v>0.97809076682316121</v>
      </c>
      <c r="AG140" s="34" t="str">
        <f t="shared" si="56"/>
        <v>LL12_509_a</v>
      </c>
      <c r="AH140" s="34">
        <f t="shared" si="57"/>
        <v>50.91</v>
      </c>
      <c r="AI140" s="34">
        <f t="shared" si="58"/>
        <v>3.4630000000000001</v>
      </c>
      <c r="AJ140" s="34">
        <f t="shared" si="59"/>
        <v>13.499000000000001</v>
      </c>
      <c r="AK140" s="34">
        <f t="shared" si="60"/>
        <v>10.846</v>
      </c>
      <c r="AL140" s="34">
        <f t="shared" si="61"/>
        <v>2.126666454</v>
      </c>
      <c r="AM140" s="34">
        <f t="shared" si="62"/>
        <v>0.124</v>
      </c>
      <c r="AN140" s="34">
        <f t="shared" si="63"/>
        <v>5.3390000000000004</v>
      </c>
      <c r="AO140" s="34">
        <f t="shared" si="64"/>
        <v>8.74</v>
      </c>
      <c r="AP140" s="34">
        <f t="shared" si="65"/>
        <v>3.0630000000000002</v>
      </c>
      <c r="AQ140" s="34">
        <f t="shared" si="66"/>
        <v>0.71</v>
      </c>
      <c r="AR140" s="34">
        <f t="shared" si="67"/>
        <v>0.46400000000000002</v>
      </c>
      <c r="AS140" s="34">
        <v>0.72779630576656296</v>
      </c>
      <c r="AT140" s="34">
        <f t="shared" si="69"/>
        <v>4.1901996459082942E-2</v>
      </c>
      <c r="AU140" s="34">
        <f t="shared" si="70"/>
        <v>1121.3139000000001</v>
      </c>
      <c r="AV140" s="34">
        <v>680</v>
      </c>
      <c r="AW140" s="34">
        <v>0.15466083286775939</v>
      </c>
      <c r="AY140" s="25">
        <v>37.268549999999998</v>
      </c>
      <c r="AZ140" s="25">
        <v>37.696849999999998</v>
      </c>
      <c r="BA140" s="25">
        <v>23.852699999999999</v>
      </c>
      <c r="BB140" s="25">
        <v>2.3900000000000001E-2</v>
      </c>
      <c r="BC140" s="25">
        <v>0.2253</v>
      </c>
      <c r="BD140" s="25">
        <v>0.31135000000000002</v>
      </c>
      <c r="BE140" s="25">
        <v>0.17710000000000001</v>
      </c>
      <c r="BJ140" s="25">
        <v>99.555750000000003</v>
      </c>
      <c r="BK140" s="25">
        <v>0.73580717245736404</v>
      </c>
      <c r="BM140" s="12" t="s">
        <v>405</v>
      </c>
      <c r="BN140" s="12">
        <v>30</v>
      </c>
      <c r="BO140" s="12" t="s">
        <v>32</v>
      </c>
      <c r="BP140" s="12" t="s">
        <v>464</v>
      </c>
      <c r="BQ140" s="12" t="s">
        <v>793</v>
      </c>
      <c r="BR140" s="12" t="s">
        <v>485</v>
      </c>
      <c r="BS140" s="12">
        <v>2.67152777777778E-2</v>
      </c>
      <c r="BT140" s="12">
        <v>17.847999999999999</v>
      </c>
      <c r="BU140" s="12">
        <v>27</v>
      </c>
      <c r="BV140" s="12" t="s">
        <v>462</v>
      </c>
      <c r="BW140" s="12">
        <v>1</v>
      </c>
      <c r="BX140" s="12">
        <v>111000</v>
      </c>
      <c r="BY140" s="12">
        <v>5200</v>
      </c>
      <c r="BZ140" s="12">
        <v>8.8000000000000007</v>
      </c>
      <c r="CA140" s="12">
        <v>1</v>
      </c>
      <c r="CB140" s="12">
        <v>6.83</v>
      </c>
      <c r="CC140" s="12">
        <v>0.66</v>
      </c>
      <c r="CD140" s="12">
        <v>1.74</v>
      </c>
      <c r="CE140" s="12">
        <v>0.78</v>
      </c>
      <c r="CF140" s="12">
        <v>2.77</v>
      </c>
      <c r="CG140" s="12">
        <v>0.16</v>
      </c>
      <c r="CH140" s="12">
        <v>5570</v>
      </c>
      <c r="CI140" s="12">
        <v>190</v>
      </c>
      <c r="CJ140" s="12">
        <v>26.7</v>
      </c>
      <c r="CK140" s="12">
        <v>1.4</v>
      </c>
      <c r="CL140" s="12">
        <v>20730</v>
      </c>
      <c r="CM140" s="12">
        <v>750</v>
      </c>
      <c r="CN140" s="12">
        <v>408</v>
      </c>
      <c r="CO140" s="12">
        <v>21</v>
      </c>
      <c r="CP140" s="12">
        <v>30.5</v>
      </c>
      <c r="CQ140" s="12">
        <v>3.5</v>
      </c>
      <c r="CR140" s="12">
        <v>1273</v>
      </c>
      <c r="CS140" s="12">
        <v>67</v>
      </c>
      <c r="CT140" s="12">
        <v>102900</v>
      </c>
      <c r="CU140" s="12">
        <v>3900</v>
      </c>
      <c r="CV140" s="12">
        <v>38.5</v>
      </c>
      <c r="CW140" s="12">
        <v>1.9</v>
      </c>
      <c r="CX140" s="12">
        <v>50.1</v>
      </c>
      <c r="CY140" s="12">
        <v>4.0999999999999996</v>
      </c>
      <c r="CZ140" s="12">
        <v>83.2</v>
      </c>
      <c r="DA140" s="12">
        <v>5.9</v>
      </c>
      <c r="DB140" s="12">
        <v>153</v>
      </c>
      <c r="DC140" s="12">
        <v>10</v>
      </c>
      <c r="DD140" s="12">
        <v>25.1</v>
      </c>
      <c r="DE140" s="12">
        <v>1.7</v>
      </c>
      <c r="DF140" s="12">
        <v>1.8</v>
      </c>
      <c r="DG140" s="12">
        <v>0.67</v>
      </c>
      <c r="DH140" s="12">
        <v>12.76</v>
      </c>
      <c r="DI140" s="12">
        <v>0.9</v>
      </c>
      <c r="DJ140" s="12">
        <v>386</v>
      </c>
      <c r="DK140" s="12">
        <v>18</v>
      </c>
      <c r="DL140" s="12">
        <v>33.6</v>
      </c>
      <c r="DM140" s="12">
        <v>2.2000000000000002</v>
      </c>
      <c r="DN140" s="12">
        <v>192.6</v>
      </c>
      <c r="DO140" s="12">
        <v>9.6999999999999993</v>
      </c>
      <c r="DP140" s="12">
        <v>19.34</v>
      </c>
      <c r="DQ140" s="12">
        <v>0.95</v>
      </c>
      <c r="DR140" s="12">
        <v>1.1100000000000001</v>
      </c>
      <c r="DS140" s="12">
        <v>0.41</v>
      </c>
      <c r="DT140" s="12">
        <v>0.08</v>
      </c>
      <c r="DU140" s="12">
        <v>0.11</v>
      </c>
      <c r="DV140" s="12">
        <v>0.122</v>
      </c>
      <c r="DW140" s="12">
        <v>3.7999999999999999E-2</v>
      </c>
      <c r="DX140" s="12">
        <v>1.84</v>
      </c>
      <c r="DY140" s="12">
        <v>0.34</v>
      </c>
      <c r="DZ140" s="12" t="s">
        <v>135</v>
      </c>
      <c r="EA140" s="12" t="s">
        <v>135</v>
      </c>
      <c r="EB140" s="12">
        <v>0.11899999999999999</v>
      </c>
      <c r="EC140" s="12">
        <v>2.8000000000000001E-2</v>
      </c>
      <c r="ED140" s="12">
        <v>150.30000000000001</v>
      </c>
      <c r="EE140" s="12">
        <v>7.6</v>
      </c>
      <c r="EF140" s="12">
        <v>17.66</v>
      </c>
      <c r="EG140" s="12">
        <v>0.84</v>
      </c>
      <c r="EH140" s="12">
        <v>43.5</v>
      </c>
      <c r="EI140" s="12">
        <v>1.6</v>
      </c>
      <c r="EJ140" s="12">
        <v>6.25</v>
      </c>
      <c r="EK140" s="12">
        <v>0.3</v>
      </c>
      <c r="EL140" s="12">
        <v>29.1</v>
      </c>
      <c r="EM140" s="12">
        <v>1.6</v>
      </c>
      <c r="EN140" s="12">
        <v>7.2</v>
      </c>
      <c r="EO140" s="12">
        <v>0.79</v>
      </c>
      <c r="EP140" s="12">
        <v>2.46</v>
      </c>
      <c r="EQ140" s="12">
        <v>0.3</v>
      </c>
      <c r="ER140" s="12">
        <v>8</v>
      </c>
      <c r="ES140" s="12">
        <v>1.1000000000000001</v>
      </c>
      <c r="ET140" s="12">
        <v>1.07</v>
      </c>
      <c r="EU140" s="12">
        <v>0.12</v>
      </c>
      <c r="EV140" s="12">
        <v>6.93</v>
      </c>
      <c r="EW140" s="12">
        <v>0.66</v>
      </c>
      <c r="EX140" s="12">
        <v>1.31</v>
      </c>
      <c r="EY140" s="12">
        <v>0.15</v>
      </c>
      <c r="EZ140" s="12">
        <v>3.34</v>
      </c>
      <c r="FA140" s="12">
        <v>0.39</v>
      </c>
      <c r="FB140" s="12">
        <v>0.42</v>
      </c>
      <c r="FC140" s="12">
        <v>7.9000000000000001E-2</v>
      </c>
      <c r="FD140" s="12">
        <v>3.15</v>
      </c>
      <c r="FE140" s="12">
        <v>0.49</v>
      </c>
      <c r="FF140" s="12">
        <v>0.36599999999999999</v>
      </c>
      <c r="FG140" s="12">
        <v>6.4000000000000001E-2</v>
      </c>
      <c r="FH140" s="12">
        <v>5.21</v>
      </c>
      <c r="FI140" s="12">
        <v>0.74</v>
      </c>
      <c r="FJ140" s="12">
        <v>1.19</v>
      </c>
      <c r="FK140" s="12">
        <v>0.11</v>
      </c>
      <c r="FL140" s="12">
        <v>0.28499999999999998</v>
      </c>
      <c r="FM140" s="12">
        <v>0.09</v>
      </c>
      <c r="FN140" s="12" t="s">
        <v>135</v>
      </c>
      <c r="FO140" s="12" t="s">
        <v>135</v>
      </c>
      <c r="FP140" s="12">
        <v>1.26</v>
      </c>
      <c r="FQ140" s="12">
        <v>0.13</v>
      </c>
      <c r="FR140" s="12" t="s">
        <v>135</v>
      </c>
      <c r="FS140" s="12" t="s">
        <v>135</v>
      </c>
      <c r="FT140" s="12">
        <v>1.2</v>
      </c>
      <c r="FU140" s="12">
        <v>0.14000000000000001</v>
      </c>
      <c r="FV140" s="12">
        <v>0.45700000000000002</v>
      </c>
      <c r="FW140" s="12">
        <v>9.0999999999999998E-2</v>
      </c>
    </row>
    <row r="141" spans="1:179" x14ac:dyDescent="0.3">
      <c r="A141" s="31" t="s">
        <v>917</v>
      </c>
      <c r="B141" s="31" t="s">
        <v>24</v>
      </c>
      <c r="D141" s="62">
        <v>2.9762</v>
      </c>
      <c r="E141" s="62">
        <v>14.1591</v>
      </c>
      <c r="F141" s="62">
        <v>0.41099999999999998</v>
      </c>
      <c r="G141" s="62">
        <v>8.7995999999999999</v>
      </c>
      <c r="H141" s="62">
        <v>0.73899999999999999</v>
      </c>
      <c r="I141" s="62">
        <v>3.3677000000000001</v>
      </c>
      <c r="J141" s="62">
        <v>50.115600000000001</v>
      </c>
      <c r="K141" s="62">
        <v>4.5446999999999997</v>
      </c>
      <c r="L141" s="62">
        <v>12.314</v>
      </c>
      <c r="M141" s="62">
        <v>0.2155</v>
      </c>
      <c r="N141" s="62">
        <v>1464.8698360000001</v>
      </c>
      <c r="O141" s="62">
        <v>212</v>
      </c>
      <c r="P141" s="62">
        <v>0.77113442976950397</v>
      </c>
      <c r="Q141" s="62">
        <v>344.55806456148201</v>
      </c>
      <c r="R141" s="62">
        <v>455.45792605431802</v>
      </c>
      <c r="T141" s="37">
        <v>2.7</v>
      </c>
      <c r="U141" s="37">
        <v>2.9359999999999999</v>
      </c>
      <c r="V141" s="37">
        <v>13.97</v>
      </c>
      <c r="W141" s="37">
        <v>0.40600000000000003</v>
      </c>
      <c r="X141" s="37">
        <v>8.6820000000000004</v>
      </c>
      <c r="Y141" s="37">
        <v>0.72899999999999998</v>
      </c>
      <c r="Z141" s="37">
        <v>3.323</v>
      </c>
      <c r="AA141" s="37">
        <v>50.448999999999998</v>
      </c>
      <c r="AB141" s="37">
        <v>5.367</v>
      </c>
      <c r="AC141" s="37">
        <v>12.977</v>
      </c>
      <c r="AD141" s="37">
        <v>0.21299999999999999</v>
      </c>
      <c r="AE141" s="37">
        <f t="shared" si="68"/>
        <v>0.97370983446932824</v>
      </c>
      <c r="AG141" s="34" t="str">
        <f t="shared" si="56"/>
        <v>LL12_509_b</v>
      </c>
      <c r="AH141" s="34">
        <f t="shared" si="57"/>
        <v>50.448999999999998</v>
      </c>
      <c r="AI141" s="34">
        <f t="shared" si="58"/>
        <v>3.323</v>
      </c>
      <c r="AJ141" s="34">
        <f t="shared" si="59"/>
        <v>13.97</v>
      </c>
      <c r="AK141" s="34">
        <f t="shared" si="60"/>
        <v>11.03045</v>
      </c>
      <c r="AL141" s="34">
        <f t="shared" si="61"/>
        <v>2.1628331170499999</v>
      </c>
      <c r="AM141" s="34">
        <f t="shared" si="62"/>
        <v>0.21299999999999999</v>
      </c>
      <c r="AN141" s="34">
        <f t="shared" si="63"/>
        <v>5.367</v>
      </c>
      <c r="AO141" s="34">
        <f t="shared" si="64"/>
        <v>8.6820000000000004</v>
      </c>
      <c r="AP141" s="34">
        <f t="shared" si="65"/>
        <v>2.9359999999999999</v>
      </c>
      <c r="AQ141" s="34">
        <f t="shared" si="66"/>
        <v>0.72899999999999998</v>
      </c>
      <c r="AR141" s="34">
        <f t="shared" si="67"/>
        <v>0.40600000000000003</v>
      </c>
      <c r="AS141" s="34">
        <v>0.75086117796446405</v>
      </c>
      <c r="AT141" s="34">
        <f t="shared" si="69"/>
        <v>3.3549957600923282E-2</v>
      </c>
      <c r="AU141" s="34">
        <f t="shared" si="70"/>
        <v>1121.8767</v>
      </c>
      <c r="AV141" s="34">
        <v>570</v>
      </c>
      <c r="AW141" s="34">
        <v>0.1920771301238369</v>
      </c>
      <c r="AY141" s="25">
        <v>36.952350000000003</v>
      </c>
      <c r="AZ141" s="25">
        <v>37.665900000000001</v>
      </c>
      <c r="BA141" s="25">
        <v>23.989249999999998</v>
      </c>
      <c r="BB141" s="25">
        <v>2.2749999999999999E-2</v>
      </c>
      <c r="BC141" s="25">
        <v>0.22675000000000001</v>
      </c>
      <c r="BD141" s="25">
        <v>0.30314999999999998</v>
      </c>
      <c r="BE141" s="25">
        <v>0.18625</v>
      </c>
      <c r="BJ141" s="25">
        <v>99.346400000000003</v>
      </c>
      <c r="BK141" s="25">
        <v>0.73303186946680798</v>
      </c>
      <c r="BM141" s="12" t="s">
        <v>405</v>
      </c>
      <c r="BN141" s="12">
        <v>30</v>
      </c>
      <c r="BO141" s="12" t="s">
        <v>32</v>
      </c>
      <c r="BP141" s="12" t="s">
        <v>464</v>
      </c>
      <c r="BQ141" s="12" t="s">
        <v>794</v>
      </c>
      <c r="BR141" s="12" t="s">
        <v>485</v>
      </c>
      <c r="BS141" s="12">
        <v>2.81145833333333E-2</v>
      </c>
      <c r="BT141" s="12">
        <v>6.9733000000000001</v>
      </c>
      <c r="BU141" s="12">
        <v>10</v>
      </c>
      <c r="BV141" s="12" t="s">
        <v>462</v>
      </c>
      <c r="BW141" s="12">
        <v>1</v>
      </c>
      <c r="BX141" s="12">
        <v>110000</v>
      </c>
      <c r="BY141" s="12">
        <v>6000</v>
      </c>
      <c r="BZ141" s="12">
        <v>8.8000000000000007</v>
      </c>
      <c r="CA141" s="12">
        <v>1</v>
      </c>
      <c r="CB141" s="12">
        <v>7.16</v>
      </c>
      <c r="CC141" s="12">
        <v>0.9</v>
      </c>
      <c r="CD141" s="12" t="s">
        <v>135</v>
      </c>
      <c r="CE141" s="12" t="s">
        <v>135</v>
      </c>
      <c r="CF141" s="12">
        <v>2.77</v>
      </c>
      <c r="CG141" s="12">
        <v>0.28000000000000003</v>
      </c>
      <c r="CH141" s="12">
        <v>6060</v>
      </c>
      <c r="CI141" s="12">
        <v>480</v>
      </c>
      <c r="CJ141" s="12">
        <v>24.4</v>
      </c>
      <c r="CK141" s="12">
        <v>1.7</v>
      </c>
      <c r="CL141" s="12">
        <v>20900</v>
      </c>
      <c r="CM141" s="12">
        <v>1300</v>
      </c>
      <c r="CN141" s="12">
        <v>409</v>
      </c>
      <c r="CO141" s="12">
        <v>26</v>
      </c>
      <c r="CP141" s="12">
        <v>29.2</v>
      </c>
      <c r="CQ141" s="12">
        <v>6.4</v>
      </c>
      <c r="CR141" s="12">
        <v>1380</v>
      </c>
      <c r="CS141" s="12">
        <v>82</v>
      </c>
      <c r="CT141" s="12">
        <v>107400</v>
      </c>
      <c r="CU141" s="12">
        <v>9100</v>
      </c>
      <c r="CV141" s="12">
        <v>41.1</v>
      </c>
      <c r="CW141" s="12">
        <v>4</v>
      </c>
      <c r="CX141" s="12">
        <v>59.1</v>
      </c>
      <c r="CY141" s="12">
        <v>7</v>
      </c>
      <c r="CZ141" s="12">
        <v>108</v>
      </c>
      <c r="DA141" s="12">
        <v>12</v>
      </c>
      <c r="DB141" s="12">
        <v>159</v>
      </c>
      <c r="DC141" s="12">
        <v>24</v>
      </c>
      <c r="DD141" s="12">
        <v>24.2</v>
      </c>
      <c r="DE141" s="12">
        <v>2.6</v>
      </c>
      <c r="DF141" s="12">
        <v>1.5</v>
      </c>
      <c r="DG141" s="12">
        <v>1.1000000000000001</v>
      </c>
      <c r="DH141" s="12">
        <v>13.7</v>
      </c>
      <c r="DI141" s="12">
        <v>1.2</v>
      </c>
      <c r="DJ141" s="12">
        <v>426</v>
      </c>
      <c r="DK141" s="12">
        <v>34</v>
      </c>
      <c r="DL141" s="12">
        <v>32.299999999999997</v>
      </c>
      <c r="DM141" s="12">
        <v>2.2999999999999998</v>
      </c>
      <c r="DN141" s="12">
        <v>196</v>
      </c>
      <c r="DO141" s="12">
        <v>11</v>
      </c>
      <c r="DP141" s="12">
        <v>21.4</v>
      </c>
      <c r="DQ141" s="12">
        <v>1.4</v>
      </c>
      <c r="DR141" s="12">
        <v>1.52</v>
      </c>
      <c r="DS141" s="12">
        <v>0.61</v>
      </c>
      <c r="DT141" s="12">
        <v>0.1</v>
      </c>
      <c r="DU141" s="12">
        <v>0.21</v>
      </c>
      <c r="DV141" s="12">
        <v>8.2000000000000003E-2</v>
      </c>
      <c r="DW141" s="12">
        <v>5.8999999999999997E-2</v>
      </c>
      <c r="DX141" s="12">
        <v>2.34</v>
      </c>
      <c r="DY141" s="12">
        <v>0.46</v>
      </c>
      <c r="DZ141" s="12" t="s">
        <v>135</v>
      </c>
      <c r="EA141" s="12" t="s">
        <v>135</v>
      </c>
      <c r="EB141" s="12">
        <v>0.107</v>
      </c>
      <c r="EC141" s="12">
        <v>3.5999999999999997E-2</v>
      </c>
      <c r="ED141" s="12">
        <v>170</v>
      </c>
      <c r="EE141" s="12">
        <v>13</v>
      </c>
      <c r="EF141" s="12">
        <v>18.8</v>
      </c>
      <c r="EG141" s="12">
        <v>1.7</v>
      </c>
      <c r="EH141" s="12">
        <v>47.2</v>
      </c>
      <c r="EI141" s="12">
        <v>3.7</v>
      </c>
      <c r="EJ141" s="12">
        <v>6.28</v>
      </c>
      <c r="EK141" s="12">
        <v>0.37</v>
      </c>
      <c r="EL141" s="12">
        <v>29.1</v>
      </c>
      <c r="EM141" s="12">
        <v>2.8</v>
      </c>
      <c r="EN141" s="12">
        <v>7.5</v>
      </c>
      <c r="EO141" s="12">
        <v>1.1000000000000001</v>
      </c>
      <c r="EP141" s="12">
        <v>2.36</v>
      </c>
      <c r="EQ141" s="12">
        <v>0.68</v>
      </c>
      <c r="ER141" s="12">
        <v>6.59</v>
      </c>
      <c r="ES141" s="12">
        <v>0.91</v>
      </c>
      <c r="ET141" s="12">
        <v>1.2</v>
      </c>
      <c r="EU141" s="12">
        <v>0.22</v>
      </c>
      <c r="EV141" s="12">
        <v>6.7</v>
      </c>
      <c r="EW141" s="12">
        <v>1.5</v>
      </c>
      <c r="EX141" s="12">
        <v>1.47</v>
      </c>
      <c r="EY141" s="12">
        <v>0.19</v>
      </c>
      <c r="EZ141" s="12">
        <v>3.06</v>
      </c>
      <c r="FA141" s="12">
        <v>0.37</v>
      </c>
      <c r="FB141" s="12">
        <v>0.47</v>
      </c>
      <c r="FC141" s="12">
        <v>0.14000000000000001</v>
      </c>
      <c r="FD141" s="12">
        <v>2.94</v>
      </c>
      <c r="FE141" s="12">
        <v>0.84</v>
      </c>
      <c r="FF141" s="12">
        <v>0.39</v>
      </c>
      <c r="FG141" s="12">
        <v>7.3999999999999996E-2</v>
      </c>
      <c r="FH141" s="12">
        <v>4.8</v>
      </c>
      <c r="FI141" s="12">
        <v>1.2</v>
      </c>
      <c r="FJ141" s="12">
        <v>1.41</v>
      </c>
      <c r="FK141" s="12">
        <v>0.22</v>
      </c>
      <c r="FL141" s="12">
        <v>0.37</v>
      </c>
      <c r="FM141" s="12">
        <v>0.22</v>
      </c>
      <c r="FN141" s="12">
        <v>0.03</v>
      </c>
      <c r="FO141" s="12">
        <v>3.6999999999999998E-2</v>
      </c>
      <c r="FP141" s="12">
        <v>1.46</v>
      </c>
      <c r="FQ141" s="12">
        <v>0.28999999999999998</v>
      </c>
      <c r="FR141" s="12" t="s">
        <v>135</v>
      </c>
      <c r="FS141" s="12" t="s">
        <v>135</v>
      </c>
      <c r="FT141" s="12">
        <v>1.37</v>
      </c>
      <c r="FU141" s="12">
        <v>0.16</v>
      </c>
      <c r="FV141" s="12">
        <v>0.56000000000000005</v>
      </c>
      <c r="FW141" s="12">
        <v>0.18</v>
      </c>
    </row>
    <row r="142" spans="1:179" x14ac:dyDescent="0.3">
      <c r="A142" s="31" t="s">
        <v>918</v>
      </c>
      <c r="B142" s="31" t="s">
        <v>24</v>
      </c>
      <c r="D142" s="62">
        <v>3.1833</v>
      </c>
      <c r="E142" s="62">
        <v>13.4968</v>
      </c>
      <c r="F142" s="62">
        <v>0.43480000000000002</v>
      </c>
      <c r="G142" s="62">
        <v>9.0678999999999998</v>
      </c>
      <c r="H142" s="62">
        <v>0.76170000000000004</v>
      </c>
      <c r="I142" s="62">
        <v>3.7103000000000002</v>
      </c>
      <c r="J142" s="62">
        <v>49.845799999999997</v>
      </c>
      <c r="K142" s="62">
        <v>4.4593999999999996</v>
      </c>
      <c r="L142" s="62">
        <v>12.357200000000001</v>
      </c>
      <c r="M142" s="62">
        <v>0.1946</v>
      </c>
      <c r="N142" s="62">
        <v>1363.2748320000001</v>
      </c>
      <c r="O142" s="62">
        <v>218</v>
      </c>
      <c r="P142" s="62">
        <v>0.73693489837178305</v>
      </c>
      <c r="Q142" s="62">
        <v>347.47061445761602</v>
      </c>
      <c r="R142" s="62">
        <v>455.44052296543799</v>
      </c>
      <c r="T142" s="37">
        <v>2.48</v>
      </c>
      <c r="U142" s="37">
        <v>3.1549999999999998</v>
      </c>
      <c r="V142" s="37">
        <v>13.378</v>
      </c>
      <c r="W142" s="37">
        <v>0.43099999999999999</v>
      </c>
      <c r="X142" s="37">
        <v>8.9879999999999995</v>
      </c>
      <c r="Y142" s="37">
        <v>0.755</v>
      </c>
      <c r="Z142" s="37">
        <v>3.6779999999999999</v>
      </c>
      <c r="AA142" s="37">
        <v>50.329000000000001</v>
      </c>
      <c r="AB142" s="37">
        <v>5.3250000000000002</v>
      </c>
      <c r="AC142" s="37">
        <v>12.843</v>
      </c>
      <c r="AD142" s="37">
        <v>0.193</v>
      </c>
      <c r="AE142" s="37">
        <f t="shared" si="68"/>
        <v>0.97580015612802506</v>
      </c>
      <c r="AG142" s="34" t="str">
        <f t="shared" si="56"/>
        <v>LL12_508</v>
      </c>
      <c r="AH142" s="34">
        <f t="shared" si="57"/>
        <v>50.329000000000001</v>
      </c>
      <c r="AI142" s="34">
        <f t="shared" si="58"/>
        <v>3.6779999999999999</v>
      </c>
      <c r="AJ142" s="34">
        <f t="shared" si="59"/>
        <v>13.378</v>
      </c>
      <c r="AK142" s="34">
        <f t="shared" si="60"/>
        <v>10.916549999999999</v>
      </c>
      <c r="AL142" s="34">
        <f t="shared" si="61"/>
        <v>2.1404997859499999</v>
      </c>
      <c r="AM142" s="34">
        <f t="shared" si="62"/>
        <v>0.193</v>
      </c>
      <c r="AN142" s="34">
        <f t="shared" si="63"/>
        <v>5.3250000000000002</v>
      </c>
      <c r="AO142" s="34">
        <f t="shared" si="64"/>
        <v>8.9879999999999995</v>
      </c>
      <c r="AP142" s="34">
        <f t="shared" si="65"/>
        <v>3.1549999999999998</v>
      </c>
      <c r="AQ142" s="34">
        <f t="shared" si="66"/>
        <v>0.755</v>
      </c>
      <c r="AR142" s="34">
        <f t="shared" si="67"/>
        <v>0.43099999999999999</v>
      </c>
      <c r="AS142" s="34">
        <v>0.71910118888737595</v>
      </c>
      <c r="AT142" s="34">
        <f t="shared" si="69"/>
        <v>3.3906187983764248E-2</v>
      </c>
      <c r="AU142" s="34">
        <f t="shared" si="70"/>
        <v>1121.0325</v>
      </c>
      <c r="AV142" s="34">
        <v>550</v>
      </c>
      <c r="AW142" s="34">
        <v>0.18371088139318981</v>
      </c>
      <c r="AY142" s="25">
        <v>37.177250000000001</v>
      </c>
      <c r="AZ142" s="25">
        <v>37.70825</v>
      </c>
      <c r="BA142" s="25">
        <v>23.928650000000001</v>
      </c>
      <c r="BB142" s="25">
        <v>2.5399999999999999E-2</v>
      </c>
      <c r="BC142" s="25">
        <v>0.23080000000000001</v>
      </c>
      <c r="BD142" s="25">
        <v>0.3039</v>
      </c>
      <c r="BE142" s="25">
        <v>0.17915</v>
      </c>
      <c r="BJ142" s="25">
        <v>99.553299999999993</v>
      </c>
      <c r="BK142" s="25">
        <v>0.73471091424869905</v>
      </c>
      <c r="BM142" s="12" t="s">
        <v>404</v>
      </c>
      <c r="BN142" s="12">
        <v>50</v>
      </c>
      <c r="BO142" s="12" t="s">
        <v>32</v>
      </c>
      <c r="BP142" s="12">
        <v>17</v>
      </c>
      <c r="BQ142" s="12" t="s">
        <v>795</v>
      </c>
      <c r="BR142" s="12" t="s">
        <v>485</v>
      </c>
      <c r="BS142" s="12">
        <v>3.4143518518518502E-4</v>
      </c>
      <c r="BT142" s="12">
        <v>10.379</v>
      </c>
      <c r="BU142" s="12">
        <v>16</v>
      </c>
      <c r="BV142" s="12" t="s">
        <v>462</v>
      </c>
      <c r="BW142" s="12">
        <v>1</v>
      </c>
      <c r="BX142" s="12">
        <v>318000</v>
      </c>
      <c r="BY142" s="12">
        <v>13000</v>
      </c>
      <c r="BZ142" s="12">
        <v>9.1</v>
      </c>
      <c r="CA142" s="12">
        <v>1</v>
      </c>
      <c r="CB142" s="12">
        <v>7.71</v>
      </c>
      <c r="CC142" s="12">
        <v>0.36</v>
      </c>
      <c r="CD142" s="12">
        <v>1.76</v>
      </c>
      <c r="CE142" s="12">
        <v>0.78</v>
      </c>
      <c r="CF142" s="12">
        <v>3.01</v>
      </c>
      <c r="CG142" s="12">
        <v>0.12</v>
      </c>
      <c r="CH142" s="12">
        <v>6550</v>
      </c>
      <c r="CI142" s="12">
        <v>300</v>
      </c>
      <c r="CJ142" s="12">
        <v>28.6</v>
      </c>
      <c r="CK142" s="12">
        <v>1.3</v>
      </c>
      <c r="CL142" s="12">
        <v>22640</v>
      </c>
      <c r="CM142" s="12">
        <v>880</v>
      </c>
      <c r="CN142" s="12">
        <v>442</v>
      </c>
      <c r="CO142" s="12">
        <v>23</v>
      </c>
      <c r="CP142" s="12">
        <v>32</v>
      </c>
      <c r="CQ142" s="12">
        <v>3.4</v>
      </c>
      <c r="CR142" s="12">
        <v>1393</v>
      </c>
      <c r="CS142" s="12">
        <v>45</v>
      </c>
      <c r="CT142" s="12">
        <v>120100</v>
      </c>
      <c r="CU142" s="12">
        <v>4900</v>
      </c>
      <c r="CV142" s="12">
        <v>39.299999999999997</v>
      </c>
      <c r="CW142" s="12">
        <v>1.8</v>
      </c>
      <c r="CX142" s="12">
        <v>48.7</v>
      </c>
      <c r="CY142" s="12">
        <v>2.6</v>
      </c>
      <c r="CZ142" s="12">
        <v>45.5</v>
      </c>
      <c r="DA142" s="12">
        <v>2.2999999999999998</v>
      </c>
      <c r="DB142" s="12">
        <v>154.4</v>
      </c>
      <c r="DC142" s="12">
        <v>9.8000000000000007</v>
      </c>
      <c r="DD142" s="12">
        <v>27.5</v>
      </c>
      <c r="DE142" s="12">
        <v>1.8</v>
      </c>
      <c r="DF142" s="12">
        <v>1.86</v>
      </c>
      <c r="DG142" s="12">
        <v>0.35</v>
      </c>
      <c r="DH142" s="12">
        <v>14.96</v>
      </c>
      <c r="DI142" s="12">
        <v>0.75</v>
      </c>
      <c r="DJ142" s="12">
        <v>418</v>
      </c>
      <c r="DK142" s="12">
        <v>13</v>
      </c>
      <c r="DL142" s="12">
        <v>34.200000000000003</v>
      </c>
      <c r="DM142" s="12">
        <v>1.4</v>
      </c>
      <c r="DN142" s="12">
        <v>221.9</v>
      </c>
      <c r="DO142" s="12">
        <v>8.1999999999999993</v>
      </c>
      <c r="DP142" s="12">
        <v>23.32</v>
      </c>
      <c r="DQ142" s="12">
        <v>0.99</v>
      </c>
      <c r="DR142" s="12">
        <v>1.4</v>
      </c>
      <c r="DS142" s="12">
        <v>0.33</v>
      </c>
      <c r="DT142" s="12">
        <v>0.16</v>
      </c>
      <c r="DU142" s="12">
        <v>0.16</v>
      </c>
      <c r="DV142" s="12">
        <v>0.13900000000000001</v>
      </c>
      <c r="DW142" s="12">
        <v>2.8000000000000001E-2</v>
      </c>
      <c r="DX142" s="12">
        <v>2.62</v>
      </c>
      <c r="DY142" s="12">
        <v>0.3</v>
      </c>
      <c r="DZ142" s="12" t="s">
        <v>135</v>
      </c>
      <c r="EA142" s="12" t="s">
        <v>135</v>
      </c>
      <c r="EB142" s="12">
        <v>0.14899999999999999</v>
      </c>
      <c r="EC142" s="12">
        <v>2.5999999999999999E-2</v>
      </c>
      <c r="ED142" s="12">
        <v>190.8</v>
      </c>
      <c r="EE142" s="12">
        <v>7.5</v>
      </c>
      <c r="EF142" s="12">
        <v>19.68</v>
      </c>
      <c r="EG142" s="12">
        <v>0.92</v>
      </c>
      <c r="EH142" s="12">
        <v>49.5</v>
      </c>
      <c r="EI142" s="12">
        <v>2</v>
      </c>
      <c r="EJ142" s="12">
        <v>6.94</v>
      </c>
      <c r="EK142" s="12">
        <v>0.28000000000000003</v>
      </c>
      <c r="EL142" s="12">
        <v>33.799999999999997</v>
      </c>
      <c r="EM142" s="12">
        <v>1.3</v>
      </c>
      <c r="EN142" s="12">
        <v>7.83</v>
      </c>
      <c r="EO142" s="12">
        <v>0.71</v>
      </c>
      <c r="EP142" s="12">
        <v>2.63</v>
      </c>
      <c r="EQ142" s="12">
        <v>0.15</v>
      </c>
      <c r="ER142" s="12">
        <v>8.56</v>
      </c>
      <c r="ES142" s="12">
        <v>0.67</v>
      </c>
      <c r="ET142" s="12">
        <v>1.29</v>
      </c>
      <c r="EU142" s="12">
        <v>0.11</v>
      </c>
      <c r="EV142" s="12">
        <v>6.58</v>
      </c>
      <c r="EW142" s="12">
        <v>0.7</v>
      </c>
      <c r="EX142" s="12">
        <v>1.44</v>
      </c>
      <c r="EY142" s="12">
        <v>0.11</v>
      </c>
      <c r="EZ142" s="12">
        <v>3.6</v>
      </c>
      <c r="FA142" s="12">
        <v>0.28999999999999998</v>
      </c>
      <c r="FB142" s="12">
        <v>0.502</v>
      </c>
      <c r="FC142" s="12">
        <v>4.9000000000000002E-2</v>
      </c>
      <c r="FD142" s="12">
        <v>2.67</v>
      </c>
      <c r="FE142" s="12">
        <v>0.31</v>
      </c>
      <c r="FF142" s="12">
        <v>0.39700000000000002</v>
      </c>
      <c r="FG142" s="12">
        <v>5.1999999999999998E-2</v>
      </c>
      <c r="FH142" s="12">
        <v>5.46</v>
      </c>
      <c r="FI142" s="12">
        <v>0.48</v>
      </c>
      <c r="FJ142" s="12">
        <v>1.45</v>
      </c>
      <c r="FK142" s="12">
        <v>0.11</v>
      </c>
      <c r="FL142" s="12">
        <v>0.26</v>
      </c>
      <c r="FM142" s="12">
        <v>7.3999999999999996E-2</v>
      </c>
      <c r="FN142" s="12">
        <v>3.4000000000000002E-2</v>
      </c>
      <c r="FO142" s="12">
        <v>1.6E-2</v>
      </c>
      <c r="FP142" s="12">
        <v>1.72</v>
      </c>
      <c r="FQ142" s="12">
        <v>0.17</v>
      </c>
      <c r="FR142" s="12" t="s">
        <v>135</v>
      </c>
      <c r="FS142" s="12" t="s">
        <v>135</v>
      </c>
      <c r="FT142" s="12">
        <v>1.57</v>
      </c>
      <c r="FU142" s="12">
        <v>0.12</v>
      </c>
      <c r="FV142" s="12">
        <v>0.51300000000000001</v>
      </c>
      <c r="FW142" s="12">
        <v>4.9000000000000002E-2</v>
      </c>
    </row>
    <row r="143" spans="1:179" x14ac:dyDescent="0.3">
      <c r="A143" s="31" t="s">
        <v>919</v>
      </c>
      <c r="B143" s="31" t="s">
        <v>18</v>
      </c>
      <c r="D143" s="62">
        <v>3.0272999999999999</v>
      </c>
      <c r="E143" s="62">
        <v>15.806100000000001</v>
      </c>
      <c r="F143" s="62">
        <v>0.31630000000000003</v>
      </c>
      <c r="G143" s="62">
        <v>9.4350000000000005</v>
      </c>
      <c r="H143" s="62">
        <v>0.58579999999999999</v>
      </c>
      <c r="I143" s="62">
        <v>2.8485</v>
      </c>
      <c r="J143" s="62">
        <v>50.457799999999999</v>
      </c>
      <c r="K143" s="62">
        <v>4.0039999999999996</v>
      </c>
      <c r="L143" s="62">
        <v>10.361599999999999</v>
      </c>
      <c r="M143" s="62">
        <v>0.11559999999999999</v>
      </c>
      <c r="N143" s="62">
        <v>323.802796</v>
      </c>
      <c r="O143" s="62">
        <v>58</v>
      </c>
      <c r="P143" s="62">
        <v>0.49963370202116297</v>
      </c>
      <c r="Q143" s="62">
        <v>9.7597174990107405</v>
      </c>
      <c r="R143" s="62">
        <v>314.87009196942802</v>
      </c>
      <c r="T143" s="37">
        <v>6.66</v>
      </c>
      <c r="U143" s="37">
        <v>2.9020000000000001</v>
      </c>
      <c r="V143" s="37">
        <v>15.154</v>
      </c>
      <c r="W143" s="37">
        <v>0.30299999999999999</v>
      </c>
      <c r="X143" s="37">
        <v>9.0459999999999994</v>
      </c>
      <c r="Y143" s="37">
        <v>0.56200000000000006</v>
      </c>
      <c r="Z143" s="37">
        <v>2.7309999999999999</v>
      </c>
      <c r="AA143" s="37">
        <v>50.804000000000002</v>
      </c>
      <c r="AB143" s="37">
        <v>6.1859999999999999</v>
      </c>
      <c r="AC143" s="37">
        <v>11.557</v>
      </c>
      <c r="AD143" s="37">
        <v>0.111</v>
      </c>
      <c r="AE143" s="37">
        <f t="shared" si="68"/>
        <v>0.93755859741233827</v>
      </c>
      <c r="AG143" s="34" t="str">
        <f t="shared" si="56"/>
        <v>LL1_84_a</v>
      </c>
      <c r="AH143" s="34">
        <f t="shared" si="57"/>
        <v>50.804000000000002</v>
      </c>
      <c r="AI143" s="34">
        <f t="shared" si="58"/>
        <v>2.7309999999999999</v>
      </c>
      <c r="AJ143" s="34">
        <f t="shared" si="59"/>
        <v>15.154</v>
      </c>
      <c r="AK143" s="34">
        <f t="shared" si="60"/>
        <v>9.8234499999999993</v>
      </c>
      <c r="AL143" s="34">
        <f t="shared" si="61"/>
        <v>1.9261664740499997</v>
      </c>
      <c r="AM143" s="34">
        <f t="shared" si="62"/>
        <v>0.111</v>
      </c>
      <c r="AN143" s="34">
        <f t="shared" si="63"/>
        <v>6.1859999999999999</v>
      </c>
      <c r="AO143" s="34">
        <f t="shared" si="64"/>
        <v>9.0459999999999994</v>
      </c>
      <c r="AP143" s="34">
        <f t="shared" si="65"/>
        <v>2.9020000000000001</v>
      </c>
      <c r="AQ143" s="34">
        <f t="shared" si="66"/>
        <v>0.56200000000000006</v>
      </c>
      <c r="AR143" s="34">
        <f t="shared" si="67"/>
        <v>0.30299999999999999</v>
      </c>
      <c r="AS143" s="34">
        <v>0.46843587288689598</v>
      </c>
      <c r="AT143" s="34">
        <f t="shared" si="69"/>
        <v>9.1503070495131634E-4</v>
      </c>
      <c r="AU143" s="34">
        <f t="shared" si="70"/>
        <v>1138.3386</v>
      </c>
      <c r="AV143" s="34">
        <v>50</v>
      </c>
      <c r="AW143" s="34">
        <v>0.77835689412255971</v>
      </c>
      <c r="AY143" s="25">
        <v>39.669849999999997</v>
      </c>
      <c r="AZ143" s="25">
        <v>37.94605</v>
      </c>
      <c r="BA143" s="25">
        <v>19.890899999999998</v>
      </c>
      <c r="BB143" s="25">
        <v>3.3149999999999999E-2</v>
      </c>
      <c r="BC143" s="25">
        <v>0.28839999999999999</v>
      </c>
      <c r="BD143" s="25">
        <v>0.2422</v>
      </c>
      <c r="BE143" s="25">
        <v>0.16450000000000001</v>
      </c>
      <c r="BJ143" s="25">
        <v>98.234999999999999</v>
      </c>
      <c r="BK143" s="25">
        <v>0.78046283210643297</v>
      </c>
      <c r="BM143" s="12" t="s">
        <v>406</v>
      </c>
      <c r="BN143" s="12">
        <v>25</v>
      </c>
      <c r="BO143" s="12" t="s">
        <v>32</v>
      </c>
      <c r="BP143" s="12" t="s">
        <v>459</v>
      </c>
      <c r="BQ143" s="12" t="s">
        <v>796</v>
      </c>
      <c r="BR143" s="12" t="s">
        <v>485</v>
      </c>
      <c r="BS143" s="12">
        <v>1.2405092592592599E-2</v>
      </c>
      <c r="BT143" s="12">
        <v>24.100999999999999</v>
      </c>
      <c r="BU143" s="12">
        <v>46</v>
      </c>
      <c r="BV143" s="12" t="s">
        <v>462</v>
      </c>
      <c r="BW143" s="12">
        <v>1</v>
      </c>
      <c r="BX143" s="12">
        <v>51700</v>
      </c>
      <c r="BY143" s="12">
        <v>4000</v>
      </c>
      <c r="BZ143" s="12">
        <v>9.4</v>
      </c>
      <c r="CA143" s="12">
        <v>1</v>
      </c>
      <c r="CF143" s="12">
        <v>2.96</v>
      </c>
      <c r="CG143" s="12">
        <v>0.15</v>
      </c>
      <c r="CH143" s="12">
        <v>4680</v>
      </c>
      <c r="CI143" s="12">
        <v>170</v>
      </c>
      <c r="CJ143" s="12">
        <v>19.5</v>
      </c>
      <c r="CK143" s="12">
        <v>1.1000000000000001</v>
      </c>
      <c r="CL143" s="12">
        <v>17550</v>
      </c>
      <c r="CM143" s="12">
        <v>590</v>
      </c>
      <c r="CN143" s="12">
        <v>320</v>
      </c>
      <c r="CO143" s="12">
        <v>13</v>
      </c>
      <c r="CP143" s="12">
        <v>14.1</v>
      </c>
      <c r="CQ143" s="12">
        <v>4.5999999999999996</v>
      </c>
      <c r="CR143" s="12">
        <v>1125</v>
      </c>
      <c r="CS143" s="12">
        <v>58</v>
      </c>
      <c r="CT143" s="12">
        <v>98800</v>
      </c>
      <c r="CU143" s="12">
        <v>4600</v>
      </c>
      <c r="CX143" s="12">
        <v>40.799999999999997</v>
      </c>
      <c r="CY143" s="12">
        <v>3.8</v>
      </c>
      <c r="CZ143" s="12">
        <v>146.610169491525</v>
      </c>
      <c r="DA143" s="12">
        <v>51</v>
      </c>
      <c r="DD143" s="12">
        <v>28.5</v>
      </c>
      <c r="DE143" s="12">
        <v>2.2000000000000002</v>
      </c>
      <c r="DF143" s="12" t="s">
        <v>135</v>
      </c>
      <c r="DG143" s="12" t="s">
        <v>135</v>
      </c>
      <c r="DH143" s="12">
        <v>9.9700000000000006</v>
      </c>
      <c r="DI143" s="12">
        <v>0.76</v>
      </c>
      <c r="DJ143" s="12">
        <v>374</v>
      </c>
      <c r="DK143" s="12">
        <v>11</v>
      </c>
      <c r="DL143" s="12">
        <v>24.6</v>
      </c>
      <c r="DM143" s="12">
        <v>1.2</v>
      </c>
      <c r="DN143" s="12">
        <v>147.9</v>
      </c>
      <c r="DO143" s="12">
        <v>5.4</v>
      </c>
      <c r="DP143" s="12">
        <v>15.56</v>
      </c>
      <c r="DQ143" s="12">
        <v>0.79</v>
      </c>
      <c r="DR143" s="12">
        <v>0.88</v>
      </c>
      <c r="DS143" s="12">
        <v>0.28000000000000003</v>
      </c>
      <c r="DX143" s="12">
        <v>1.77</v>
      </c>
      <c r="DY143" s="12">
        <v>0.34</v>
      </c>
      <c r="ED143" s="12">
        <v>124.1</v>
      </c>
      <c r="EE143" s="12">
        <v>8.3000000000000007</v>
      </c>
      <c r="EF143" s="12">
        <v>13.52</v>
      </c>
      <c r="EG143" s="12">
        <v>0.63</v>
      </c>
      <c r="EH143" s="12">
        <v>32.6</v>
      </c>
      <c r="EI143" s="12">
        <v>1.4</v>
      </c>
      <c r="EJ143" s="12">
        <v>4.49</v>
      </c>
      <c r="EK143" s="12">
        <v>0.31</v>
      </c>
      <c r="EL143" s="12">
        <v>22.6</v>
      </c>
      <c r="EM143" s="12">
        <v>1.3</v>
      </c>
      <c r="EN143" s="12">
        <v>5.67</v>
      </c>
      <c r="EO143" s="12">
        <v>0.81</v>
      </c>
      <c r="EP143" s="12">
        <v>2.02</v>
      </c>
      <c r="EQ143" s="12">
        <v>0.28999999999999998</v>
      </c>
      <c r="ER143" s="12">
        <v>5.45</v>
      </c>
      <c r="ES143" s="12">
        <v>0.8</v>
      </c>
      <c r="ET143" s="12">
        <v>0.87</v>
      </c>
      <c r="EU143" s="12">
        <v>0.12</v>
      </c>
      <c r="EV143" s="12">
        <v>5.47</v>
      </c>
      <c r="EW143" s="12">
        <v>0.71</v>
      </c>
      <c r="EX143" s="12">
        <v>0.97</v>
      </c>
      <c r="EY143" s="12">
        <v>0.12</v>
      </c>
      <c r="EZ143" s="12">
        <v>2.35</v>
      </c>
      <c r="FA143" s="12">
        <v>0.27</v>
      </c>
      <c r="FB143" s="12">
        <v>0.377</v>
      </c>
      <c r="FC143" s="12">
        <v>6.3E-2</v>
      </c>
      <c r="FD143" s="12">
        <v>2.4</v>
      </c>
      <c r="FE143" s="12">
        <v>0.43</v>
      </c>
      <c r="FF143" s="12">
        <v>0.29599999999999999</v>
      </c>
      <c r="FG143" s="12">
        <v>7.9000000000000001E-2</v>
      </c>
      <c r="FH143" s="12">
        <v>3.83</v>
      </c>
      <c r="FI143" s="12">
        <v>0.46</v>
      </c>
      <c r="FJ143" s="12">
        <v>1.01</v>
      </c>
      <c r="FK143" s="12">
        <v>0.16</v>
      </c>
      <c r="FL143" s="12">
        <v>0.159</v>
      </c>
      <c r="FM143" s="12">
        <v>5.5E-2</v>
      </c>
      <c r="FN143" s="12">
        <v>1.17E-2</v>
      </c>
      <c r="FO143" s="12">
        <v>9.1000000000000004E-3</v>
      </c>
      <c r="FP143" s="12">
        <v>1.1100000000000001</v>
      </c>
      <c r="FQ143" s="12">
        <v>0.13</v>
      </c>
      <c r="FT143" s="12">
        <v>0.96</v>
      </c>
      <c r="FU143" s="12">
        <v>0.14000000000000001</v>
      </c>
      <c r="FV143" s="12">
        <v>0.34</v>
      </c>
      <c r="FW143" s="12">
        <v>8.5000000000000006E-2</v>
      </c>
    </row>
    <row r="144" spans="1:179" x14ac:dyDescent="0.3">
      <c r="A144" s="31" t="s">
        <v>920</v>
      </c>
      <c r="B144" s="31" t="s">
        <v>18</v>
      </c>
      <c r="D144" s="62">
        <v>2.4914999999999998</v>
      </c>
      <c r="E144" s="62">
        <v>11.5388</v>
      </c>
      <c r="F144" s="62">
        <v>0.30669999999999997</v>
      </c>
      <c r="G144" s="62">
        <v>11.3645</v>
      </c>
      <c r="H144" s="62">
        <v>0.58989999999999998</v>
      </c>
      <c r="I144" s="62">
        <v>3.3767999999999998</v>
      </c>
      <c r="J144" s="62">
        <v>50.676499999999997</v>
      </c>
      <c r="K144" s="62">
        <v>4.4135</v>
      </c>
      <c r="L144" s="62">
        <v>11.139699999999999</v>
      </c>
      <c r="M144" s="62">
        <v>0.1699</v>
      </c>
      <c r="N144" s="62">
        <v>336.31449600000002</v>
      </c>
      <c r="O144" s="62">
        <v>111</v>
      </c>
      <c r="P144" s="62">
        <v>0.439203952030497</v>
      </c>
      <c r="Q144" s="62">
        <v>44.956398394007003</v>
      </c>
      <c r="R144" s="62">
        <v>331.13017431040498</v>
      </c>
      <c r="T144" s="37">
        <v>3.63</v>
      </c>
      <c r="U144" s="37">
        <v>2.4900000000000002</v>
      </c>
      <c r="V144" s="37">
        <v>11.532</v>
      </c>
      <c r="W144" s="37">
        <v>0.307</v>
      </c>
      <c r="X144" s="37">
        <v>11.358000000000001</v>
      </c>
      <c r="Y144" s="37">
        <v>0.59</v>
      </c>
      <c r="Z144" s="37">
        <v>3.375</v>
      </c>
      <c r="AA144" s="37">
        <v>52.014000000000003</v>
      </c>
      <c r="AB144" s="37">
        <v>6.0380000000000003</v>
      </c>
      <c r="AC144" s="37">
        <v>11.502000000000001</v>
      </c>
      <c r="AD144" s="37">
        <v>0.17</v>
      </c>
      <c r="AE144" s="37">
        <f t="shared" si="68"/>
        <v>0.96497153333976649</v>
      </c>
      <c r="AG144" s="34" t="str">
        <f t="shared" si="56"/>
        <v>LL1_84_c</v>
      </c>
      <c r="AH144" s="34">
        <f t="shared" si="57"/>
        <v>52.014000000000003</v>
      </c>
      <c r="AI144" s="34">
        <f t="shared" si="58"/>
        <v>3.375</v>
      </c>
      <c r="AJ144" s="34">
        <f t="shared" si="59"/>
        <v>11.532</v>
      </c>
      <c r="AK144" s="34">
        <f t="shared" si="60"/>
        <v>9.7766999999999999</v>
      </c>
      <c r="AL144" s="34">
        <f t="shared" si="61"/>
        <v>1.9169998082999999</v>
      </c>
      <c r="AM144" s="34">
        <f t="shared" si="62"/>
        <v>0.17</v>
      </c>
      <c r="AN144" s="34">
        <f t="shared" si="63"/>
        <v>6.0380000000000003</v>
      </c>
      <c r="AO144" s="34">
        <f t="shared" si="64"/>
        <v>11.358000000000001</v>
      </c>
      <c r="AP144" s="34">
        <f t="shared" si="65"/>
        <v>2.4900000000000002</v>
      </c>
      <c r="AQ144" s="34">
        <f t="shared" si="66"/>
        <v>0.59</v>
      </c>
      <c r="AR144" s="34">
        <f t="shared" si="67"/>
        <v>0.307</v>
      </c>
      <c r="AS144" s="34">
        <v>0.42381931103975401</v>
      </c>
      <c r="AT144" s="34">
        <f t="shared" si="69"/>
        <v>4.3381644691698352E-3</v>
      </c>
      <c r="AU144" s="34">
        <f t="shared" si="70"/>
        <v>1135.3638000000001</v>
      </c>
      <c r="AV144" s="34">
        <v>90</v>
      </c>
      <c r="AW144" s="34">
        <v>0.35682780245983547</v>
      </c>
      <c r="AY144" s="25">
        <v>39.401600000000002</v>
      </c>
      <c r="AZ144" s="25">
        <v>37.982599999999998</v>
      </c>
      <c r="BA144" s="25">
        <v>19.763400000000001</v>
      </c>
      <c r="BB144" s="25">
        <v>3.0949999999999998E-2</v>
      </c>
      <c r="BC144" s="25">
        <v>0.28894999999999998</v>
      </c>
      <c r="BD144" s="25">
        <v>0.25280000000000002</v>
      </c>
      <c r="BE144" s="25">
        <v>0.16335</v>
      </c>
      <c r="BJ144" s="25">
        <v>97.883600000000001</v>
      </c>
      <c r="BK144" s="25">
        <v>0.78040209777090097</v>
      </c>
      <c r="BM144" s="12" t="s">
        <v>406</v>
      </c>
      <c r="BN144" s="12">
        <v>25</v>
      </c>
      <c r="BO144" s="12" t="s">
        <v>32</v>
      </c>
      <c r="BP144" s="12" t="s">
        <v>459</v>
      </c>
      <c r="BQ144" s="12" t="s">
        <v>797</v>
      </c>
      <c r="BR144" s="12" t="s">
        <v>485</v>
      </c>
      <c r="BS144" s="12">
        <v>9.44328703703704E-3</v>
      </c>
      <c r="BT144" s="12">
        <v>7.2971000000000004</v>
      </c>
      <c r="BU144" s="12">
        <v>14</v>
      </c>
      <c r="BV144" s="12" t="s">
        <v>462</v>
      </c>
      <c r="BW144" s="12">
        <v>1</v>
      </c>
      <c r="BX144" s="12">
        <v>87000</v>
      </c>
      <c r="BY144" s="12">
        <v>8400</v>
      </c>
      <c r="BZ144" s="12">
        <v>11.4</v>
      </c>
      <c r="CA144" s="12">
        <v>1</v>
      </c>
      <c r="CF144" s="12">
        <v>2.61</v>
      </c>
      <c r="CG144" s="12">
        <v>0.32</v>
      </c>
      <c r="CH144" s="12">
        <v>3690</v>
      </c>
      <c r="CI144" s="12">
        <v>220</v>
      </c>
      <c r="CJ144" s="12">
        <v>30</v>
      </c>
      <c r="CK144" s="12">
        <v>2.8</v>
      </c>
      <c r="CL144" s="12">
        <v>17900</v>
      </c>
      <c r="CM144" s="12">
        <v>2000</v>
      </c>
      <c r="CN144" s="12">
        <v>383</v>
      </c>
      <c r="CO144" s="12">
        <v>38</v>
      </c>
      <c r="CP144" s="12">
        <v>204</v>
      </c>
      <c r="CQ144" s="12">
        <v>35</v>
      </c>
      <c r="CR144" s="12">
        <v>1170</v>
      </c>
      <c r="CS144" s="12">
        <v>250</v>
      </c>
      <c r="CT144" s="12">
        <v>86000</v>
      </c>
      <c r="CU144" s="12">
        <v>12000</v>
      </c>
      <c r="CX144" s="12">
        <v>30.8</v>
      </c>
      <c r="CY144" s="12">
        <v>4.2</v>
      </c>
      <c r="CZ144" s="12">
        <v>137.28813559322001</v>
      </c>
      <c r="DA144" s="12">
        <v>49</v>
      </c>
      <c r="DD144" s="12">
        <v>23.8</v>
      </c>
      <c r="DE144" s="12">
        <v>3.5</v>
      </c>
      <c r="DF144" s="12" t="s">
        <v>135</v>
      </c>
      <c r="DG144" s="12" t="s">
        <v>135</v>
      </c>
      <c r="DH144" s="12">
        <v>8.6999999999999993</v>
      </c>
      <c r="DI144" s="12">
        <v>1.2</v>
      </c>
      <c r="DJ144" s="12">
        <v>333</v>
      </c>
      <c r="DK144" s="12">
        <v>35</v>
      </c>
      <c r="DL144" s="12">
        <v>21.5</v>
      </c>
      <c r="DM144" s="12">
        <v>2.4</v>
      </c>
      <c r="DN144" s="12">
        <v>134</v>
      </c>
      <c r="DO144" s="12">
        <v>11</v>
      </c>
      <c r="DP144" s="12">
        <v>14.8</v>
      </c>
      <c r="DQ144" s="12">
        <v>1.5</v>
      </c>
      <c r="DR144" s="12">
        <v>0.82</v>
      </c>
      <c r="DS144" s="12">
        <v>0.64</v>
      </c>
      <c r="DX144" s="12">
        <v>1.1599999999999999</v>
      </c>
      <c r="DY144" s="12">
        <v>0.4</v>
      </c>
      <c r="ED144" s="12">
        <v>126</v>
      </c>
      <c r="EE144" s="12">
        <v>24</v>
      </c>
      <c r="EF144" s="12">
        <v>11.6</v>
      </c>
      <c r="EG144" s="12">
        <v>1.8</v>
      </c>
      <c r="EH144" s="12">
        <v>32.700000000000003</v>
      </c>
      <c r="EI144" s="12">
        <v>4.2</v>
      </c>
      <c r="EJ144" s="12">
        <v>4.55</v>
      </c>
      <c r="EK144" s="12">
        <v>0.56000000000000005</v>
      </c>
      <c r="EL144" s="12">
        <v>19.2</v>
      </c>
      <c r="EM144" s="12">
        <v>2.7</v>
      </c>
      <c r="EN144" s="12">
        <v>4.5999999999999996</v>
      </c>
      <c r="EO144" s="12">
        <v>0.98</v>
      </c>
      <c r="EP144" s="12">
        <v>1.92</v>
      </c>
      <c r="EQ144" s="12">
        <v>0.39</v>
      </c>
      <c r="ER144" s="12">
        <v>5.9</v>
      </c>
      <c r="ES144" s="12">
        <v>1.5</v>
      </c>
      <c r="ET144" s="12">
        <v>0.92</v>
      </c>
      <c r="EU144" s="12">
        <v>0.15</v>
      </c>
      <c r="EV144" s="12">
        <v>5.35</v>
      </c>
      <c r="EW144" s="12">
        <v>0.71</v>
      </c>
      <c r="EX144" s="12">
        <v>0.89</v>
      </c>
      <c r="EY144" s="12">
        <v>0.14000000000000001</v>
      </c>
      <c r="EZ144" s="12">
        <v>3.25</v>
      </c>
      <c r="FA144" s="12">
        <v>0.65</v>
      </c>
      <c r="FB144" s="12">
        <v>0.3</v>
      </c>
      <c r="FC144" s="12">
        <v>0.11</v>
      </c>
      <c r="FD144" s="12">
        <v>1.59</v>
      </c>
      <c r="FE144" s="12">
        <v>0.51</v>
      </c>
      <c r="FF144" s="12">
        <v>0.221</v>
      </c>
      <c r="FG144" s="12">
        <v>0.08</v>
      </c>
      <c r="FH144" s="12">
        <v>3.21</v>
      </c>
      <c r="FI144" s="12">
        <v>0.55000000000000004</v>
      </c>
      <c r="FJ144" s="12">
        <v>0.79</v>
      </c>
      <c r="FK144" s="12">
        <v>0.2</v>
      </c>
      <c r="FL144" s="12">
        <v>0.14099999999999999</v>
      </c>
      <c r="FM144" s="12">
        <v>6.4000000000000001E-2</v>
      </c>
      <c r="FN144" s="12" t="s">
        <v>135</v>
      </c>
      <c r="FO144" s="12" t="s">
        <v>135</v>
      </c>
      <c r="FP144" s="12">
        <v>1.02</v>
      </c>
      <c r="FQ144" s="12">
        <v>0.2</v>
      </c>
      <c r="FT144" s="12">
        <v>0.72</v>
      </c>
      <c r="FU144" s="12">
        <v>0.22</v>
      </c>
      <c r="FV144" s="12">
        <v>0.27</v>
      </c>
      <c r="FW144" s="12">
        <v>0.12</v>
      </c>
    </row>
    <row r="145" spans="1:179" x14ac:dyDescent="0.3">
      <c r="A145" s="31" t="s">
        <v>921</v>
      </c>
      <c r="B145" s="31" t="s">
        <v>20</v>
      </c>
      <c r="D145" s="62">
        <v>2.6345999999999998</v>
      </c>
      <c r="E145" s="62">
        <v>14.551399999999999</v>
      </c>
      <c r="F145" s="62">
        <v>0.26550000000000001</v>
      </c>
      <c r="G145" s="62">
        <v>12.145300000000001</v>
      </c>
      <c r="H145" s="62">
        <v>0.38200000000000001</v>
      </c>
      <c r="I145" s="62">
        <v>2.5101</v>
      </c>
      <c r="J145" s="62">
        <v>51.938499999999998</v>
      </c>
      <c r="K145" s="62">
        <v>6.4770000000000003</v>
      </c>
      <c r="L145" s="62">
        <v>6.6477000000000004</v>
      </c>
      <c r="M145" s="62">
        <v>0.1033</v>
      </c>
      <c r="N145" s="62">
        <v>787.23616400000003</v>
      </c>
      <c r="O145" s="62">
        <v>132</v>
      </c>
      <c r="P145" s="62">
        <v>0.220878873522729</v>
      </c>
      <c r="Q145" s="62">
        <v>828.077051054153</v>
      </c>
      <c r="R145" s="62">
        <v>384.14205685768798</v>
      </c>
      <c r="T145" s="37">
        <v>28.17</v>
      </c>
      <c r="U145" s="37">
        <v>2.0579999999999998</v>
      </c>
      <c r="V145" s="37">
        <v>11.364000000000001</v>
      </c>
      <c r="W145" s="37">
        <v>0.20699999999999999</v>
      </c>
      <c r="X145" s="37">
        <v>9.6319999999999997</v>
      </c>
      <c r="Y145" s="37">
        <v>0.29799999999999999</v>
      </c>
      <c r="Z145" s="37">
        <v>1.96</v>
      </c>
      <c r="AA145" s="37">
        <v>49.37</v>
      </c>
      <c r="AB145" s="37">
        <v>13.282999999999999</v>
      </c>
      <c r="AC145" s="37">
        <v>11.332000000000001</v>
      </c>
      <c r="AD145" s="37">
        <v>0.153</v>
      </c>
      <c r="AE145" s="37">
        <f t="shared" si="68"/>
        <v>0.78021377857532959</v>
      </c>
      <c r="AG145" s="34" t="str">
        <f t="shared" si="56"/>
        <v>LL7_282</v>
      </c>
      <c r="AH145" s="34">
        <f t="shared" si="57"/>
        <v>49.37</v>
      </c>
      <c r="AI145" s="34">
        <f t="shared" si="58"/>
        <v>1.96</v>
      </c>
      <c r="AJ145" s="34">
        <f t="shared" si="59"/>
        <v>11.364000000000001</v>
      </c>
      <c r="AK145" s="34">
        <f t="shared" si="60"/>
        <v>9.632200000000001</v>
      </c>
      <c r="AL145" s="34">
        <f t="shared" si="61"/>
        <v>1.8886664778</v>
      </c>
      <c r="AM145" s="34">
        <f t="shared" si="62"/>
        <v>0.153</v>
      </c>
      <c r="AN145" s="34">
        <f t="shared" si="63"/>
        <v>13.282999999999999</v>
      </c>
      <c r="AO145" s="34">
        <f t="shared" si="64"/>
        <v>9.6319999999999997</v>
      </c>
      <c r="AP145" s="34">
        <f t="shared" si="65"/>
        <v>2.0579999999999998</v>
      </c>
      <c r="AQ145" s="34">
        <f t="shared" si="66"/>
        <v>0.29799999999999999</v>
      </c>
      <c r="AR145" s="34">
        <f t="shared" si="67"/>
        <v>0.20699999999999999</v>
      </c>
      <c r="AS145" s="34">
        <v>0.5</v>
      </c>
      <c r="AT145" s="34">
        <f t="shared" si="69"/>
        <v>6.4607712495447681E-2</v>
      </c>
      <c r="AU145" s="34">
        <f t="shared" si="70"/>
        <v>1280.9883</v>
      </c>
      <c r="AV145" s="34">
        <v>800</v>
      </c>
      <c r="AW145" s="34">
        <v>7.3832854122062128E-2</v>
      </c>
      <c r="AY145" s="25">
        <v>47.650599999999997</v>
      </c>
      <c r="AZ145" s="25">
        <v>40.507750000000001</v>
      </c>
      <c r="BA145" s="25">
        <v>11.003550000000001</v>
      </c>
      <c r="BB145" s="25">
        <v>5.1549999999999999E-2</v>
      </c>
      <c r="BC145" s="25">
        <v>0.23469999999999999</v>
      </c>
      <c r="BD145" s="25">
        <v>0.14194999999999999</v>
      </c>
      <c r="BE145" s="25">
        <v>0.38834999999999997</v>
      </c>
      <c r="BJ145" s="25">
        <v>99.978449999999995</v>
      </c>
      <c r="BK145" s="25">
        <v>0.88531088352899601</v>
      </c>
      <c r="BM145" s="12" t="s">
        <v>403</v>
      </c>
      <c r="BN145" s="12">
        <v>40</v>
      </c>
      <c r="BO145" s="12" t="s">
        <v>32</v>
      </c>
      <c r="BP145" s="12" t="s">
        <v>484</v>
      </c>
      <c r="BQ145" s="12" t="s">
        <v>798</v>
      </c>
      <c r="BR145" s="12" t="s">
        <v>485</v>
      </c>
      <c r="BS145" s="12">
        <v>2.8299768518518498E-2</v>
      </c>
      <c r="BT145" s="12">
        <v>23.163</v>
      </c>
      <c r="BU145" s="12">
        <v>36</v>
      </c>
      <c r="BV145" s="12" t="s">
        <v>462</v>
      </c>
      <c r="BW145" s="12">
        <v>1</v>
      </c>
      <c r="BX145" s="12">
        <v>231000</v>
      </c>
      <c r="BY145" s="12">
        <v>6800</v>
      </c>
      <c r="BZ145" s="12">
        <v>12.1</v>
      </c>
      <c r="CA145" s="12">
        <v>1</v>
      </c>
      <c r="CB145" s="12">
        <v>4.0999999999999996</v>
      </c>
      <c r="CC145" s="12">
        <v>0.37</v>
      </c>
      <c r="CD145" s="12">
        <v>0.79</v>
      </c>
      <c r="CE145" s="12">
        <v>0.4</v>
      </c>
      <c r="CF145" s="12">
        <v>2.7570000000000001</v>
      </c>
      <c r="CG145" s="12">
        <v>9.0999999999999998E-2</v>
      </c>
      <c r="CH145" s="12">
        <v>3292</v>
      </c>
      <c r="CI145" s="12">
        <v>84</v>
      </c>
      <c r="CJ145" s="12">
        <v>26.21</v>
      </c>
      <c r="CK145" s="12">
        <v>0.77</v>
      </c>
      <c r="CL145" s="12">
        <v>14780</v>
      </c>
      <c r="CM145" s="12">
        <v>380</v>
      </c>
      <c r="CN145" s="12">
        <v>290.5</v>
      </c>
      <c r="CO145" s="12">
        <v>9.1</v>
      </c>
      <c r="CP145" s="12">
        <v>354</v>
      </c>
      <c r="CQ145" s="12">
        <v>14</v>
      </c>
      <c r="CR145" s="12">
        <v>833</v>
      </c>
      <c r="CS145" s="12">
        <v>33</v>
      </c>
      <c r="CT145" s="12">
        <v>65800</v>
      </c>
      <c r="CU145" s="12">
        <v>2300</v>
      </c>
      <c r="CV145" s="12">
        <v>33.5</v>
      </c>
      <c r="CW145" s="12">
        <v>1.2</v>
      </c>
      <c r="CX145" s="12">
        <v>149.19999999999999</v>
      </c>
      <c r="CY145" s="12">
        <v>5</v>
      </c>
      <c r="CZ145" s="12">
        <v>61.7</v>
      </c>
      <c r="DA145" s="12">
        <v>3.2</v>
      </c>
      <c r="DB145" s="12">
        <v>79.900000000000006</v>
      </c>
      <c r="DC145" s="12">
        <v>5.8</v>
      </c>
      <c r="DD145" s="12">
        <v>22.8</v>
      </c>
      <c r="DE145" s="12">
        <v>1.3</v>
      </c>
      <c r="DF145" s="12">
        <v>1.46</v>
      </c>
      <c r="DG145" s="12">
        <v>0.39</v>
      </c>
      <c r="DH145" s="12">
        <v>6.83</v>
      </c>
      <c r="DI145" s="12">
        <v>0.35</v>
      </c>
      <c r="DJ145" s="12">
        <v>306.2</v>
      </c>
      <c r="DK145" s="12">
        <v>7.6</v>
      </c>
      <c r="DL145" s="12">
        <v>25.51</v>
      </c>
      <c r="DM145" s="12">
        <v>0.92</v>
      </c>
      <c r="DN145" s="12">
        <v>123.4</v>
      </c>
      <c r="DO145" s="12">
        <v>4</v>
      </c>
      <c r="DP145" s="12">
        <v>10.51</v>
      </c>
      <c r="DQ145" s="12">
        <v>0.45</v>
      </c>
      <c r="DR145" s="12">
        <v>0.7</v>
      </c>
      <c r="DS145" s="12">
        <v>0.2</v>
      </c>
      <c r="DT145" s="12" t="s">
        <v>135</v>
      </c>
      <c r="DU145" s="12" t="s">
        <v>135</v>
      </c>
      <c r="DV145" s="12">
        <v>8.5999999999999993E-2</v>
      </c>
      <c r="DW145" s="12">
        <v>2.5999999999999999E-2</v>
      </c>
      <c r="DX145" s="12">
        <v>1.43</v>
      </c>
      <c r="DY145" s="12">
        <v>0.18</v>
      </c>
      <c r="DZ145" s="12" t="s">
        <v>135</v>
      </c>
      <c r="EA145" s="12" t="s">
        <v>135</v>
      </c>
      <c r="EB145" s="12">
        <v>5.8999999999999997E-2</v>
      </c>
      <c r="EC145" s="12">
        <v>0.02</v>
      </c>
      <c r="ED145" s="12">
        <v>88.5</v>
      </c>
      <c r="EE145" s="12">
        <v>2.9</v>
      </c>
      <c r="EF145" s="12">
        <v>9.76</v>
      </c>
      <c r="EG145" s="12">
        <v>0.37</v>
      </c>
      <c r="EH145" s="12">
        <v>24.58</v>
      </c>
      <c r="EI145" s="12">
        <v>0.53</v>
      </c>
      <c r="EJ145" s="12">
        <v>3.51</v>
      </c>
      <c r="EK145" s="12">
        <v>0.15</v>
      </c>
      <c r="EL145" s="12">
        <v>17.579999999999998</v>
      </c>
      <c r="EM145" s="12">
        <v>0.71</v>
      </c>
      <c r="EN145" s="12">
        <v>5.2</v>
      </c>
      <c r="EO145" s="12">
        <v>0.43</v>
      </c>
      <c r="EP145" s="12">
        <v>1.65</v>
      </c>
      <c r="EQ145" s="12">
        <v>0.16</v>
      </c>
      <c r="ER145" s="12">
        <v>5.6</v>
      </c>
      <c r="ES145" s="12">
        <v>0.41</v>
      </c>
      <c r="ET145" s="12">
        <v>0.95</v>
      </c>
      <c r="EU145" s="12">
        <v>6.5000000000000002E-2</v>
      </c>
      <c r="EV145" s="12">
        <v>5.19</v>
      </c>
      <c r="EW145" s="12">
        <v>0.3</v>
      </c>
      <c r="EX145" s="12">
        <v>0.92400000000000004</v>
      </c>
      <c r="EY145" s="12">
        <v>8.7999999999999995E-2</v>
      </c>
      <c r="EZ145" s="12">
        <v>2.34</v>
      </c>
      <c r="FA145" s="12">
        <v>0.23</v>
      </c>
      <c r="FB145" s="12">
        <v>0.35099999999999998</v>
      </c>
      <c r="FC145" s="12">
        <v>4.2000000000000003E-2</v>
      </c>
      <c r="FD145" s="12">
        <v>2.2799999999999998</v>
      </c>
      <c r="FE145" s="12">
        <v>0.24</v>
      </c>
      <c r="FF145" s="12">
        <v>0.28499999999999998</v>
      </c>
      <c r="FG145" s="12">
        <v>3.6999999999999998E-2</v>
      </c>
      <c r="FH145" s="12">
        <v>3.32</v>
      </c>
      <c r="FI145" s="12">
        <v>0.35</v>
      </c>
      <c r="FJ145" s="12">
        <v>0.63200000000000001</v>
      </c>
      <c r="FK145" s="12">
        <v>6.7000000000000004E-2</v>
      </c>
      <c r="FL145" s="12">
        <v>0.126</v>
      </c>
      <c r="FM145" s="12">
        <v>4.2999999999999997E-2</v>
      </c>
      <c r="FN145" s="12">
        <v>2.7E-2</v>
      </c>
      <c r="FO145" s="12">
        <v>1.0999999999999999E-2</v>
      </c>
      <c r="FP145" s="12">
        <v>0.80100000000000005</v>
      </c>
      <c r="FQ145" s="12">
        <v>7.2999999999999995E-2</v>
      </c>
      <c r="FR145" s="12" t="s">
        <v>135</v>
      </c>
      <c r="FS145" s="12" t="s">
        <v>135</v>
      </c>
      <c r="FT145" s="12">
        <v>0.63100000000000001</v>
      </c>
      <c r="FU145" s="12">
        <v>7.4999999999999997E-2</v>
      </c>
      <c r="FV145" s="12">
        <v>0.252</v>
      </c>
      <c r="FW145" s="12">
        <v>4.4999999999999998E-2</v>
      </c>
    </row>
    <row r="146" spans="1:179" x14ac:dyDescent="0.3">
      <c r="A146" s="31" t="s">
        <v>922</v>
      </c>
      <c r="B146" s="31" t="s">
        <v>20</v>
      </c>
      <c r="D146" s="62">
        <v>2.6949000000000001</v>
      </c>
      <c r="E146" s="62">
        <v>14.0204</v>
      </c>
      <c r="F146" s="62">
        <v>0.22009999999999999</v>
      </c>
      <c r="G146" s="62">
        <v>11.700900000000001</v>
      </c>
      <c r="H146" s="62">
        <v>0.45550000000000002</v>
      </c>
      <c r="I146" s="62">
        <v>2.4379</v>
      </c>
      <c r="J146" s="62">
        <v>51.4176</v>
      </c>
      <c r="K146" s="62">
        <v>6.4165000000000001</v>
      </c>
      <c r="L146" s="62">
        <v>7.625</v>
      </c>
      <c r="M146" s="62">
        <v>0.1283</v>
      </c>
      <c r="N146" s="62">
        <v>968.90604800000006</v>
      </c>
      <c r="O146" s="62">
        <v>113</v>
      </c>
      <c r="P146" s="62">
        <v>0.21517690580766</v>
      </c>
      <c r="Q146" s="62">
        <v>34.010063003083097</v>
      </c>
      <c r="R146" s="62">
        <v>354.96600388285299</v>
      </c>
      <c r="T146" s="37">
        <v>19.77</v>
      </c>
      <c r="U146" s="37">
        <v>2.2759999999999998</v>
      </c>
      <c r="V146" s="37">
        <v>11.842000000000001</v>
      </c>
      <c r="W146" s="37">
        <v>0.186</v>
      </c>
      <c r="X146" s="37">
        <v>9.9990000000000006</v>
      </c>
      <c r="Y146" s="37">
        <v>0.38500000000000001</v>
      </c>
      <c r="Z146" s="37">
        <v>2.0590000000000002</v>
      </c>
      <c r="AA146" s="37">
        <v>50.008000000000003</v>
      </c>
      <c r="AB146" s="37">
        <v>11.378</v>
      </c>
      <c r="AC146" s="37">
        <v>11.337999999999999</v>
      </c>
      <c r="AD146" s="37">
        <v>0.17299999999999999</v>
      </c>
      <c r="AE146" s="37">
        <f t="shared" si="68"/>
        <v>0.83493362277698924</v>
      </c>
      <c r="AG146" s="34" t="str">
        <f t="shared" si="56"/>
        <v>LL7_205b</v>
      </c>
      <c r="AH146" s="34">
        <f t="shared" si="57"/>
        <v>50.008000000000003</v>
      </c>
      <c r="AI146" s="34">
        <f t="shared" si="58"/>
        <v>2.0590000000000002</v>
      </c>
      <c r="AJ146" s="34">
        <f t="shared" si="59"/>
        <v>11.842000000000001</v>
      </c>
      <c r="AK146" s="34">
        <f t="shared" si="60"/>
        <v>9.6372999999999998</v>
      </c>
      <c r="AL146" s="34">
        <f t="shared" si="61"/>
        <v>1.8896664776999998</v>
      </c>
      <c r="AM146" s="34">
        <f t="shared" si="62"/>
        <v>0.17299999999999999</v>
      </c>
      <c r="AN146" s="34">
        <f t="shared" si="63"/>
        <v>11.378</v>
      </c>
      <c r="AO146" s="34">
        <f t="shared" si="64"/>
        <v>9.9990000000000006</v>
      </c>
      <c r="AP146" s="34">
        <f t="shared" si="65"/>
        <v>2.2759999999999998</v>
      </c>
      <c r="AQ146" s="34">
        <f t="shared" si="66"/>
        <v>0.38500000000000001</v>
      </c>
      <c r="AR146" s="34">
        <f t="shared" si="67"/>
        <v>0.186</v>
      </c>
      <c r="AS146" s="34">
        <v>0.5</v>
      </c>
      <c r="AT146" s="34">
        <f t="shared" si="69"/>
        <v>2.839614511403782E-3</v>
      </c>
      <c r="AU146" s="34">
        <f t="shared" si="70"/>
        <v>1242.6977999999999</v>
      </c>
      <c r="AV146" s="34">
        <v>80</v>
      </c>
      <c r="AW146" s="34">
        <v>0.58634633328433006</v>
      </c>
      <c r="AY146" s="25">
        <v>46.185600000000001</v>
      </c>
      <c r="AZ146" s="25">
        <v>39.965649999999997</v>
      </c>
      <c r="BA146" s="25">
        <v>12.5281</v>
      </c>
      <c r="BB146" s="25">
        <v>4.7699999999999999E-2</v>
      </c>
      <c r="BC146" s="25">
        <v>0.23630000000000001</v>
      </c>
      <c r="BD146" s="25">
        <v>0.15040000000000001</v>
      </c>
      <c r="BE146" s="25">
        <v>0.34515000000000001</v>
      </c>
      <c r="BJ146" s="25">
        <v>99.458950000000002</v>
      </c>
      <c r="BK146" s="25">
        <v>0.86792443086706905</v>
      </c>
      <c r="BM146" s="12" t="s">
        <v>404</v>
      </c>
      <c r="BN146" s="12">
        <v>50</v>
      </c>
      <c r="BO146" s="12" t="s">
        <v>32</v>
      </c>
      <c r="BP146" s="12">
        <v>19</v>
      </c>
      <c r="BQ146" s="12" t="s">
        <v>799</v>
      </c>
      <c r="BR146" s="12" t="s">
        <v>485</v>
      </c>
      <c r="BS146" s="12">
        <v>3.26388888888889E-3</v>
      </c>
      <c r="BT146" s="12">
        <v>20.143000000000001</v>
      </c>
      <c r="BU146" s="12">
        <v>31</v>
      </c>
      <c r="BV146" s="12" t="s">
        <v>462</v>
      </c>
      <c r="BW146" s="12">
        <v>1</v>
      </c>
      <c r="BX146" s="12">
        <v>365000</v>
      </c>
      <c r="BY146" s="12">
        <v>12000</v>
      </c>
      <c r="BZ146" s="12">
        <v>11.7</v>
      </c>
      <c r="CA146" s="12">
        <v>1</v>
      </c>
      <c r="CB146" s="12">
        <v>4.84</v>
      </c>
      <c r="CC146" s="12">
        <v>0.35</v>
      </c>
      <c r="CD146" s="12">
        <v>0.69</v>
      </c>
      <c r="CE146" s="12">
        <v>0.28000000000000003</v>
      </c>
      <c r="CF146" s="12">
        <v>2.73</v>
      </c>
      <c r="CG146" s="12">
        <v>0.13</v>
      </c>
      <c r="CH146" s="12">
        <v>3680</v>
      </c>
      <c r="CI146" s="12">
        <v>100</v>
      </c>
      <c r="CJ146" s="12">
        <v>28.11</v>
      </c>
      <c r="CK146" s="12">
        <v>0.93</v>
      </c>
      <c r="CL146" s="12">
        <v>13650</v>
      </c>
      <c r="CM146" s="12">
        <v>440</v>
      </c>
      <c r="CN146" s="12">
        <v>275</v>
      </c>
      <c r="CO146" s="12">
        <v>11</v>
      </c>
      <c r="CP146" s="12">
        <v>308</v>
      </c>
      <c r="CQ146" s="12">
        <v>16</v>
      </c>
      <c r="CR146" s="12">
        <v>990</v>
      </c>
      <c r="CS146" s="12">
        <v>51</v>
      </c>
      <c r="CT146" s="12">
        <v>77600</v>
      </c>
      <c r="CU146" s="12">
        <v>4000</v>
      </c>
      <c r="CV146" s="12">
        <v>38.200000000000003</v>
      </c>
      <c r="CW146" s="12">
        <v>1.8</v>
      </c>
      <c r="CX146" s="12">
        <v>137.19999999999999</v>
      </c>
      <c r="CY146" s="12">
        <v>6.4</v>
      </c>
      <c r="CZ146" s="12">
        <v>75.8</v>
      </c>
      <c r="DA146" s="12">
        <v>3.3</v>
      </c>
      <c r="DB146" s="12">
        <v>78.2</v>
      </c>
      <c r="DC146" s="12">
        <v>4.8</v>
      </c>
      <c r="DD146" s="12">
        <v>21.32</v>
      </c>
      <c r="DE146" s="12">
        <v>0.77</v>
      </c>
      <c r="DF146" s="12">
        <v>1.62</v>
      </c>
      <c r="DG146" s="12">
        <v>0.26</v>
      </c>
      <c r="DH146" s="12">
        <v>7.83</v>
      </c>
      <c r="DI146" s="12">
        <v>0.34</v>
      </c>
      <c r="DJ146" s="12">
        <v>322</v>
      </c>
      <c r="DK146" s="12">
        <v>12</v>
      </c>
      <c r="DL146" s="12">
        <v>22.27</v>
      </c>
      <c r="DM146" s="12">
        <v>0.94</v>
      </c>
      <c r="DN146" s="12">
        <v>123.5</v>
      </c>
      <c r="DO146" s="12">
        <v>4.9000000000000004</v>
      </c>
      <c r="DP146" s="12">
        <v>11.28</v>
      </c>
      <c r="DQ146" s="12">
        <v>0.5</v>
      </c>
      <c r="DR146" s="12">
        <v>0.65</v>
      </c>
      <c r="DS146" s="12">
        <v>0.15</v>
      </c>
      <c r="DT146" s="12">
        <v>0.19</v>
      </c>
      <c r="DU146" s="12">
        <v>0.11</v>
      </c>
      <c r="DV146" s="12">
        <v>7.6999999999999999E-2</v>
      </c>
      <c r="DW146" s="12">
        <v>1.7999999999999999E-2</v>
      </c>
      <c r="DX146" s="12">
        <v>1.34</v>
      </c>
      <c r="DY146" s="12">
        <v>0.12</v>
      </c>
      <c r="DZ146" s="12">
        <v>3.5999999999999997E-2</v>
      </c>
      <c r="EA146" s="12">
        <v>1.7999999999999999E-2</v>
      </c>
      <c r="EB146" s="12">
        <v>8.3000000000000004E-2</v>
      </c>
      <c r="EC146" s="12">
        <v>1.7000000000000001E-2</v>
      </c>
      <c r="ED146" s="12">
        <v>100.3</v>
      </c>
      <c r="EE146" s="12">
        <v>5.5</v>
      </c>
      <c r="EF146" s="12">
        <v>10.33</v>
      </c>
      <c r="EG146" s="12">
        <v>0.37</v>
      </c>
      <c r="EH146" s="12">
        <v>24.99</v>
      </c>
      <c r="EI146" s="12">
        <v>0.81</v>
      </c>
      <c r="EJ146" s="12">
        <v>3.73</v>
      </c>
      <c r="EK146" s="12">
        <v>0.18</v>
      </c>
      <c r="EL146" s="12">
        <v>18.899999999999999</v>
      </c>
      <c r="EM146" s="12">
        <v>1.1000000000000001</v>
      </c>
      <c r="EN146" s="12">
        <v>4.8899999999999997</v>
      </c>
      <c r="EO146" s="12">
        <v>0.48</v>
      </c>
      <c r="EP146" s="12">
        <v>1.55</v>
      </c>
      <c r="EQ146" s="12">
        <v>0.15</v>
      </c>
      <c r="ER146" s="12">
        <v>4.82</v>
      </c>
      <c r="ES146" s="12">
        <v>0.37</v>
      </c>
      <c r="ET146" s="12">
        <v>0.83599999999999997</v>
      </c>
      <c r="EU146" s="12">
        <v>6.5000000000000002E-2</v>
      </c>
      <c r="EV146" s="12">
        <v>4.4800000000000004</v>
      </c>
      <c r="EW146" s="12">
        <v>0.25</v>
      </c>
      <c r="EX146" s="12">
        <v>0.877</v>
      </c>
      <c r="EY146" s="12">
        <v>6.5000000000000002E-2</v>
      </c>
      <c r="EZ146" s="12">
        <v>2.36</v>
      </c>
      <c r="FA146" s="12">
        <v>0.19</v>
      </c>
      <c r="FB146" s="12">
        <v>0.318</v>
      </c>
      <c r="FC146" s="12">
        <v>3.7999999999999999E-2</v>
      </c>
      <c r="FD146" s="12">
        <v>1.81</v>
      </c>
      <c r="FE146" s="12">
        <v>0.23</v>
      </c>
      <c r="FF146" s="12">
        <v>0.26400000000000001</v>
      </c>
      <c r="FG146" s="12">
        <v>4.1000000000000002E-2</v>
      </c>
      <c r="FH146" s="12">
        <v>3.54</v>
      </c>
      <c r="FI146" s="12">
        <v>0.34</v>
      </c>
      <c r="FJ146" s="12">
        <v>0.73399999999999999</v>
      </c>
      <c r="FK146" s="12">
        <v>6.9000000000000006E-2</v>
      </c>
      <c r="FL146" s="12">
        <v>0.16700000000000001</v>
      </c>
      <c r="FM146" s="12">
        <v>4.2000000000000003E-2</v>
      </c>
      <c r="FN146" s="12">
        <v>1.41E-2</v>
      </c>
      <c r="FO146" s="12">
        <v>7.7000000000000002E-3</v>
      </c>
      <c r="FP146" s="12">
        <v>0.83799999999999997</v>
      </c>
      <c r="FQ146" s="12">
        <v>0.08</v>
      </c>
      <c r="FR146" s="12">
        <v>8.3999999999999995E-3</v>
      </c>
      <c r="FS146" s="12">
        <v>6.3E-3</v>
      </c>
      <c r="FT146" s="12">
        <v>0.73</v>
      </c>
      <c r="FU146" s="12">
        <v>7.9000000000000001E-2</v>
      </c>
      <c r="FV146" s="12">
        <v>0.251</v>
      </c>
      <c r="FW146" s="12">
        <v>4.2999999999999997E-2</v>
      </c>
    </row>
    <row r="147" spans="1:179" x14ac:dyDescent="0.3">
      <c r="A147" s="31" t="s">
        <v>923</v>
      </c>
      <c r="B147" s="31" t="s">
        <v>20</v>
      </c>
      <c r="D147" s="62">
        <v>2.7431000000000001</v>
      </c>
      <c r="E147" s="62">
        <v>14.782999999999999</v>
      </c>
      <c r="F147" s="62">
        <v>0.2467</v>
      </c>
      <c r="G147" s="62">
        <v>11.7799</v>
      </c>
      <c r="H147" s="62">
        <v>0.46379999999999999</v>
      </c>
      <c r="I147" s="62">
        <v>2.4460000000000002</v>
      </c>
      <c r="J147" s="62">
        <v>52.232399999999998</v>
      </c>
      <c r="K147" s="62">
        <v>6.3422999999999998</v>
      </c>
      <c r="L147" s="62">
        <v>7.6285999999999996</v>
      </c>
      <c r="M147" s="62">
        <v>0.14249999999999999</v>
      </c>
      <c r="N147" s="62">
        <v>824.77126399999997</v>
      </c>
      <c r="O147" s="62">
        <v>132</v>
      </c>
      <c r="P147" s="62">
        <v>0.212369776521732</v>
      </c>
      <c r="Q147" s="62">
        <v>50.725951195766797</v>
      </c>
      <c r="R147" s="62">
        <v>302.72580587312098</v>
      </c>
      <c r="T147" s="37">
        <v>18.86</v>
      </c>
      <c r="U147" s="37">
        <v>2.294</v>
      </c>
      <c r="V147" s="37">
        <v>12.364000000000001</v>
      </c>
      <c r="W147" s="37">
        <v>0.20599999999999999</v>
      </c>
      <c r="X147" s="37">
        <v>9.9640000000000004</v>
      </c>
      <c r="Y147" s="37">
        <v>0.38800000000000001</v>
      </c>
      <c r="Z147" s="37">
        <v>2.0459999999999998</v>
      </c>
      <c r="AA147" s="37">
        <v>49.996000000000002</v>
      </c>
      <c r="AB147" s="37">
        <v>10.871</v>
      </c>
      <c r="AC147" s="37">
        <v>11.337999999999999</v>
      </c>
      <c r="AD147" s="37">
        <v>0.185</v>
      </c>
      <c r="AE147" s="37">
        <f t="shared" si="68"/>
        <v>0.84132592966515218</v>
      </c>
      <c r="AG147" s="34" t="str">
        <f t="shared" si="56"/>
        <v>LL7_118</v>
      </c>
      <c r="AH147" s="34">
        <f t="shared" si="57"/>
        <v>49.996000000000002</v>
      </c>
      <c r="AI147" s="34">
        <f t="shared" si="58"/>
        <v>2.0459999999999998</v>
      </c>
      <c r="AJ147" s="34">
        <f t="shared" si="59"/>
        <v>12.364000000000001</v>
      </c>
      <c r="AK147" s="34">
        <f t="shared" si="60"/>
        <v>9.6372999999999998</v>
      </c>
      <c r="AL147" s="34">
        <f t="shared" si="61"/>
        <v>1.8896664776999998</v>
      </c>
      <c r="AM147" s="34">
        <f t="shared" si="62"/>
        <v>0.185</v>
      </c>
      <c r="AN147" s="34">
        <f t="shared" si="63"/>
        <v>10.871</v>
      </c>
      <c r="AO147" s="34">
        <f t="shared" si="64"/>
        <v>9.9640000000000004</v>
      </c>
      <c r="AP147" s="34">
        <f t="shared" si="65"/>
        <v>2.294</v>
      </c>
      <c r="AQ147" s="34">
        <f t="shared" si="66"/>
        <v>0.38800000000000001</v>
      </c>
      <c r="AR147" s="34">
        <f t="shared" si="67"/>
        <v>0.20599999999999999</v>
      </c>
      <c r="AS147" s="34">
        <v>0.5</v>
      </c>
      <c r="AT147" s="34">
        <f t="shared" si="69"/>
        <v>4.2677058047927638E-3</v>
      </c>
      <c r="AU147" s="34">
        <f t="shared" si="70"/>
        <v>1232.5071</v>
      </c>
      <c r="AV147" s="34">
        <v>100</v>
      </c>
      <c r="AW147" s="34">
        <v>0.46999986284550849</v>
      </c>
      <c r="AY147" s="25">
        <v>45.890099999999997</v>
      </c>
      <c r="AZ147" s="25">
        <v>39.873849999999997</v>
      </c>
      <c r="BA147" s="25">
        <v>13.103249999999999</v>
      </c>
      <c r="BB147" s="25">
        <v>5.8400000000000001E-2</v>
      </c>
      <c r="BC147" s="25">
        <v>0.2311</v>
      </c>
      <c r="BD147" s="25">
        <v>0.16855000000000001</v>
      </c>
      <c r="BE147" s="25">
        <v>0.34110000000000001</v>
      </c>
      <c r="BJ147" s="25">
        <v>99.666399999999996</v>
      </c>
      <c r="BK147" s="25">
        <v>0.86193146569670798</v>
      </c>
    </row>
    <row r="148" spans="1:179" x14ac:dyDescent="0.3">
      <c r="A148" s="31" t="s">
        <v>924</v>
      </c>
      <c r="B148" s="31" t="s">
        <v>20</v>
      </c>
      <c r="D148" s="62">
        <v>2.6634000000000002</v>
      </c>
      <c r="E148" s="62">
        <v>13.8626</v>
      </c>
      <c r="F148" s="62">
        <v>0.34060000000000001</v>
      </c>
      <c r="G148" s="62">
        <v>13.260899999999999</v>
      </c>
      <c r="H148" s="62">
        <v>0.39369999999999999</v>
      </c>
      <c r="I148" s="62">
        <v>2.5101</v>
      </c>
      <c r="J148" s="62">
        <v>50.770699999999998</v>
      </c>
      <c r="K148" s="62">
        <v>6.8137999999999996</v>
      </c>
      <c r="L148" s="62">
        <v>7.2281000000000004</v>
      </c>
      <c r="M148" s="62">
        <v>0.153</v>
      </c>
      <c r="N148" s="62">
        <v>795.74411999999995</v>
      </c>
      <c r="O148" s="62">
        <v>46</v>
      </c>
      <c r="P148" s="62">
        <v>0.20288979458133699</v>
      </c>
      <c r="Q148" s="62">
        <v>65.153306189176106</v>
      </c>
      <c r="R148" s="62">
        <v>394.198259224411</v>
      </c>
      <c r="T148" s="37">
        <v>22.54</v>
      </c>
      <c r="U148" s="37">
        <v>2.173</v>
      </c>
      <c r="V148" s="37">
        <v>11.311</v>
      </c>
      <c r="W148" s="37">
        <v>0.27800000000000002</v>
      </c>
      <c r="X148" s="37">
        <v>10.946</v>
      </c>
      <c r="Y148" s="37">
        <v>0.32100000000000001</v>
      </c>
      <c r="Z148" s="37">
        <v>2.048</v>
      </c>
      <c r="AA148" s="37">
        <v>48.790999999999997</v>
      </c>
      <c r="AB148" s="37">
        <v>12.263999999999999</v>
      </c>
      <c r="AC148" s="37">
        <v>11.333</v>
      </c>
      <c r="AD148" s="37">
        <v>0.189</v>
      </c>
      <c r="AE148" s="37">
        <f t="shared" si="68"/>
        <v>0.81606006202056469</v>
      </c>
      <c r="AG148" s="34" t="str">
        <f t="shared" si="56"/>
        <v>LL7_128</v>
      </c>
      <c r="AH148" s="34">
        <f t="shared" si="57"/>
        <v>48.790999999999997</v>
      </c>
      <c r="AI148" s="34">
        <f t="shared" si="58"/>
        <v>2.048</v>
      </c>
      <c r="AJ148" s="34">
        <f t="shared" si="59"/>
        <v>11.311</v>
      </c>
      <c r="AK148" s="34">
        <f t="shared" si="60"/>
        <v>9.6330500000000008</v>
      </c>
      <c r="AL148" s="34">
        <f t="shared" si="61"/>
        <v>1.8888331444499999</v>
      </c>
      <c r="AM148" s="34">
        <f t="shared" si="62"/>
        <v>0.189</v>
      </c>
      <c r="AN148" s="34">
        <f t="shared" si="63"/>
        <v>12.263999999999999</v>
      </c>
      <c r="AO148" s="34">
        <f t="shared" si="64"/>
        <v>10.946</v>
      </c>
      <c r="AP148" s="34">
        <f t="shared" si="65"/>
        <v>2.173</v>
      </c>
      <c r="AQ148" s="34">
        <f t="shared" si="66"/>
        <v>0.32100000000000001</v>
      </c>
      <c r="AR148" s="34">
        <f t="shared" si="67"/>
        <v>0.27800000000000002</v>
      </c>
      <c r="AS148" s="34">
        <v>0.5</v>
      </c>
      <c r="AT148" s="34">
        <f t="shared" si="69"/>
        <v>5.3169011089583898E-3</v>
      </c>
      <c r="AU148" s="34">
        <f t="shared" si="70"/>
        <v>1260.5064</v>
      </c>
      <c r="AV148" s="34">
        <v>110</v>
      </c>
      <c r="AW148" s="34">
        <v>0.4477596191304038</v>
      </c>
      <c r="AY148" s="25">
        <v>46.420850000000002</v>
      </c>
      <c r="AZ148" s="25">
        <v>39.989550000000001</v>
      </c>
      <c r="BA148" s="25">
        <v>11.317600000000001</v>
      </c>
      <c r="BB148" s="25">
        <v>4.7199999999999999E-2</v>
      </c>
      <c r="BC148" s="25">
        <v>0.28915000000000002</v>
      </c>
      <c r="BD148" s="25">
        <v>0.15185000000000001</v>
      </c>
      <c r="BE148" s="25">
        <v>0.37790000000000001</v>
      </c>
      <c r="BJ148" s="25">
        <v>98.594149999999999</v>
      </c>
      <c r="BK148" s="25">
        <v>0.87968241197508601</v>
      </c>
      <c r="BM148" s="12" t="s">
        <v>405</v>
      </c>
      <c r="BN148" s="12">
        <v>30</v>
      </c>
      <c r="BO148" s="12" t="s">
        <v>32</v>
      </c>
      <c r="BP148" s="12" t="s">
        <v>464</v>
      </c>
      <c r="BQ148" s="12" t="s">
        <v>800</v>
      </c>
      <c r="BR148" s="12" t="s">
        <v>485</v>
      </c>
      <c r="BS148" s="12">
        <v>3.3880787037037001E-2</v>
      </c>
      <c r="BT148" s="12">
        <v>25.334</v>
      </c>
      <c r="BU148" s="12">
        <v>38</v>
      </c>
      <c r="BV148" s="12" t="s">
        <v>462</v>
      </c>
      <c r="BW148" s="12">
        <v>1</v>
      </c>
      <c r="BX148" s="12">
        <v>135000</v>
      </c>
      <c r="BY148" s="12">
        <v>6200</v>
      </c>
      <c r="BZ148" s="12">
        <v>13.3</v>
      </c>
      <c r="CA148" s="12">
        <v>1</v>
      </c>
      <c r="CB148" s="12">
        <v>4.42</v>
      </c>
      <c r="CC148" s="12">
        <v>0.41</v>
      </c>
      <c r="CD148" s="12" t="s">
        <v>135</v>
      </c>
      <c r="CE148" s="12" t="s">
        <v>135</v>
      </c>
      <c r="CF148" s="12">
        <v>2.4500000000000002</v>
      </c>
      <c r="CG148" s="12">
        <v>0.12</v>
      </c>
      <c r="CH148" s="12">
        <v>3710</v>
      </c>
      <c r="CI148" s="12">
        <v>100</v>
      </c>
      <c r="CJ148" s="12">
        <v>31.2</v>
      </c>
      <c r="CK148" s="12">
        <v>1.5</v>
      </c>
      <c r="CL148" s="12">
        <v>14490</v>
      </c>
      <c r="CM148" s="12">
        <v>360</v>
      </c>
      <c r="CN148" s="12">
        <v>296.39999999999998</v>
      </c>
      <c r="CO148" s="12">
        <v>8.6</v>
      </c>
      <c r="CP148" s="12">
        <v>377</v>
      </c>
      <c r="CQ148" s="12">
        <v>19</v>
      </c>
      <c r="CR148" s="12">
        <v>810</v>
      </c>
      <c r="CS148" s="12">
        <v>30</v>
      </c>
      <c r="CT148" s="12">
        <v>64300</v>
      </c>
      <c r="CU148" s="12">
        <v>2800</v>
      </c>
      <c r="CV148" s="12">
        <v>35.299999999999997</v>
      </c>
      <c r="CW148" s="12">
        <v>1.7</v>
      </c>
      <c r="CX148" s="12">
        <v>152.5</v>
      </c>
      <c r="CY148" s="12">
        <v>9.1</v>
      </c>
      <c r="CZ148" s="12">
        <v>70.3</v>
      </c>
      <c r="DA148" s="12">
        <v>4.4000000000000004</v>
      </c>
      <c r="DB148" s="12">
        <v>78</v>
      </c>
      <c r="DC148" s="12">
        <v>5.8</v>
      </c>
      <c r="DD148" s="12">
        <v>23.8</v>
      </c>
      <c r="DE148" s="12">
        <v>1.6</v>
      </c>
      <c r="DF148" s="12">
        <v>1.83</v>
      </c>
      <c r="DG148" s="12">
        <v>0.53</v>
      </c>
      <c r="DH148" s="12">
        <v>7.51</v>
      </c>
      <c r="DI148" s="12">
        <v>0.52</v>
      </c>
      <c r="DJ148" s="12">
        <v>325.89999999999998</v>
      </c>
      <c r="DK148" s="12">
        <v>9.8000000000000007</v>
      </c>
      <c r="DL148" s="12">
        <v>23.1</v>
      </c>
      <c r="DM148" s="12">
        <v>1</v>
      </c>
      <c r="DN148" s="12">
        <v>129.30000000000001</v>
      </c>
      <c r="DO148" s="12">
        <v>4.2</v>
      </c>
      <c r="DP148" s="12">
        <v>11.24</v>
      </c>
      <c r="DQ148" s="12">
        <v>0.5</v>
      </c>
      <c r="DR148" s="12">
        <v>0.65</v>
      </c>
      <c r="DS148" s="12">
        <v>0.23</v>
      </c>
      <c r="DT148" s="12">
        <v>3.5000000000000003E-2</v>
      </c>
      <c r="DU148" s="12">
        <v>7.0999999999999994E-2</v>
      </c>
      <c r="DV148" s="12">
        <v>0.129</v>
      </c>
      <c r="DW148" s="12">
        <v>4.4999999999999998E-2</v>
      </c>
      <c r="DX148" s="12">
        <v>1.57</v>
      </c>
      <c r="DY148" s="12">
        <v>0.28000000000000003</v>
      </c>
      <c r="DZ148" s="12" t="s">
        <v>135</v>
      </c>
      <c r="EA148" s="12" t="s">
        <v>135</v>
      </c>
      <c r="EB148" s="12">
        <v>8.1000000000000003E-2</v>
      </c>
      <c r="EC148" s="12">
        <v>3.2000000000000001E-2</v>
      </c>
      <c r="ED148" s="12">
        <v>93.8</v>
      </c>
      <c r="EE148" s="12">
        <v>5.6</v>
      </c>
      <c r="EF148" s="12">
        <v>10.54</v>
      </c>
      <c r="EG148" s="12">
        <v>0.46</v>
      </c>
      <c r="EH148" s="12">
        <v>26.3</v>
      </c>
      <c r="EI148" s="12">
        <v>1.1000000000000001</v>
      </c>
      <c r="EJ148" s="12">
        <v>3.61</v>
      </c>
      <c r="EK148" s="12">
        <v>0.21</v>
      </c>
      <c r="EL148" s="12">
        <v>17.600000000000001</v>
      </c>
      <c r="EM148" s="12">
        <v>1.1000000000000001</v>
      </c>
      <c r="EN148" s="12">
        <v>4.97</v>
      </c>
      <c r="EO148" s="12">
        <v>0.52</v>
      </c>
      <c r="EP148" s="12">
        <v>1.79</v>
      </c>
      <c r="EQ148" s="12">
        <v>0.22</v>
      </c>
      <c r="ER148" s="12">
        <v>5.01</v>
      </c>
      <c r="ES148" s="12">
        <v>0.51</v>
      </c>
      <c r="ET148" s="12">
        <v>0.87</v>
      </c>
      <c r="EU148" s="12">
        <v>0.12</v>
      </c>
      <c r="EV148" s="12">
        <v>4.88</v>
      </c>
      <c r="EW148" s="12">
        <v>0.54</v>
      </c>
      <c r="EX148" s="12">
        <v>0.89600000000000002</v>
      </c>
      <c r="EY148" s="12">
        <v>9.5000000000000001E-2</v>
      </c>
      <c r="EZ148" s="12">
        <v>2.2599999999999998</v>
      </c>
      <c r="FA148" s="12">
        <v>0.25</v>
      </c>
      <c r="FB148" s="12">
        <v>0.252</v>
      </c>
      <c r="FC148" s="12">
        <v>5.3999999999999999E-2</v>
      </c>
      <c r="FD148" s="12">
        <v>2</v>
      </c>
      <c r="FE148" s="12">
        <v>0.23</v>
      </c>
      <c r="FF148" s="12">
        <v>0.23799999999999999</v>
      </c>
      <c r="FG148" s="12">
        <v>5.2999999999999999E-2</v>
      </c>
      <c r="FH148" s="12">
        <v>3.5</v>
      </c>
      <c r="FI148" s="12">
        <v>0.45</v>
      </c>
      <c r="FJ148" s="12">
        <v>0.67900000000000005</v>
      </c>
      <c r="FK148" s="12">
        <v>7.4999999999999997E-2</v>
      </c>
      <c r="FL148" s="12">
        <v>0.157</v>
      </c>
      <c r="FM148" s="12">
        <v>7.0000000000000007E-2</v>
      </c>
      <c r="FN148" s="12" t="s">
        <v>135</v>
      </c>
      <c r="FO148" s="12" t="s">
        <v>135</v>
      </c>
      <c r="FP148" s="12">
        <v>0.89</v>
      </c>
      <c r="FQ148" s="12">
        <v>0.12</v>
      </c>
      <c r="FR148" s="12" t="s">
        <v>135</v>
      </c>
      <c r="FS148" s="12" t="s">
        <v>135</v>
      </c>
      <c r="FT148" s="12">
        <v>0.82</v>
      </c>
      <c r="FU148" s="12">
        <v>0.11</v>
      </c>
      <c r="FV148" s="12">
        <v>0.33300000000000002</v>
      </c>
      <c r="FW148" s="12">
        <v>7.3999999999999996E-2</v>
      </c>
    </row>
    <row r="149" spans="1:179" x14ac:dyDescent="0.3">
      <c r="A149" s="31" t="s">
        <v>925</v>
      </c>
      <c r="B149" s="31" t="s">
        <v>19</v>
      </c>
      <c r="D149" s="62">
        <v>2.5061</v>
      </c>
      <c r="E149" s="62">
        <v>14.123699999999999</v>
      </c>
      <c r="F149" s="62">
        <v>0.23830000000000001</v>
      </c>
      <c r="G149" s="62">
        <v>12.636100000000001</v>
      </c>
      <c r="H149" s="62">
        <v>0.4133</v>
      </c>
      <c r="I149" s="62">
        <v>2.6400999999999999</v>
      </c>
      <c r="J149" s="62">
        <v>51.734000000000002</v>
      </c>
      <c r="K149" s="62">
        <v>5.9082999999999997</v>
      </c>
      <c r="L149" s="62">
        <v>7.0434000000000001</v>
      </c>
      <c r="M149" s="62">
        <v>7.6700000000000004E-2</v>
      </c>
      <c r="N149" s="62">
        <v>257.24055199999998</v>
      </c>
      <c r="O149" s="62">
        <v>69</v>
      </c>
      <c r="P149" s="62">
        <v>0.22038642920943599</v>
      </c>
      <c r="Q149" s="62">
        <v>21.498814626576799</v>
      </c>
      <c r="R149" s="62">
        <v>400.44728632486698</v>
      </c>
      <c r="T149" s="37">
        <v>21.58</v>
      </c>
      <c r="U149" s="37">
        <v>2.0760000000000001</v>
      </c>
      <c r="V149" s="37">
        <v>11.701000000000001</v>
      </c>
      <c r="W149" s="37">
        <v>0.19700000000000001</v>
      </c>
      <c r="X149" s="37">
        <v>10.593</v>
      </c>
      <c r="Y149" s="37">
        <v>0.34200000000000003</v>
      </c>
      <c r="Z149" s="37">
        <v>2.1869999999999998</v>
      </c>
      <c r="AA149" s="37">
        <v>49.921999999999997</v>
      </c>
      <c r="AB149" s="37">
        <v>11.154</v>
      </c>
      <c r="AC149" s="37">
        <v>11.336</v>
      </c>
      <c r="AD149" s="37">
        <v>0.13500000000000001</v>
      </c>
      <c r="AE149" s="37">
        <f t="shared" si="68"/>
        <v>0.82250370126665573</v>
      </c>
      <c r="AG149" s="34" t="str">
        <f t="shared" si="56"/>
        <v>LL8_301</v>
      </c>
      <c r="AH149" s="34">
        <f t="shared" si="57"/>
        <v>49.921999999999997</v>
      </c>
      <c r="AI149" s="34">
        <f t="shared" si="58"/>
        <v>2.1869999999999998</v>
      </c>
      <c r="AJ149" s="34">
        <f t="shared" si="59"/>
        <v>11.701000000000001</v>
      </c>
      <c r="AK149" s="34">
        <f t="shared" si="60"/>
        <v>9.6356000000000002</v>
      </c>
      <c r="AL149" s="34">
        <f t="shared" si="61"/>
        <v>1.8893331443999999</v>
      </c>
      <c r="AM149" s="34">
        <f t="shared" si="62"/>
        <v>0.13500000000000001</v>
      </c>
      <c r="AN149" s="34">
        <f t="shared" si="63"/>
        <v>11.154</v>
      </c>
      <c r="AO149" s="34">
        <f t="shared" si="64"/>
        <v>10.593</v>
      </c>
      <c r="AP149" s="34">
        <f t="shared" si="65"/>
        <v>2.0760000000000001</v>
      </c>
      <c r="AQ149" s="34">
        <f t="shared" si="66"/>
        <v>0.34200000000000003</v>
      </c>
      <c r="AR149" s="34">
        <f t="shared" si="67"/>
        <v>0.19700000000000001</v>
      </c>
      <c r="AS149" s="34">
        <v>0.5</v>
      </c>
      <c r="AT149" s="34">
        <f t="shared" si="69"/>
        <v>1.7682854603205133E-3</v>
      </c>
      <c r="AU149" s="34">
        <f t="shared" si="70"/>
        <v>1238.1954000000001</v>
      </c>
      <c r="AV149" s="34">
        <v>60</v>
      </c>
      <c r="AW149" s="34">
        <v>0.78371045625749758</v>
      </c>
      <c r="AY149" s="25">
        <v>45.899149999999999</v>
      </c>
      <c r="AZ149" s="25">
        <v>39.944499999999998</v>
      </c>
      <c r="BA149" s="25">
        <v>12.71245</v>
      </c>
      <c r="BB149" s="25">
        <v>4.1250000000000002E-2</v>
      </c>
      <c r="BC149" s="25">
        <v>0.23250000000000001</v>
      </c>
      <c r="BD149" s="25">
        <v>0.16635</v>
      </c>
      <c r="BE149" s="25">
        <v>0.36354999999999998</v>
      </c>
      <c r="BJ149" s="25">
        <v>99.359750000000005</v>
      </c>
      <c r="BK149" s="25">
        <v>0.865518397750621</v>
      </c>
      <c r="BM149" s="12" t="s">
        <v>405</v>
      </c>
      <c r="BN149" s="12">
        <v>30</v>
      </c>
      <c r="BO149" s="12" t="s">
        <v>32</v>
      </c>
      <c r="BP149" s="12" t="s">
        <v>464</v>
      </c>
      <c r="BQ149" s="12" t="s">
        <v>801</v>
      </c>
      <c r="BR149" s="12" t="s">
        <v>485</v>
      </c>
      <c r="BS149" s="12">
        <v>3.5249999999999997E-2</v>
      </c>
      <c r="BT149" s="12">
        <v>25.443000000000001</v>
      </c>
      <c r="BU149" s="12">
        <v>39</v>
      </c>
      <c r="BV149" s="12" t="s">
        <v>462</v>
      </c>
      <c r="BW149" s="12">
        <v>1</v>
      </c>
      <c r="BX149" s="12">
        <v>120000</v>
      </c>
      <c r="BY149" s="12">
        <v>7100</v>
      </c>
      <c r="BZ149" s="12">
        <v>12.6</v>
      </c>
      <c r="CA149" s="12">
        <v>1</v>
      </c>
      <c r="CB149" s="12">
        <v>4.54</v>
      </c>
      <c r="CC149" s="12">
        <v>0.52</v>
      </c>
      <c r="CD149" s="12" t="s">
        <v>135</v>
      </c>
      <c r="CE149" s="12" t="s">
        <v>135</v>
      </c>
      <c r="CF149" s="12">
        <v>2.38</v>
      </c>
      <c r="CG149" s="12">
        <v>0.13</v>
      </c>
      <c r="CH149" s="12">
        <v>3699</v>
      </c>
      <c r="CI149" s="12">
        <v>95</v>
      </c>
      <c r="CJ149" s="12">
        <v>28.4</v>
      </c>
      <c r="CK149" s="12">
        <v>1.5</v>
      </c>
      <c r="CL149" s="12">
        <v>15340</v>
      </c>
      <c r="CM149" s="12">
        <v>480</v>
      </c>
      <c r="CN149" s="12">
        <v>294</v>
      </c>
      <c r="CO149" s="12">
        <v>10</v>
      </c>
      <c r="CP149" s="12">
        <v>339</v>
      </c>
      <c r="CQ149" s="12">
        <v>18</v>
      </c>
      <c r="CR149" s="12">
        <v>883</v>
      </c>
      <c r="CS149" s="12">
        <v>54</v>
      </c>
      <c r="CT149" s="12">
        <v>66900</v>
      </c>
      <c r="CU149" s="12">
        <v>3700</v>
      </c>
      <c r="CV149" s="12">
        <v>33.5</v>
      </c>
      <c r="CW149" s="12">
        <v>1.8</v>
      </c>
      <c r="CX149" s="12">
        <v>88.1</v>
      </c>
      <c r="CY149" s="12">
        <v>5.5</v>
      </c>
      <c r="CZ149" s="12">
        <v>140.19999999999999</v>
      </c>
      <c r="DA149" s="12">
        <v>8.5</v>
      </c>
      <c r="DB149" s="12">
        <v>90.7</v>
      </c>
      <c r="DC149" s="12">
        <v>6.3</v>
      </c>
      <c r="DD149" s="12">
        <v>23.7</v>
      </c>
      <c r="DE149" s="12">
        <v>1.5</v>
      </c>
      <c r="DF149" s="12">
        <v>2.2799999999999998</v>
      </c>
      <c r="DG149" s="12">
        <v>0.56000000000000005</v>
      </c>
      <c r="DH149" s="12">
        <v>8.34</v>
      </c>
      <c r="DI149" s="12">
        <v>0.69</v>
      </c>
      <c r="DJ149" s="12">
        <v>326</v>
      </c>
      <c r="DK149" s="12">
        <v>10</v>
      </c>
      <c r="DL149" s="12">
        <v>25</v>
      </c>
      <c r="DM149" s="12">
        <v>1</v>
      </c>
      <c r="DN149" s="12">
        <v>128.30000000000001</v>
      </c>
      <c r="DO149" s="12">
        <v>6.5</v>
      </c>
      <c r="DP149" s="12">
        <v>11.99</v>
      </c>
      <c r="DQ149" s="12">
        <v>0.76</v>
      </c>
      <c r="DR149" s="12">
        <v>1.02</v>
      </c>
      <c r="DS149" s="12">
        <v>0.3</v>
      </c>
      <c r="DT149" s="12" t="s">
        <v>135</v>
      </c>
      <c r="DU149" s="12" t="s">
        <v>135</v>
      </c>
      <c r="DV149" s="12">
        <v>7.0999999999999994E-2</v>
      </c>
      <c r="DW149" s="12">
        <v>2.7E-2</v>
      </c>
      <c r="DX149" s="12">
        <v>1.6</v>
      </c>
      <c r="DY149" s="12">
        <v>0.34</v>
      </c>
      <c r="DZ149" s="12" t="s">
        <v>135</v>
      </c>
      <c r="EA149" s="12" t="s">
        <v>135</v>
      </c>
      <c r="EB149" s="12">
        <v>8.5000000000000006E-2</v>
      </c>
      <c r="EC149" s="12">
        <v>3.5000000000000003E-2</v>
      </c>
      <c r="ED149" s="12">
        <v>96.6</v>
      </c>
      <c r="EE149" s="12">
        <v>5.9</v>
      </c>
      <c r="EF149" s="12">
        <v>11.12</v>
      </c>
      <c r="EG149" s="12">
        <v>0.67</v>
      </c>
      <c r="EH149" s="12">
        <v>27.01</v>
      </c>
      <c r="EI149" s="12">
        <v>0.95</v>
      </c>
      <c r="EJ149" s="12">
        <v>3.88</v>
      </c>
      <c r="EK149" s="12">
        <v>0.24</v>
      </c>
      <c r="EL149" s="12">
        <v>17.600000000000001</v>
      </c>
      <c r="EM149" s="12">
        <v>1.2</v>
      </c>
      <c r="EN149" s="12">
        <v>5.08</v>
      </c>
      <c r="EO149" s="12">
        <v>0.64</v>
      </c>
      <c r="EP149" s="12">
        <v>1.79</v>
      </c>
      <c r="EQ149" s="12">
        <v>0.22</v>
      </c>
      <c r="ER149" s="12">
        <v>6</v>
      </c>
      <c r="ES149" s="12">
        <v>0.82</v>
      </c>
      <c r="ET149" s="12">
        <v>0.87</v>
      </c>
      <c r="EU149" s="12">
        <v>0.11</v>
      </c>
      <c r="EV149" s="12">
        <v>5.13</v>
      </c>
      <c r="EW149" s="12">
        <v>0.53</v>
      </c>
      <c r="EX149" s="12">
        <v>0.91</v>
      </c>
      <c r="EY149" s="12">
        <v>0.12</v>
      </c>
      <c r="EZ149" s="12">
        <v>2.81</v>
      </c>
      <c r="FA149" s="12">
        <v>0.32</v>
      </c>
      <c r="FB149" s="12">
        <v>0.34200000000000003</v>
      </c>
      <c r="FC149" s="12">
        <v>6.6000000000000003E-2</v>
      </c>
      <c r="FD149" s="12">
        <v>2.23</v>
      </c>
      <c r="FE149" s="12">
        <v>0.35</v>
      </c>
      <c r="FF149" s="12">
        <v>0.33</v>
      </c>
      <c r="FG149" s="12">
        <v>7.1999999999999995E-2</v>
      </c>
      <c r="FH149" s="12">
        <v>3.65</v>
      </c>
      <c r="FI149" s="12">
        <v>0.49</v>
      </c>
      <c r="FJ149" s="12">
        <v>0.72</v>
      </c>
      <c r="FK149" s="12">
        <v>0.11</v>
      </c>
      <c r="FL149" s="12">
        <v>0.17</v>
      </c>
      <c r="FM149" s="12">
        <v>6.2E-2</v>
      </c>
      <c r="FN149" s="12" t="s">
        <v>135</v>
      </c>
      <c r="FO149" s="12" t="s">
        <v>135</v>
      </c>
      <c r="FP149" s="12">
        <v>0.99</v>
      </c>
      <c r="FQ149" s="12">
        <v>0.11</v>
      </c>
      <c r="FR149" s="12" t="s">
        <v>135</v>
      </c>
      <c r="FS149" s="12" t="s">
        <v>135</v>
      </c>
      <c r="FT149" s="12">
        <v>0.83</v>
      </c>
      <c r="FU149" s="12">
        <v>0.11</v>
      </c>
      <c r="FV149" s="12">
        <v>0.3</v>
      </c>
      <c r="FW149" s="12">
        <v>8.2000000000000003E-2</v>
      </c>
    </row>
    <row r="150" spans="1:179" x14ac:dyDescent="0.3">
      <c r="A150" s="31" t="s">
        <v>331</v>
      </c>
      <c r="B150" s="31" t="s">
        <v>16</v>
      </c>
      <c r="D150" s="62">
        <v>2.7501000000000002</v>
      </c>
      <c r="E150" s="62">
        <v>14.5519</v>
      </c>
      <c r="F150" s="62">
        <v>0.37009999999999998</v>
      </c>
      <c r="G150" s="62">
        <v>10.801600000000001</v>
      </c>
      <c r="H150" s="62">
        <v>0.67059999999999997</v>
      </c>
      <c r="I150" s="62">
        <v>3.3835000000000002</v>
      </c>
      <c r="J150" s="62">
        <v>51.526400000000002</v>
      </c>
      <c r="K150" s="62">
        <v>3.1823999999999999</v>
      </c>
      <c r="L150" s="62">
        <v>9.1455000000000002</v>
      </c>
      <c r="M150" s="62">
        <v>0.19620000000000001</v>
      </c>
      <c r="N150" s="62">
        <v>738.19029999999998</v>
      </c>
      <c r="O150" s="62">
        <v>169</v>
      </c>
      <c r="P150" s="62">
        <v>0.91636057639254398</v>
      </c>
      <c r="Q150" s="62">
        <v>230.11933428375301</v>
      </c>
      <c r="R150" s="62">
        <v>362.90741741949</v>
      </c>
      <c r="T150" s="37">
        <v>10.7</v>
      </c>
      <c r="U150" s="37">
        <v>2.5259999999999998</v>
      </c>
      <c r="V150" s="37">
        <v>13.369</v>
      </c>
      <c r="W150" s="37">
        <v>0.34</v>
      </c>
      <c r="X150" s="37">
        <v>9.923</v>
      </c>
      <c r="Y150" s="37">
        <v>0.61599999999999999</v>
      </c>
      <c r="Z150" s="37">
        <v>3.1080000000000001</v>
      </c>
      <c r="AA150" s="37">
        <v>51.066000000000003</v>
      </c>
      <c r="AB150" s="37">
        <v>5.984</v>
      </c>
      <c r="AC150" s="37">
        <v>11.868</v>
      </c>
      <c r="AD150" s="37">
        <v>0.18</v>
      </c>
      <c r="AE150" s="37">
        <f t="shared" si="68"/>
        <v>0.90334236675700097</v>
      </c>
      <c r="AG150" s="34" t="str">
        <f t="shared" si="56"/>
        <v>LL2_417</v>
      </c>
      <c r="AH150" s="34">
        <f t="shared" si="57"/>
        <v>51.066000000000003</v>
      </c>
      <c r="AI150" s="34">
        <f t="shared" si="58"/>
        <v>3.1080000000000001</v>
      </c>
      <c r="AJ150" s="34">
        <f t="shared" si="59"/>
        <v>13.369</v>
      </c>
      <c r="AK150" s="34">
        <f t="shared" si="60"/>
        <v>10.0878</v>
      </c>
      <c r="AL150" s="34">
        <f t="shared" si="61"/>
        <v>1.9779998021999998</v>
      </c>
      <c r="AM150" s="34">
        <f t="shared" si="62"/>
        <v>0.18</v>
      </c>
      <c r="AN150" s="34">
        <f t="shared" si="63"/>
        <v>5.984</v>
      </c>
      <c r="AO150" s="34">
        <f t="shared" si="64"/>
        <v>9.923</v>
      </c>
      <c r="AP150" s="34">
        <f t="shared" si="65"/>
        <v>2.5259999999999998</v>
      </c>
      <c r="AQ150" s="34">
        <f t="shared" si="66"/>
        <v>0.61599999999999999</v>
      </c>
      <c r="AR150" s="34">
        <f t="shared" si="67"/>
        <v>0.34</v>
      </c>
      <c r="AS150" s="34">
        <v>0.82778733188124998</v>
      </c>
      <c r="AT150" s="34">
        <f t="shared" si="69"/>
        <v>2.0787654406843093E-2</v>
      </c>
      <c r="AU150" s="34">
        <f t="shared" si="70"/>
        <v>1134.2783999999999</v>
      </c>
      <c r="AV150" s="34">
        <v>410</v>
      </c>
      <c r="AW150" s="34">
        <v>0.29734810081681251</v>
      </c>
      <c r="AY150" s="25">
        <v>39.1753</v>
      </c>
      <c r="AZ150" s="25">
        <v>37.99635</v>
      </c>
      <c r="BA150" s="25">
        <v>20.732199999999999</v>
      </c>
      <c r="BB150" s="25">
        <v>3.1050000000000001E-2</v>
      </c>
      <c r="BC150" s="25">
        <v>0.25195000000000001</v>
      </c>
      <c r="BD150" s="25">
        <v>0.27205000000000001</v>
      </c>
      <c r="BE150" s="25">
        <v>0.17155000000000001</v>
      </c>
      <c r="BJ150" s="25">
        <v>98.630449999999996</v>
      </c>
      <c r="BK150" s="25">
        <v>0.77107564437043297</v>
      </c>
    </row>
    <row r="151" spans="1:179" x14ac:dyDescent="0.3">
      <c r="A151" s="31" t="s">
        <v>346</v>
      </c>
      <c r="B151" s="31" t="s">
        <v>25</v>
      </c>
      <c r="D151" s="62">
        <v>3.1049000000000002</v>
      </c>
      <c r="E151" s="62">
        <v>13.3705</v>
      </c>
      <c r="F151" s="62">
        <v>0.41830000000000001</v>
      </c>
      <c r="G151" s="62">
        <v>9.0679999999999996</v>
      </c>
      <c r="H151" s="62">
        <v>0.72250000000000003</v>
      </c>
      <c r="I151" s="62">
        <v>3.9973999999999998</v>
      </c>
      <c r="J151" s="62">
        <v>50.886800000000001</v>
      </c>
      <c r="K151" s="62">
        <v>4.6567999999999996</v>
      </c>
      <c r="L151" s="62">
        <v>12.5901</v>
      </c>
      <c r="M151" s="62">
        <v>0.16439999999999999</v>
      </c>
      <c r="N151" s="62">
        <v>1245.6648520000001</v>
      </c>
      <c r="O151" s="62">
        <v>172</v>
      </c>
      <c r="T151" s="37">
        <v>1.73</v>
      </c>
      <c r="U151" s="37">
        <v>3.0790000000000002</v>
      </c>
      <c r="V151" s="37">
        <v>13.257999999999999</v>
      </c>
      <c r="W151" s="37">
        <v>0.41499999999999998</v>
      </c>
      <c r="X151" s="37">
        <v>8.9909999999999997</v>
      </c>
      <c r="Y151" s="37">
        <v>0.71599999999999997</v>
      </c>
      <c r="Z151" s="37">
        <v>3.964</v>
      </c>
      <c r="AA151" s="37">
        <v>51.106999999999999</v>
      </c>
      <c r="AB151" s="37">
        <v>5.31</v>
      </c>
      <c r="AC151" s="37">
        <v>12.804</v>
      </c>
      <c r="AD151" s="37">
        <v>0.16300000000000001</v>
      </c>
      <c r="AE151" s="37">
        <f t="shared" si="68"/>
        <v>0.98299420033421792</v>
      </c>
      <c r="AG151" s="34" t="str">
        <f t="shared" si="56"/>
        <v>LL11_507 no sims</v>
      </c>
      <c r="AH151" s="34">
        <f t="shared" si="57"/>
        <v>51.106999999999999</v>
      </c>
      <c r="AI151" s="34">
        <f t="shared" si="58"/>
        <v>3.964</v>
      </c>
      <c r="AJ151" s="34">
        <f t="shared" si="59"/>
        <v>13.257999999999999</v>
      </c>
      <c r="AK151" s="34">
        <f t="shared" si="60"/>
        <v>10.8834</v>
      </c>
      <c r="AL151" s="34">
        <f t="shared" si="61"/>
        <v>2.1339997865999996</v>
      </c>
      <c r="AM151" s="34">
        <f t="shared" si="62"/>
        <v>0.16300000000000001</v>
      </c>
      <c r="AN151" s="34">
        <f t="shared" si="63"/>
        <v>5.31</v>
      </c>
      <c r="AO151" s="34">
        <f t="shared" si="64"/>
        <v>8.9909999999999997</v>
      </c>
      <c r="AP151" s="34">
        <f t="shared" si="65"/>
        <v>3.0790000000000002</v>
      </c>
      <c r="AQ151" s="34">
        <f t="shared" si="66"/>
        <v>0.71599999999999997</v>
      </c>
      <c r="AR151" s="34">
        <f t="shared" si="67"/>
        <v>0.41499999999999998</v>
      </c>
      <c r="AT151" s="34">
        <f t="shared" si="69"/>
        <v>0</v>
      </c>
      <c r="AU151" s="34">
        <f t="shared" si="70"/>
        <v>1120.731</v>
      </c>
      <c r="AY151" s="25">
        <v>37.453400000000002</v>
      </c>
      <c r="AZ151" s="25">
        <v>38.354900000000001</v>
      </c>
      <c r="BA151" s="25">
        <v>24.145499999999998</v>
      </c>
      <c r="BB151" s="25">
        <v>2.5100000000000001E-2</v>
      </c>
      <c r="BC151" s="25">
        <v>0.22745000000000001</v>
      </c>
      <c r="BD151" s="25">
        <v>0.30680000000000002</v>
      </c>
      <c r="BE151" s="25">
        <v>0.17699999999999999</v>
      </c>
      <c r="BJ151" s="25">
        <v>100.6901</v>
      </c>
      <c r="BK151" s="25">
        <v>0.73439483138044503</v>
      </c>
    </row>
    <row r="152" spans="1:179" x14ac:dyDescent="0.3">
      <c r="A152" s="31" t="s">
        <v>351</v>
      </c>
      <c r="B152" s="31" t="s">
        <v>19</v>
      </c>
      <c r="D152" s="62">
        <v>2.6133999999999999</v>
      </c>
      <c r="E152" s="62">
        <v>14.3741</v>
      </c>
      <c r="F152" s="62">
        <v>0.58109999999999995</v>
      </c>
      <c r="G152" s="62">
        <v>12.389799999999999</v>
      </c>
      <c r="H152" s="62">
        <v>0.44700000000000001</v>
      </c>
      <c r="I152" s="62">
        <v>2.6774</v>
      </c>
      <c r="J152" s="62">
        <v>51.488900000000001</v>
      </c>
      <c r="K152" s="62">
        <v>5.9903000000000004</v>
      </c>
      <c r="L152" s="62">
        <v>6.5259999999999998</v>
      </c>
      <c r="M152" s="62">
        <v>8.7800000000000003E-2</v>
      </c>
      <c r="N152" s="62">
        <v>709.16315599999996</v>
      </c>
      <c r="O152" s="62">
        <v>168</v>
      </c>
      <c r="T152" s="37">
        <v>29.12</v>
      </c>
      <c r="U152" s="37">
        <v>2.04</v>
      </c>
      <c r="V152" s="37">
        <v>11.221</v>
      </c>
      <c r="W152" s="37">
        <v>0.45400000000000001</v>
      </c>
      <c r="X152" s="37">
        <v>9.8230000000000004</v>
      </c>
      <c r="Y152" s="37">
        <v>0.34899999999999998</v>
      </c>
      <c r="Z152" s="37">
        <v>2.09</v>
      </c>
      <c r="AA152" s="37">
        <v>49.228000000000002</v>
      </c>
      <c r="AB152" s="37">
        <v>13.143000000000001</v>
      </c>
      <c r="AC152" s="37">
        <v>11.334</v>
      </c>
      <c r="AD152" s="37">
        <v>0.14299999999999999</v>
      </c>
      <c r="AE152" s="37">
        <f t="shared" si="68"/>
        <v>0.77447335811648088</v>
      </c>
      <c r="AG152" s="34" t="str">
        <f t="shared" si="56"/>
        <v>LL8_405_nosims</v>
      </c>
      <c r="AH152" s="34">
        <f t="shared" si="57"/>
        <v>49.228000000000002</v>
      </c>
      <c r="AI152" s="34">
        <f t="shared" si="58"/>
        <v>2.09</v>
      </c>
      <c r="AJ152" s="34">
        <f t="shared" si="59"/>
        <v>11.221</v>
      </c>
      <c r="AK152" s="34">
        <f t="shared" si="60"/>
        <v>9.6338999999999988</v>
      </c>
      <c r="AL152" s="34">
        <f t="shared" si="61"/>
        <v>1.8889998110999999</v>
      </c>
      <c r="AM152" s="34">
        <f t="shared" si="62"/>
        <v>0.14299999999999999</v>
      </c>
      <c r="AN152" s="34">
        <f t="shared" si="63"/>
        <v>13.143000000000001</v>
      </c>
      <c r="AO152" s="34">
        <f t="shared" si="64"/>
        <v>9.8230000000000004</v>
      </c>
      <c r="AP152" s="34">
        <f t="shared" si="65"/>
        <v>2.04</v>
      </c>
      <c r="AQ152" s="34">
        <f t="shared" si="66"/>
        <v>0.34899999999999998</v>
      </c>
      <c r="AR152" s="34">
        <f t="shared" si="67"/>
        <v>0.45400000000000001</v>
      </c>
      <c r="AT152" s="34">
        <f t="shared" si="69"/>
        <v>0</v>
      </c>
      <c r="AU152" s="34">
        <f t="shared" si="70"/>
        <v>1278.1743000000001</v>
      </c>
      <c r="AY152" s="25">
        <v>47.4559</v>
      </c>
      <c r="AZ152" s="25">
        <v>40.443199999999997</v>
      </c>
      <c r="BA152" s="25">
        <v>11.046849999999999</v>
      </c>
      <c r="BB152" s="25">
        <v>5.2650000000000002E-2</v>
      </c>
      <c r="BC152" s="25">
        <v>0.23685</v>
      </c>
      <c r="BD152" s="25">
        <v>0.14445</v>
      </c>
      <c r="BE152" s="25">
        <v>0.39755000000000001</v>
      </c>
      <c r="BJ152" s="25">
        <v>99.777500000000003</v>
      </c>
      <c r="BK152" s="25">
        <v>0.88449387162688797</v>
      </c>
      <c r="BM152" s="12" t="s">
        <v>401</v>
      </c>
      <c r="BN152" s="12">
        <v>25</v>
      </c>
      <c r="BO152" s="12" t="s">
        <v>32</v>
      </c>
      <c r="BP152" s="12" t="s">
        <v>459</v>
      </c>
      <c r="BQ152" s="12" t="s">
        <v>802</v>
      </c>
      <c r="BR152" s="12" t="s">
        <v>480</v>
      </c>
      <c r="BS152" s="12">
        <v>8.0844907407407393E-3</v>
      </c>
      <c r="BT152" s="12">
        <v>24.376999999999999</v>
      </c>
      <c r="BU152" s="12">
        <v>47</v>
      </c>
      <c r="BV152" s="12" t="s">
        <v>462</v>
      </c>
      <c r="BW152" s="12">
        <v>1</v>
      </c>
      <c r="BX152" s="12">
        <v>89000</v>
      </c>
      <c r="BY152" s="12">
        <v>5400</v>
      </c>
      <c r="BZ152" s="12">
        <v>12.4</v>
      </c>
      <c r="CA152" s="12">
        <v>1</v>
      </c>
      <c r="CF152" s="12">
        <v>2.86</v>
      </c>
      <c r="CG152" s="12">
        <v>0.13</v>
      </c>
      <c r="CH152" s="12">
        <v>4370</v>
      </c>
      <c r="CI152" s="12">
        <v>110</v>
      </c>
      <c r="CJ152" s="12">
        <v>26.7</v>
      </c>
      <c r="CK152" s="12">
        <v>1.4</v>
      </c>
      <c r="CL152" s="12">
        <v>16230</v>
      </c>
      <c r="CM152" s="12">
        <v>590</v>
      </c>
      <c r="CN152" s="12">
        <v>282</v>
      </c>
      <c r="CO152" s="12">
        <v>12</v>
      </c>
      <c r="CP152" s="12">
        <v>355</v>
      </c>
      <c r="CQ152" s="12">
        <v>20</v>
      </c>
      <c r="CR152" s="12">
        <v>821</v>
      </c>
      <c r="CS152" s="12">
        <v>35</v>
      </c>
      <c r="CT152" s="12">
        <v>66100</v>
      </c>
      <c r="CU152" s="12">
        <v>2900</v>
      </c>
      <c r="CX152" s="12">
        <v>118.4</v>
      </c>
      <c r="CY152" s="12">
        <v>7.3</v>
      </c>
      <c r="CZ152" s="12">
        <v>76.5</v>
      </c>
      <c r="DA152" s="12">
        <v>6.2</v>
      </c>
      <c r="DD152" s="12">
        <v>22.2</v>
      </c>
      <c r="DE152" s="12">
        <v>1.3</v>
      </c>
      <c r="DF152" s="12">
        <v>2.96</v>
      </c>
      <c r="DG152" s="12">
        <v>0.81</v>
      </c>
      <c r="DH152" s="12">
        <v>9.75</v>
      </c>
      <c r="DI152" s="12">
        <v>0.9</v>
      </c>
      <c r="DJ152" s="12">
        <v>338</v>
      </c>
      <c r="DK152" s="12">
        <v>11</v>
      </c>
      <c r="DL152" s="12">
        <v>23.9</v>
      </c>
      <c r="DM152" s="12">
        <v>1.2</v>
      </c>
      <c r="DN152" s="12">
        <v>139.19999999999999</v>
      </c>
      <c r="DO152" s="12">
        <v>5.8</v>
      </c>
      <c r="DP152" s="12">
        <v>14.33</v>
      </c>
      <c r="DQ152" s="12">
        <v>0.69</v>
      </c>
      <c r="DR152" s="12">
        <v>0.86</v>
      </c>
      <c r="DS152" s="12">
        <v>0.25</v>
      </c>
      <c r="DX152" s="12">
        <v>1.67</v>
      </c>
      <c r="DY152" s="12">
        <v>0.36</v>
      </c>
      <c r="ED152" s="12">
        <v>117</v>
      </c>
      <c r="EE152" s="12">
        <v>6.7</v>
      </c>
      <c r="EF152" s="12">
        <v>12.31</v>
      </c>
      <c r="EG152" s="12">
        <v>0.65</v>
      </c>
      <c r="EH152" s="12">
        <v>29.8</v>
      </c>
      <c r="EI152" s="12">
        <v>1.4</v>
      </c>
      <c r="EJ152" s="12">
        <v>4.2300000000000004</v>
      </c>
      <c r="EK152" s="12">
        <v>0.23</v>
      </c>
      <c r="EL152" s="12">
        <v>20.100000000000001</v>
      </c>
      <c r="EM152" s="12">
        <v>1.4</v>
      </c>
      <c r="EN152" s="12">
        <v>5.56</v>
      </c>
      <c r="EO152" s="12">
        <v>0.69</v>
      </c>
      <c r="EP152" s="12">
        <v>1.85</v>
      </c>
      <c r="EQ152" s="12">
        <v>0.22</v>
      </c>
      <c r="ER152" s="12">
        <v>6.16</v>
      </c>
      <c r="ES152" s="12">
        <v>0.82</v>
      </c>
      <c r="ET152" s="12">
        <v>0.94</v>
      </c>
      <c r="EU152" s="12">
        <v>0.11</v>
      </c>
      <c r="EV152" s="12">
        <v>4.95</v>
      </c>
      <c r="EW152" s="12">
        <v>0.54</v>
      </c>
      <c r="EX152" s="12">
        <v>0.81699999999999995</v>
      </c>
      <c r="EY152" s="12">
        <v>9.5000000000000001E-2</v>
      </c>
      <c r="EZ152" s="12">
        <v>2.57</v>
      </c>
      <c r="FA152" s="12">
        <v>0.28000000000000003</v>
      </c>
      <c r="FB152" s="12">
        <v>0.32600000000000001</v>
      </c>
      <c r="FC152" s="12">
        <v>6.5000000000000002E-2</v>
      </c>
      <c r="FD152" s="12">
        <v>2.38</v>
      </c>
      <c r="FE152" s="12">
        <v>0.44</v>
      </c>
      <c r="FF152" s="12">
        <v>0.29699999999999999</v>
      </c>
      <c r="FG152" s="12">
        <v>5.8999999999999997E-2</v>
      </c>
      <c r="FH152" s="12">
        <v>3.72</v>
      </c>
      <c r="FI152" s="12">
        <v>0.54</v>
      </c>
      <c r="FJ152" s="12">
        <v>0.87</v>
      </c>
      <c r="FK152" s="12">
        <v>0.13</v>
      </c>
      <c r="FL152" s="12">
        <v>0.18099999999999999</v>
      </c>
      <c r="FM152" s="12">
        <v>6.5000000000000002E-2</v>
      </c>
      <c r="FN152" s="12" t="s">
        <v>135</v>
      </c>
      <c r="FO152" s="12" t="s">
        <v>135</v>
      </c>
      <c r="FP152" s="12">
        <v>1.01</v>
      </c>
      <c r="FQ152" s="12">
        <v>0.16</v>
      </c>
      <c r="FT152" s="12">
        <v>0.89</v>
      </c>
      <c r="FU152" s="12">
        <v>0.13</v>
      </c>
      <c r="FV152" s="12">
        <v>0.30399999999999999</v>
      </c>
      <c r="FW152" s="12">
        <v>6.2E-2</v>
      </c>
    </row>
    <row r="153" spans="1:179" x14ac:dyDescent="0.3">
      <c r="A153" s="31" t="s">
        <v>352</v>
      </c>
      <c r="B153" s="31" t="s">
        <v>19</v>
      </c>
      <c r="D153" s="62">
        <v>2.4847999999999999</v>
      </c>
      <c r="E153" s="62">
        <v>13.827</v>
      </c>
      <c r="F153" s="62">
        <v>0.3009</v>
      </c>
      <c r="G153" s="62">
        <v>12.2636</v>
      </c>
      <c r="H153" s="62">
        <v>0.55020000000000002</v>
      </c>
      <c r="I153" s="62">
        <v>2.9784999999999999</v>
      </c>
      <c r="J153" s="62">
        <v>49.710900000000002</v>
      </c>
      <c r="K153" s="62">
        <v>5.7572000000000001</v>
      </c>
      <c r="L153" s="62">
        <v>8.1044999999999998</v>
      </c>
      <c r="M153" s="62">
        <v>0.19370000000000001</v>
      </c>
      <c r="N153" s="62">
        <v>1084.013688</v>
      </c>
      <c r="O153" s="62">
        <v>178</v>
      </c>
      <c r="T153" s="37">
        <v>15.44</v>
      </c>
      <c r="U153" s="37">
        <v>2.21</v>
      </c>
      <c r="V153" s="37">
        <v>12.298</v>
      </c>
      <c r="W153" s="37">
        <v>0.26800000000000002</v>
      </c>
      <c r="X153" s="37">
        <v>11.002000000000001</v>
      </c>
      <c r="Y153" s="37">
        <v>0.48899999999999999</v>
      </c>
      <c r="Z153" s="37">
        <v>2.649</v>
      </c>
      <c r="AA153" s="37">
        <v>49.515999999999998</v>
      </c>
      <c r="AB153" s="37">
        <v>9.81</v>
      </c>
      <c r="AC153" s="37">
        <v>11.347</v>
      </c>
      <c r="AD153" s="37">
        <v>0.23200000000000001</v>
      </c>
      <c r="AE153" s="37">
        <f t="shared" si="68"/>
        <v>0.86625086625086634</v>
      </c>
      <c r="AG153" s="34" t="str">
        <f t="shared" si="56"/>
        <v>LL8_403_nosims</v>
      </c>
      <c r="AH153" s="34">
        <f t="shared" si="57"/>
        <v>49.515999999999998</v>
      </c>
      <c r="AI153" s="34">
        <f t="shared" si="58"/>
        <v>2.649</v>
      </c>
      <c r="AJ153" s="34">
        <f t="shared" si="59"/>
        <v>12.298</v>
      </c>
      <c r="AK153" s="34">
        <f t="shared" si="60"/>
        <v>9.6449499999999997</v>
      </c>
      <c r="AL153" s="34">
        <f t="shared" si="61"/>
        <v>1.8911664775499997</v>
      </c>
      <c r="AM153" s="34">
        <f t="shared" si="62"/>
        <v>0.23200000000000001</v>
      </c>
      <c r="AN153" s="34">
        <f t="shared" si="63"/>
        <v>9.81</v>
      </c>
      <c r="AO153" s="34">
        <f t="shared" si="64"/>
        <v>11.002000000000001</v>
      </c>
      <c r="AP153" s="34">
        <f t="shared" si="65"/>
        <v>2.21</v>
      </c>
      <c r="AQ153" s="34">
        <f t="shared" si="66"/>
        <v>0.48899999999999999</v>
      </c>
      <c r="AR153" s="34">
        <f t="shared" si="67"/>
        <v>0.26800000000000002</v>
      </c>
      <c r="AT153" s="34">
        <f t="shared" si="69"/>
        <v>0</v>
      </c>
      <c r="AU153" s="34">
        <f t="shared" si="70"/>
        <v>1211.181</v>
      </c>
      <c r="AY153" s="25">
        <v>44.957250000000002</v>
      </c>
      <c r="AZ153" s="25">
        <v>39.902200000000001</v>
      </c>
      <c r="BA153" s="25">
        <v>14.00465</v>
      </c>
      <c r="BB153" s="25">
        <v>4.3200000000000002E-2</v>
      </c>
      <c r="BC153" s="25">
        <v>0.25314999999999999</v>
      </c>
      <c r="BD153" s="25">
        <v>0.18465000000000001</v>
      </c>
      <c r="BE153" s="25">
        <v>0.34905000000000003</v>
      </c>
      <c r="BJ153" s="25">
        <v>99.694149999999993</v>
      </c>
      <c r="BK153" s="25">
        <v>0.85123990345672196</v>
      </c>
      <c r="BM153" s="12" t="s">
        <v>395</v>
      </c>
      <c r="BN153" s="12">
        <v>30</v>
      </c>
      <c r="BO153" s="12" t="s">
        <v>32</v>
      </c>
      <c r="BP153" s="12" t="s">
        <v>464</v>
      </c>
      <c r="BQ153" s="12" t="s">
        <v>803</v>
      </c>
      <c r="BR153" s="12" t="s">
        <v>478</v>
      </c>
      <c r="BS153" s="12">
        <v>0.51252777777777803</v>
      </c>
      <c r="BT153" s="12">
        <v>21.972999999999999</v>
      </c>
      <c r="BU153" s="12">
        <v>34</v>
      </c>
      <c r="BV153" s="12" t="s">
        <v>462</v>
      </c>
      <c r="BW153" s="12">
        <v>1</v>
      </c>
      <c r="BX153" s="12">
        <v>146100</v>
      </c>
      <c r="BY153" s="12">
        <v>9400</v>
      </c>
      <c r="BZ153" s="12">
        <v>12.3</v>
      </c>
      <c r="CA153" s="12">
        <v>1</v>
      </c>
      <c r="CB153" s="12">
        <v>5.51</v>
      </c>
      <c r="CC153" s="12">
        <v>0.48</v>
      </c>
      <c r="CD153" s="12" t="s">
        <v>135</v>
      </c>
      <c r="CE153" s="12" t="s">
        <v>135</v>
      </c>
      <c r="CF153" s="12">
        <v>2.81</v>
      </c>
      <c r="CG153" s="12">
        <v>0.1</v>
      </c>
      <c r="CH153" s="12">
        <v>5320</v>
      </c>
      <c r="CI153" s="12">
        <v>160</v>
      </c>
      <c r="CJ153" s="12">
        <v>32.47</v>
      </c>
      <c r="CK153" s="12">
        <v>0.94</v>
      </c>
      <c r="CL153" s="12">
        <v>17830</v>
      </c>
      <c r="CM153" s="12">
        <v>520</v>
      </c>
      <c r="CN153" s="12">
        <v>409</v>
      </c>
      <c r="CO153" s="12">
        <v>12</v>
      </c>
      <c r="CP153" s="12">
        <v>396</v>
      </c>
      <c r="CQ153" s="12">
        <v>15</v>
      </c>
      <c r="CR153" s="12">
        <v>1114</v>
      </c>
      <c r="CS153" s="12">
        <v>29</v>
      </c>
      <c r="CT153" s="12">
        <v>86000</v>
      </c>
      <c r="CU153" s="12">
        <v>2400</v>
      </c>
      <c r="CV153" s="12">
        <v>38.200000000000003</v>
      </c>
      <c r="CW153" s="12">
        <v>1.9</v>
      </c>
      <c r="CX153" s="12">
        <v>119.4</v>
      </c>
      <c r="CY153" s="12">
        <v>7.4</v>
      </c>
      <c r="CZ153" s="12">
        <v>46.8</v>
      </c>
      <c r="DA153" s="12">
        <v>2.2999999999999998</v>
      </c>
      <c r="DB153" s="12">
        <v>116</v>
      </c>
      <c r="DC153" s="12">
        <v>6.9</v>
      </c>
      <c r="DD153" s="12">
        <v>27.9</v>
      </c>
      <c r="DE153" s="12">
        <v>1.6</v>
      </c>
      <c r="DF153" s="12">
        <v>1.43</v>
      </c>
      <c r="DG153" s="12">
        <v>0.75</v>
      </c>
      <c r="DH153" s="12">
        <v>11.6</v>
      </c>
      <c r="DI153" s="12">
        <v>0.83</v>
      </c>
      <c r="DJ153" s="12">
        <v>419</v>
      </c>
      <c r="DK153" s="12">
        <v>11</v>
      </c>
      <c r="DL153" s="12">
        <v>27.9</v>
      </c>
      <c r="DM153" s="12">
        <v>1.1000000000000001</v>
      </c>
      <c r="DN153" s="12">
        <v>179.5</v>
      </c>
      <c r="DO153" s="12">
        <v>6.7</v>
      </c>
      <c r="DP153" s="12">
        <v>15.36</v>
      </c>
      <c r="DQ153" s="12">
        <v>0.56999999999999995</v>
      </c>
      <c r="DR153" s="12">
        <v>1.21</v>
      </c>
      <c r="DS153" s="12">
        <v>0.33</v>
      </c>
      <c r="DT153" s="12">
        <v>0.18</v>
      </c>
      <c r="DU153" s="12">
        <v>0.17</v>
      </c>
      <c r="DV153" s="12">
        <v>8.1000000000000003E-2</v>
      </c>
      <c r="DW153" s="12">
        <v>3.2000000000000001E-2</v>
      </c>
      <c r="DX153" s="12">
        <v>1.91</v>
      </c>
      <c r="DY153" s="12">
        <v>0.32</v>
      </c>
      <c r="DZ153" s="12" t="s">
        <v>135</v>
      </c>
      <c r="EA153" s="12" t="s">
        <v>135</v>
      </c>
      <c r="EB153" s="12">
        <v>0.122</v>
      </c>
      <c r="EC153" s="12">
        <v>3.5999999999999997E-2</v>
      </c>
      <c r="ED153" s="12">
        <v>135.9</v>
      </c>
      <c r="EE153" s="12">
        <v>5.5</v>
      </c>
      <c r="EF153" s="12">
        <v>14.57</v>
      </c>
      <c r="EG153" s="12">
        <v>0.46</v>
      </c>
      <c r="EH153" s="12">
        <v>36.9</v>
      </c>
      <c r="EI153" s="12">
        <v>1.1000000000000001</v>
      </c>
      <c r="EJ153" s="12">
        <v>4.9400000000000004</v>
      </c>
      <c r="EK153" s="12">
        <v>0.3</v>
      </c>
      <c r="EL153" s="12">
        <v>22.8</v>
      </c>
      <c r="EM153" s="12">
        <v>1.4</v>
      </c>
      <c r="EN153" s="12">
        <v>6.34</v>
      </c>
      <c r="EO153" s="12">
        <v>0.61</v>
      </c>
      <c r="EP153" s="12">
        <v>2.34</v>
      </c>
      <c r="EQ153" s="12">
        <v>0.25</v>
      </c>
      <c r="ER153" s="12">
        <v>7.07</v>
      </c>
      <c r="ES153" s="12">
        <v>0.96</v>
      </c>
      <c r="ET153" s="12">
        <v>0.96</v>
      </c>
      <c r="EU153" s="12">
        <v>0.11</v>
      </c>
      <c r="EV153" s="12">
        <v>5.72</v>
      </c>
      <c r="EW153" s="12">
        <v>0.66</v>
      </c>
      <c r="EX153" s="12">
        <v>1.08</v>
      </c>
      <c r="EY153" s="12">
        <v>0.16</v>
      </c>
      <c r="EZ153" s="12">
        <v>2.62</v>
      </c>
      <c r="FA153" s="12">
        <v>0.43</v>
      </c>
      <c r="FB153" s="12">
        <v>0.374</v>
      </c>
      <c r="FC153" s="12">
        <v>7.1999999999999995E-2</v>
      </c>
      <c r="FD153" s="12">
        <v>1.84</v>
      </c>
      <c r="FE153" s="12">
        <v>0.39</v>
      </c>
      <c r="FF153" s="12">
        <v>0.34699999999999998</v>
      </c>
      <c r="FG153" s="12">
        <v>8.3000000000000004E-2</v>
      </c>
      <c r="FH153" s="12">
        <v>4.42</v>
      </c>
      <c r="FI153" s="12">
        <v>0.57999999999999996</v>
      </c>
      <c r="FJ153" s="12">
        <v>0.92</v>
      </c>
      <c r="FK153" s="12">
        <v>0.15</v>
      </c>
      <c r="FL153" s="12">
        <v>0.152</v>
      </c>
      <c r="FM153" s="12">
        <v>7.0999999999999994E-2</v>
      </c>
      <c r="FN153" s="12">
        <v>4.8000000000000001E-2</v>
      </c>
      <c r="FO153" s="12">
        <v>3.6999999999999998E-2</v>
      </c>
      <c r="FP153" s="12">
        <v>1.29</v>
      </c>
      <c r="FQ153" s="12">
        <v>0.18</v>
      </c>
      <c r="FR153" s="12" t="s">
        <v>135</v>
      </c>
      <c r="FS153" s="12" t="s">
        <v>135</v>
      </c>
      <c r="FT153" s="12">
        <v>1.19</v>
      </c>
      <c r="FU153" s="12">
        <v>0.14000000000000001</v>
      </c>
      <c r="FV153" s="12">
        <v>0.38700000000000001</v>
      </c>
      <c r="FW153" s="12">
        <v>8.3000000000000004E-2</v>
      </c>
    </row>
    <row r="154" spans="1:179" x14ac:dyDescent="0.3">
      <c r="A154" s="31" t="s">
        <v>353</v>
      </c>
      <c r="B154" s="31" t="s">
        <v>20</v>
      </c>
      <c r="D154" s="62">
        <v>2.8605</v>
      </c>
      <c r="E154" s="62">
        <v>14.172700000000001</v>
      </c>
      <c r="F154" s="62">
        <v>0.251</v>
      </c>
      <c r="G154" s="62">
        <v>11.8889</v>
      </c>
      <c r="H154" s="62">
        <v>0.44890000000000002</v>
      </c>
      <c r="I154" s="62">
        <v>2.4329000000000001</v>
      </c>
      <c r="J154" s="62">
        <v>51.682299999999998</v>
      </c>
      <c r="K154" s="62">
        <v>6.3996000000000004</v>
      </c>
      <c r="L154" s="62">
        <v>7.1066000000000003</v>
      </c>
      <c r="M154" s="62">
        <v>0.12790000000000001</v>
      </c>
      <c r="N154" s="62">
        <v>900.34193200000004</v>
      </c>
      <c r="O154" s="62">
        <v>115</v>
      </c>
      <c r="T154" s="37">
        <v>20.78</v>
      </c>
      <c r="U154" s="37">
        <v>2.3889999999999998</v>
      </c>
      <c r="V154" s="37">
        <v>11.837999999999999</v>
      </c>
      <c r="W154" s="37">
        <v>0.21</v>
      </c>
      <c r="X154" s="37">
        <v>10.051</v>
      </c>
      <c r="Y154" s="37">
        <v>0.375</v>
      </c>
      <c r="Z154" s="37">
        <v>2.032</v>
      </c>
      <c r="AA154" s="37">
        <v>50.027000000000001</v>
      </c>
      <c r="AB154" s="37">
        <v>11.39</v>
      </c>
      <c r="AC154" s="37">
        <v>11.336</v>
      </c>
      <c r="AD154" s="37">
        <v>0.17399999999999999</v>
      </c>
      <c r="AE154" s="37">
        <f t="shared" si="68"/>
        <v>0.82795164762377882</v>
      </c>
      <c r="AG154" s="34" t="str">
        <f t="shared" si="56"/>
        <v>LL7_275_a_nosims</v>
      </c>
      <c r="AH154" s="34">
        <f t="shared" si="57"/>
        <v>50.027000000000001</v>
      </c>
      <c r="AI154" s="34">
        <f t="shared" si="58"/>
        <v>2.032</v>
      </c>
      <c r="AJ154" s="34">
        <f t="shared" si="59"/>
        <v>11.837999999999999</v>
      </c>
      <c r="AK154" s="34">
        <f t="shared" si="60"/>
        <v>9.6356000000000002</v>
      </c>
      <c r="AL154" s="34">
        <f t="shared" si="61"/>
        <v>1.8893331443999999</v>
      </c>
      <c r="AM154" s="34">
        <f t="shared" si="62"/>
        <v>0.17399999999999999</v>
      </c>
      <c r="AN154" s="34">
        <f t="shared" si="63"/>
        <v>11.39</v>
      </c>
      <c r="AO154" s="34">
        <f t="shared" si="64"/>
        <v>10.051</v>
      </c>
      <c r="AP154" s="34">
        <f t="shared" si="65"/>
        <v>2.3889999999999998</v>
      </c>
      <c r="AQ154" s="34">
        <f t="shared" si="66"/>
        <v>0.375</v>
      </c>
      <c r="AR154" s="34">
        <f t="shared" si="67"/>
        <v>0.21</v>
      </c>
      <c r="AT154" s="34">
        <f t="shared" si="69"/>
        <v>0</v>
      </c>
      <c r="AU154" s="34">
        <f t="shared" si="70"/>
        <v>1242.9390000000001</v>
      </c>
      <c r="AY154" s="25">
        <v>46.474899999999998</v>
      </c>
      <c r="AZ154" s="25">
        <v>40.2682</v>
      </c>
      <c r="BA154" s="25">
        <v>12.497450000000001</v>
      </c>
      <c r="BB154" s="25">
        <v>5.0200000000000002E-2</v>
      </c>
      <c r="BC154" s="25">
        <v>0.22225</v>
      </c>
      <c r="BD154" s="25">
        <v>0.16239999999999999</v>
      </c>
      <c r="BE154" s="25">
        <v>0.36599999999999999</v>
      </c>
      <c r="BJ154" s="25">
        <v>100.0414</v>
      </c>
      <c r="BK154" s="25">
        <v>0.86891783349068097</v>
      </c>
      <c r="BM154" s="12" t="s">
        <v>398</v>
      </c>
      <c r="BN154" s="12">
        <v>40</v>
      </c>
      <c r="BO154" s="12" t="s">
        <v>32</v>
      </c>
      <c r="BP154" s="12">
        <v>11</v>
      </c>
      <c r="BQ154" s="12" t="s">
        <v>804</v>
      </c>
      <c r="BR154" s="12" t="s">
        <v>478</v>
      </c>
      <c r="BS154" s="12">
        <v>1.6945601851851899E-2</v>
      </c>
      <c r="BT154" s="12">
        <v>23.396000000000001</v>
      </c>
      <c r="BU154" s="12">
        <v>36</v>
      </c>
      <c r="BV154" s="12" t="s">
        <v>462</v>
      </c>
      <c r="BW154" s="12">
        <v>1</v>
      </c>
      <c r="BX154" s="12">
        <v>410000</v>
      </c>
      <c r="BY154" s="12">
        <v>13000</v>
      </c>
      <c r="BZ154" s="12">
        <v>11.9</v>
      </c>
      <c r="CA154" s="12">
        <v>1</v>
      </c>
      <c r="CB154" s="12">
        <v>4.54</v>
      </c>
      <c r="CC154" s="12">
        <v>0.26</v>
      </c>
      <c r="CD154" s="12">
        <v>0.9</v>
      </c>
      <c r="CE154" s="12">
        <v>0.28000000000000003</v>
      </c>
      <c r="CF154" s="12">
        <v>2.79</v>
      </c>
      <c r="CG154" s="12">
        <v>0.11</v>
      </c>
      <c r="CH154" s="12">
        <v>3380</v>
      </c>
      <c r="CI154" s="12">
        <v>110</v>
      </c>
      <c r="CJ154" s="12">
        <v>30.5</v>
      </c>
      <c r="CK154" s="12">
        <v>1</v>
      </c>
      <c r="CL154" s="12">
        <v>14160</v>
      </c>
      <c r="CM154" s="12">
        <v>400</v>
      </c>
      <c r="CN154" s="12">
        <v>307.89999999999998</v>
      </c>
      <c r="CO154" s="12">
        <v>7.6</v>
      </c>
      <c r="CP154" s="12">
        <v>307</v>
      </c>
      <c r="CQ154" s="12">
        <v>13</v>
      </c>
      <c r="CR154" s="12">
        <v>929</v>
      </c>
      <c r="CS154" s="12">
        <v>28</v>
      </c>
      <c r="CT154" s="12">
        <v>70300</v>
      </c>
      <c r="CU154" s="12">
        <v>2700</v>
      </c>
      <c r="CV154" s="12">
        <v>32.9</v>
      </c>
      <c r="CW154" s="12">
        <v>1</v>
      </c>
      <c r="CX154" s="12">
        <v>128.4</v>
      </c>
      <c r="CY154" s="12">
        <v>4.5</v>
      </c>
      <c r="CZ154" s="12">
        <v>58.4</v>
      </c>
      <c r="DA154" s="12">
        <v>2.2999999999999998</v>
      </c>
      <c r="DB154" s="12">
        <v>81</v>
      </c>
      <c r="DC154" s="12">
        <v>3</v>
      </c>
      <c r="DD154" s="12">
        <v>21.02</v>
      </c>
      <c r="DE154" s="12">
        <v>0.92</v>
      </c>
      <c r="DF154" s="12">
        <v>1.73</v>
      </c>
      <c r="DG154" s="12">
        <v>0.22</v>
      </c>
      <c r="DH154" s="12">
        <v>7.32</v>
      </c>
      <c r="DI154" s="12">
        <v>0.37</v>
      </c>
      <c r="DJ154" s="12">
        <v>294.60000000000002</v>
      </c>
      <c r="DK154" s="12">
        <v>6.8</v>
      </c>
      <c r="DL154" s="12">
        <v>22.82</v>
      </c>
      <c r="DM154" s="12">
        <v>0.62</v>
      </c>
      <c r="DN154" s="12">
        <v>118.7</v>
      </c>
      <c r="DO154" s="12">
        <v>3.7</v>
      </c>
      <c r="DP154" s="12">
        <v>11.08</v>
      </c>
      <c r="DQ154" s="12">
        <v>0.49</v>
      </c>
      <c r="DR154" s="12">
        <v>0.78</v>
      </c>
      <c r="DS154" s="12">
        <v>0.14000000000000001</v>
      </c>
      <c r="DT154" s="12">
        <v>0.186</v>
      </c>
      <c r="DU154" s="12">
        <v>9.9000000000000005E-2</v>
      </c>
      <c r="DV154" s="12">
        <v>8.1000000000000003E-2</v>
      </c>
      <c r="DW154" s="12">
        <v>1.6E-2</v>
      </c>
      <c r="DX154" s="12">
        <v>1.24</v>
      </c>
      <c r="DY154" s="12">
        <v>0.13</v>
      </c>
      <c r="DZ154" s="12" t="s">
        <v>135</v>
      </c>
      <c r="EA154" s="12" t="s">
        <v>135</v>
      </c>
      <c r="EB154" s="12">
        <v>7.2999999999999995E-2</v>
      </c>
      <c r="EC154" s="12">
        <v>1.4999999999999999E-2</v>
      </c>
      <c r="ED154" s="12">
        <v>91.2</v>
      </c>
      <c r="EE154" s="12">
        <v>3.6</v>
      </c>
      <c r="EF154" s="12">
        <v>9.9</v>
      </c>
      <c r="EG154" s="12">
        <v>0.38</v>
      </c>
      <c r="EH154" s="12">
        <v>24.23</v>
      </c>
      <c r="EI154" s="12">
        <v>0.57999999999999996</v>
      </c>
      <c r="EJ154" s="12">
        <v>3.41</v>
      </c>
      <c r="EK154" s="12">
        <v>0.17</v>
      </c>
      <c r="EL154" s="12">
        <v>17.18</v>
      </c>
      <c r="EM154" s="12">
        <v>0.82</v>
      </c>
      <c r="EN154" s="12">
        <v>4.67</v>
      </c>
      <c r="EO154" s="12">
        <v>0.38</v>
      </c>
      <c r="EP154" s="12">
        <v>1.6</v>
      </c>
      <c r="EQ154" s="12">
        <v>0.12</v>
      </c>
      <c r="ER154" s="12">
        <v>5.03</v>
      </c>
      <c r="ES154" s="12">
        <v>0.35</v>
      </c>
      <c r="ET154" s="12">
        <v>0.84399999999999997</v>
      </c>
      <c r="EU154" s="12">
        <v>5.7000000000000002E-2</v>
      </c>
      <c r="EV154" s="12">
        <v>4.8499999999999996</v>
      </c>
      <c r="EW154" s="12">
        <v>0.35</v>
      </c>
      <c r="EX154" s="12">
        <v>0.94699999999999995</v>
      </c>
      <c r="EY154" s="12">
        <v>7.0999999999999994E-2</v>
      </c>
      <c r="EZ154" s="12">
        <v>2.42</v>
      </c>
      <c r="FA154" s="12">
        <v>0.16</v>
      </c>
      <c r="FB154" s="12">
        <v>0.28999999999999998</v>
      </c>
      <c r="FC154" s="12">
        <v>4.2000000000000003E-2</v>
      </c>
      <c r="FD154" s="12">
        <v>2</v>
      </c>
      <c r="FE154" s="12">
        <v>0.23</v>
      </c>
      <c r="FF154" s="12">
        <v>0.26900000000000002</v>
      </c>
      <c r="FG154" s="12">
        <v>3.3000000000000002E-2</v>
      </c>
      <c r="FH154" s="12">
        <v>3.3</v>
      </c>
      <c r="FI154" s="12">
        <v>0.3</v>
      </c>
      <c r="FJ154" s="12">
        <v>0.61299999999999999</v>
      </c>
      <c r="FK154" s="12">
        <v>4.7E-2</v>
      </c>
      <c r="FL154" s="12">
        <v>0.15</v>
      </c>
      <c r="FM154" s="12">
        <v>3.5999999999999997E-2</v>
      </c>
      <c r="FN154" s="12">
        <v>0.02</v>
      </c>
      <c r="FO154" s="12">
        <v>0.01</v>
      </c>
      <c r="FP154" s="12">
        <v>0.82199999999999995</v>
      </c>
      <c r="FQ154" s="12">
        <v>6.5000000000000002E-2</v>
      </c>
      <c r="FR154" s="12">
        <v>1.2200000000000001E-2</v>
      </c>
      <c r="FS154" s="12">
        <v>6.0000000000000001E-3</v>
      </c>
      <c r="FT154" s="12">
        <v>0.68100000000000005</v>
      </c>
      <c r="FU154" s="12">
        <v>4.5999999999999999E-2</v>
      </c>
      <c r="FV154" s="12">
        <v>0.23899999999999999</v>
      </c>
      <c r="FW154" s="12">
        <v>3.9E-2</v>
      </c>
    </row>
    <row r="155" spans="1:179" x14ac:dyDescent="0.3">
      <c r="A155" s="31" t="s">
        <v>354</v>
      </c>
      <c r="B155" s="31" t="s">
        <v>20</v>
      </c>
      <c r="D155" s="62">
        <v>2.7035999999999998</v>
      </c>
      <c r="E155" s="62">
        <v>14.2934</v>
      </c>
      <c r="F155" s="62">
        <v>0.31190000000000001</v>
      </c>
      <c r="G155" s="62">
        <v>11.9642</v>
      </c>
      <c r="H155" s="62">
        <v>0.37180000000000002</v>
      </c>
      <c r="I155" s="62">
        <v>2.4178999999999999</v>
      </c>
      <c r="J155" s="62">
        <v>52.6235</v>
      </c>
      <c r="K155" s="62">
        <v>6.6771000000000003</v>
      </c>
      <c r="L155" s="62">
        <v>6.6632999999999996</v>
      </c>
      <c r="M155" s="62">
        <v>8.1000000000000003E-2</v>
      </c>
      <c r="N155" s="62">
        <v>702.65707199999997</v>
      </c>
      <c r="O155" s="62">
        <v>88</v>
      </c>
      <c r="T155" s="37">
        <v>29.18</v>
      </c>
      <c r="U155" s="37">
        <v>2.089</v>
      </c>
      <c r="V155" s="37">
        <v>11.045999999999999</v>
      </c>
      <c r="W155" s="37">
        <v>0.24099999999999999</v>
      </c>
      <c r="X155" s="37">
        <v>9.3949999999999996</v>
      </c>
      <c r="Y155" s="37">
        <v>0.28699999999999998</v>
      </c>
      <c r="Z155" s="37">
        <v>1.869</v>
      </c>
      <c r="AA155" s="37">
        <v>49.73</v>
      </c>
      <c r="AB155" s="37">
        <v>13.7</v>
      </c>
      <c r="AC155" s="37">
        <v>11.336</v>
      </c>
      <c r="AD155" s="37">
        <v>0.13500000000000001</v>
      </c>
      <c r="AE155" s="37">
        <f t="shared" si="68"/>
        <v>0.77411363988233473</v>
      </c>
      <c r="AG155" s="34" t="str">
        <f t="shared" si="56"/>
        <v>LL7_275_b_nosims</v>
      </c>
      <c r="AH155" s="34">
        <f t="shared" si="57"/>
        <v>49.73</v>
      </c>
      <c r="AI155" s="34">
        <f t="shared" si="58"/>
        <v>1.869</v>
      </c>
      <c r="AJ155" s="34">
        <f t="shared" si="59"/>
        <v>11.045999999999999</v>
      </c>
      <c r="AK155" s="34">
        <f t="shared" si="60"/>
        <v>9.6356000000000002</v>
      </c>
      <c r="AL155" s="34">
        <f t="shared" si="61"/>
        <v>1.8893331443999999</v>
      </c>
      <c r="AM155" s="34">
        <f t="shared" si="62"/>
        <v>0.13500000000000001</v>
      </c>
      <c r="AN155" s="34">
        <f t="shared" si="63"/>
        <v>13.7</v>
      </c>
      <c r="AO155" s="34">
        <f t="shared" si="64"/>
        <v>9.3949999999999996</v>
      </c>
      <c r="AP155" s="34">
        <f t="shared" si="65"/>
        <v>2.089</v>
      </c>
      <c r="AQ155" s="34">
        <f t="shared" si="66"/>
        <v>0.28699999999999998</v>
      </c>
      <c r="AR155" s="34">
        <f t="shared" si="67"/>
        <v>0.24099999999999999</v>
      </c>
      <c r="AT155" s="34">
        <f t="shared" si="69"/>
        <v>0</v>
      </c>
      <c r="AU155" s="34">
        <f t="shared" si="70"/>
        <v>1289.3699999999999</v>
      </c>
      <c r="AY155" s="25">
        <v>47.512500000000003</v>
      </c>
      <c r="AZ155" s="25">
        <v>40.510300000000001</v>
      </c>
      <c r="BA155" s="25">
        <v>10.67135</v>
      </c>
      <c r="BB155" s="25">
        <v>4.9250000000000002E-2</v>
      </c>
      <c r="BC155" s="25">
        <v>0.22605</v>
      </c>
      <c r="BD155" s="25">
        <v>0.13469999999999999</v>
      </c>
      <c r="BE155" s="25">
        <v>0.38390000000000002</v>
      </c>
      <c r="BJ155" s="25">
        <v>99.488</v>
      </c>
      <c r="BK155" s="25">
        <v>0.88809880523699802</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EDE25-C67D-4E4D-B89E-36A677AF778E}">
  <dimension ref="A1:FM38"/>
  <sheetViews>
    <sheetView topLeftCell="EI1" zoomScale="60" zoomScaleNormal="60" workbookViewId="0">
      <selection activeCell="A29" sqref="A29"/>
    </sheetView>
  </sheetViews>
  <sheetFormatPr defaultRowHeight="14.4" x14ac:dyDescent="0.3"/>
  <cols>
    <col min="1" max="1" width="20.6640625" customWidth="1"/>
    <col min="2" max="2" width="30.44140625" customWidth="1"/>
    <col min="3" max="4" width="17.88671875" style="46" customWidth="1"/>
    <col min="5" max="5" width="8.88671875" style="19"/>
    <col min="6" max="20" width="8.88671875" style="62"/>
    <col min="21" max="21" width="8.88671875" style="19"/>
    <col min="22" max="34" width="8.88671875" style="25"/>
    <col min="35" max="35" width="32.21875" style="19" customWidth="1"/>
    <col min="36" max="52" width="8.88671875" style="14"/>
    <col min="53" max="53" width="37.44140625" style="19" customWidth="1"/>
    <col min="54" max="169" width="8.88671875" style="12"/>
  </cols>
  <sheetData>
    <row r="1" spans="1:169" s="44" customFormat="1" ht="102.6" customHeight="1" x14ac:dyDescent="0.3">
      <c r="A1" s="1" t="s">
        <v>140</v>
      </c>
      <c r="B1" s="1" t="s">
        <v>0</v>
      </c>
      <c r="C1" s="1" t="s">
        <v>823</v>
      </c>
      <c r="D1" s="1" t="s">
        <v>829</v>
      </c>
      <c r="E1" s="29" t="s">
        <v>408</v>
      </c>
      <c r="F1" s="62" t="s">
        <v>365</v>
      </c>
      <c r="G1" s="62" t="s">
        <v>366</v>
      </c>
      <c r="H1" s="62" t="s">
        <v>367</v>
      </c>
      <c r="I1" s="62" t="s">
        <v>368</v>
      </c>
      <c r="J1" s="62" t="s">
        <v>369</v>
      </c>
      <c r="K1" s="62" t="s">
        <v>370</v>
      </c>
      <c r="L1" s="62" t="s">
        <v>371</v>
      </c>
      <c r="M1" s="62" t="s">
        <v>372</v>
      </c>
      <c r="N1" s="62" t="s">
        <v>373</v>
      </c>
      <c r="O1" s="62" t="s">
        <v>374</v>
      </c>
      <c r="P1" s="62" t="s">
        <v>412</v>
      </c>
      <c r="Q1" s="62" t="s">
        <v>411</v>
      </c>
      <c r="R1" s="62" t="s">
        <v>413</v>
      </c>
      <c r="S1" s="62" t="s">
        <v>414</v>
      </c>
      <c r="T1" s="62" t="s">
        <v>415</v>
      </c>
      <c r="U1" s="29" t="s">
        <v>490</v>
      </c>
      <c r="V1" s="24" t="s">
        <v>386</v>
      </c>
      <c r="W1" s="24" t="s">
        <v>375</v>
      </c>
      <c r="X1" s="24" t="s">
        <v>376</v>
      </c>
      <c r="Y1" s="24" t="s">
        <v>377</v>
      </c>
      <c r="Z1" s="24" t="s">
        <v>378</v>
      </c>
      <c r="AA1" s="24" t="s">
        <v>379</v>
      </c>
      <c r="AB1" s="24" t="s">
        <v>380</v>
      </c>
      <c r="AC1" s="24" t="s">
        <v>381</v>
      </c>
      <c r="AD1" s="24" t="s">
        <v>382</v>
      </c>
      <c r="AE1" s="24" t="s">
        <v>383</v>
      </c>
      <c r="AF1" s="24" t="s">
        <v>384</v>
      </c>
      <c r="AG1" s="24" t="s">
        <v>385</v>
      </c>
      <c r="AH1" s="24" t="s">
        <v>491</v>
      </c>
      <c r="AI1" s="35" t="s">
        <v>444</v>
      </c>
      <c r="AJ1" s="14" t="s">
        <v>426</v>
      </c>
      <c r="AK1" s="14" t="s">
        <v>427</v>
      </c>
      <c r="AL1" s="14" t="s">
        <v>428</v>
      </c>
      <c r="AM1" s="14" t="s">
        <v>429</v>
      </c>
      <c r="AN1" s="14" t="s">
        <v>430</v>
      </c>
      <c r="AO1" s="14" t="s">
        <v>431</v>
      </c>
      <c r="AP1" s="14" t="s">
        <v>432</v>
      </c>
      <c r="AQ1" s="14" t="s">
        <v>433</v>
      </c>
      <c r="AR1" s="14" t="s">
        <v>434</v>
      </c>
      <c r="AS1" s="14" t="s">
        <v>435</v>
      </c>
      <c r="AT1" s="14" t="s">
        <v>436</v>
      </c>
      <c r="AU1" s="14" t="s">
        <v>437</v>
      </c>
      <c r="AV1" s="14" t="s">
        <v>438</v>
      </c>
      <c r="AW1" s="14" t="s">
        <v>439</v>
      </c>
      <c r="AX1" s="14" t="s">
        <v>440</v>
      </c>
      <c r="AY1" s="75" t="s">
        <v>593</v>
      </c>
      <c r="AZ1" s="75" t="s">
        <v>441</v>
      </c>
      <c r="BA1" s="63" t="s">
        <v>665</v>
      </c>
      <c r="BB1" s="58" t="s">
        <v>27</v>
      </c>
      <c r="BC1" s="58" t="s">
        <v>840</v>
      </c>
      <c r="BD1" s="58" t="s">
        <v>387</v>
      </c>
      <c r="BE1" s="58" t="s">
        <v>448</v>
      </c>
      <c r="BF1" s="58" t="s">
        <v>449</v>
      </c>
      <c r="BG1" s="58"/>
      <c r="BH1" s="58" t="s">
        <v>451</v>
      </c>
      <c r="BI1" s="58" t="s">
        <v>34</v>
      </c>
      <c r="BJ1" s="58" t="s">
        <v>452</v>
      </c>
      <c r="BK1" s="58" t="s">
        <v>453</v>
      </c>
      <c r="BL1" s="58" t="s">
        <v>454</v>
      </c>
      <c r="BM1" s="58" t="s">
        <v>455</v>
      </c>
      <c r="BN1" s="58" t="s">
        <v>456</v>
      </c>
      <c r="BO1" s="58" t="s">
        <v>457</v>
      </c>
      <c r="BP1" s="58" t="s">
        <v>458</v>
      </c>
      <c r="BQ1" s="58" t="s">
        <v>35</v>
      </c>
      <c r="BR1" s="58" t="s">
        <v>36</v>
      </c>
      <c r="BS1" s="58" t="s">
        <v>37</v>
      </c>
      <c r="BT1" s="58" t="s">
        <v>38</v>
      </c>
      <c r="BU1" s="58" t="s">
        <v>39</v>
      </c>
      <c r="BV1" s="58" t="s">
        <v>40</v>
      </c>
      <c r="BW1" s="58" t="s">
        <v>41</v>
      </c>
      <c r="BX1" s="58" t="s">
        <v>42</v>
      </c>
      <c r="BY1" s="58" t="s">
        <v>43</v>
      </c>
      <c r="BZ1" s="58" t="s">
        <v>44</v>
      </c>
      <c r="CA1" s="58" t="s">
        <v>45</v>
      </c>
      <c r="CB1" s="58" t="s">
        <v>46</v>
      </c>
      <c r="CC1" s="58" t="s">
        <v>47</v>
      </c>
      <c r="CD1" s="58" t="s">
        <v>48</v>
      </c>
      <c r="CE1" s="58" t="s">
        <v>49</v>
      </c>
      <c r="CF1" s="58" t="s">
        <v>50</v>
      </c>
      <c r="CG1" s="58" t="s">
        <v>51</v>
      </c>
      <c r="CH1" s="58" t="s">
        <v>52</v>
      </c>
      <c r="CI1" s="58" t="s">
        <v>53</v>
      </c>
      <c r="CJ1" s="58" t="s">
        <v>54</v>
      </c>
      <c r="CK1" s="58" t="s">
        <v>55</v>
      </c>
      <c r="CL1" s="58" t="s">
        <v>56</v>
      </c>
      <c r="CM1" s="58" t="s">
        <v>57</v>
      </c>
      <c r="CN1" s="58" t="s">
        <v>58</v>
      </c>
      <c r="CO1" s="58" t="s">
        <v>59</v>
      </c>
      <c r="CP1" s="58" t="s">
        <v>60</v>
      </c>
      <c r="CQ1" s="58" t="s">
        <v>61</v>
      </c>
      <c r="CR1" s="58" t="s">
        <v>62</v>
      </c>
      <c r="CS1" s="58" t="s">
        <v>63</v>
      </c>
      <c r="CT1" s="58" t="s">
        <v>64</v>
      </c>
      <c r="CU1" s="58" t="s">
        <v>65</v>
      </c>
      <c r="CV1" s="58" t="s">
        <v>66</v>
      </c>
      <c r="CW1" s="58" t="s">
        <v>67</v>
      </c>
      <c r="CX1" s="58" t="s">
        <v>68</v>
      </c>
      <c r="CY1" s="58" t="s">
        <v>69</v>
      </c>
      <c r="CZ1" s="58" t="s">
        <v>70</v>
      </c>
      <c r="DA1" s="58" t="s">
        <v>71</v>
      </c>
      <c r="DB1" s="58" t="s">
        <v>72</v>
      </c>
      <c r="DC1" s="58" t="s">
        <v>73</v>
      </c>
      <c r="DD1" s="58" t="s">
        <v>74</v>
      </c>
      <c r="DE1" s="58" t="s">
        <v>75</v>
      </c>
      <c r="DF1" s="58" t="s">
        <v>76</v>
      </c>
      <c r="DG1" s="58" t="s">
        <v>77</v>
      </c>
      <c r="DH1" s="58" t="s">
        <v>78</v>
      </c>
      <c r="DI1" s="58" t="s">
        <v>79</v>
      </c>
      <c r="DJ1" s="58" t="s">
        <v>80</v>
      </c>
      <c r="DK1" s="58" t="s">
        <v>81</v>
      </c>
      <c r="DL1" s="58" t="s">
        <v>82</v>
      </c>
      <c r="DM1" s="58" t="s">
        <v>83</v>
      </c>
      <c r="DN1" s="58" t="s">
        <v>84</v>
      </c>
      <c r="DO1" s="58" t="s">
        <v>85</v>
      </c>
      <c r="DP1" s="58" t="s">
        <v>86</v>
      </c>
      <c r="DQ1" s="58" t="s">
        <v>87</v>
      </c>
      <c r="DR1" s="58" t="s">
        <v>88</v>
      </c>
      <c r="DS1" s="58" t="s">
        <v>89</v>
      </c>
      <c r="DT1" s="58" t="s">
        <v>90</v>
      </c>
      <c r="DU1" s="58" t="s">
        <v>91</v>
      </c>
      <c r="DV1" s="58" t="s">
        <v>92</v>
      </c>
      <c r="DW1" s="58" t="s">
        <v>93</v>
      </c>
      <c r="DX1" s="58" t="s">
        <v>94</v>
      </c>
      <c r="DY1" s="58" t="s">
        <v>95</v>
      </c>
      <c r="DZ1" s="58" t="s">
        <v>96</v>
      </c>
      <c r="EA1" s="58" t="s">
        <v>97</v>
      </c>
      <c r="EB1" s="58" t="s">
        <v>98</v>
      </c>
      <c r="EC1" s="58" t="s">
        <v>99</v>
      </c>
      <c r="ED1" s="58" t="s">
        <v>100</v>
      </c>
      <c r="EE1" s="58" t="s">
        <v>101</v>
      </c>
      <c r="EF1" s="58" t="s">
        <v>102</v>
      </c>
      <c r="EG1" s="58" t="s">
        <v>103</v>
      </c>
      <c r="EH1" s="58" t="s">
        <v>104</v>
      </c>
      <c r="EI1" s="58" t="s">
        <v>105</v>
      </c>
      <c r="EJ1" s="58" t="s">
        <v>106</v>
      </c>
      <c r="EK1" s="58" t="s">
        <v>107</v>
      </c>
      <c r="EL1" s="58" t="s">
        <v>108</v>
      </c>
      <c r="EM1" s="58" t="s">
        <v>109</v>
      </c>
      <c r="EN1" s="58" t="s">
        <v>110</v>
      </c>
      <c r="EO1" s="58" t="s">
        <v>111</v>
      </c>
      <c r="EP1" s="58" t="s">
        <v>112</v>
      </c>
      <c r="EQ1" s="58" t="s">
        <v>113</v>
      </c>
      <c r="ER1" s="58" t="s">
        <v>114</v>
      </c>
      <c r="ES1" s="58" t="s">
        <v>115</v>
      </c>
      <c r="ET1" s="58" t="s">
        <v>116</v>
      </c>
      <c r="EU1" s="58" t="s">
        <v>117</v>
      </c>
      <c r="EV1" s="58" t="s">
        <v>118</v>
      </c>
      <c r="EW1" s="58" t="s">
        <v>119</v>
      </c>
      <c r="EX1" s="58" t="s">
        <v>120</v>
      </c>
      <c r="EY1" s="58" t="s">
        <v>121</v>
      </c>
      <c r="EZ1" s="58" t="s">
        <v>122</v>
      </c>
      <c r="FA1" s="58" t="s">
        <v>123</v>
      </c>
      <c r="FB1" s="58" t="s">
        <v>124</v>
      </c>
      <c r="FC1" s="58" t="s">
        <v>125</v>
      </c>
      <c r="FD1" s="58" t="s">
        <v>126</v>
      </c>
      <c r="FE1" s="58" t="s">
        <v>127</v>
      </c>
      <c r="FF1" s="58" t="s">
        <v>128</v>
      </c>
      <c r="FG1" s="58" t="s">
        <v>129</v>
      </c>
      <c r="FH1" s="58" t="s">
        <v>130</v>
      </c>
      <c r="FI1" s="58" t="s">
        <v>131</v>
      </c>
      <c r="FJ1" s="58" t="s">
        <v>132</v>
      </c>
      <c r="FK1" s="58" t="s">
        <v>133</v>
      </c>
      <c r="FL1" s="58" t="s">
        <v>134</v>
      </c>
      <c r="FM1" s="12"/>
    </row>
    <row r="2" spans="1:169" x14ac:dyDescent="0.3">
      <c r="A2" t="s">
        <v>144</v>
      </c>
      <c r="B2" t="s">
        <v>18</v>
      </c>
      <c r="C2" s="46" t="s">
        <v>824</v>
      </c>
      <c r="D2" s="46" t="s">
        <v>825</v>
      </c>
      <c r="F2" s="62">
        <v>2.8812000000000002</v>
      </c>
      <c r="G2" s="62">
        <v>13.6914</v>
      </c>
      <c r="H2" s="62">
        <v>0.41820000000000002</v>
      </c>
      <c r="I2" s="62">
        <v>8.64</v>
      </c>
      <c r="J2" s="62">
        <v>0.65439999999999998</v>
      </c>
      <c r="K2" s="62">
        <v>3.3797999999999999</v>
      </c>
      <c r="L2" s="62">
        <v>50.745199999999997</v>
      </c>
      <c r="M2" s="62">
        <v>4.0517000000000003</v>
      </c>
      <c r="N2" s="62">
        <v>12.971500000000001</v>
      </c>
      <c r="O2" s="62">
        <v>0.24199999999999999</v>
      </c>
      <c r="P2" s="62">
        <v>1023.45706</v>
      </c>
      <c r="Q2" s="62">
        <v>125</v>
      </c>
      <c r="R2" s="62">
        <v>0.59504135352241005</v>
      </c>
      <c r="S2" s="62">
        <v>48.832277963904502</v>
      </c>
      <c r="T2" s="62">
        <v>371.311167556795</v>
      </c>
      <c r="V2" s="25">
        <v>27.378399999999999</v>
      </c>
      <c r="W2" s="25">
        <v>55.539250000000003</v>
      </c>
      <c r="X2" s="25">
        <v>14.084350000000001</v>
      </c>
      <c r="Y2" s="25">
        <v>1.5226</v>
      </c>
      <c r="Z2" s="25">
        <v>2.5017999999999998</v>
      </c>
      <c r="AA2" s="25">
        <v>0.28699999999999998</v>
      </c>
      <c r="AC2" s="25">
        <v>0.52059999999999995</v>
      </c>
      <c r="AD2" s="25">
        <v>0.10495</v>
      </c>
      <c r="AE2" s="25">
        <v>3.15E-2</v>
      </c>
      <c r="AG2" s="25">
        <v>101.97045</v>
      </c>
      <c r="AH2" s="25">
        <v>0.77603825959320005</v>
      </c>
      <c r="AJ2" s="14" t="str">
        <f>A2</f>
        <v>D_LL1_105</v>
      </c>
      <c r="AK2" s="14">
        <f>L2</f>
        <v>50.745199999999997</v>
      </c>
      <c r="AL2" s="14">
        <f>K2</f>
        <v>3.3797999999999999</v>
      </c>
      <c r="AM2" s="14">
        <f>G2</f>
        <v>13.6914</v>
      </c>
      <c r="AN2" s="14">
        <f>N2*0.85</f>
        <v>11.025774999999999</v>
      </c>
      <c r="AO2" s="14">
        <f>N2*0.15*1.111111</f>
        <v>2.1619164504749997</v>
      </c>
      <c r="AP2" s="14">
        <f>O2</f>
        <v>0.24199999999999999</v>
      </c>
      <c r="AQ2" s="14">
        <f>M2</f>
        <v>4.0517000000000003</v>
      </c>
      <c r="AR2" s="14">
        <f>I2</f>
        <v>8.64</v>
      </c>
      <c r="AS2" s="14">
        <f>F2</f>
        <v>2.8812000000000002</v>
      </c>
      <c r="AT2" s="14">
        <f>J2</f>
        <v>0.65439999999999998</v>
      </c>
      <c r="AU2" s="14">
        <f>H2</f>
        <v>0.41820000000000002</v>
      </c>
      <c r="AV2" s="14">
        <f>R2</f>
        <v>0.59504135352241005</v>
      </c>
      <c r="AW2" s="14">
        <f>S2/10000</f>
        <v>4.8832277963904505E-3</v>
      </c>
      <c r="AX2" s="14">
        <f>20.1*M2+1014</f>
        <v>1095.4391700000001</v>
      </c>
      <c r="AY2" s="14">
        <v>130</v>
      </c>
      <c r="AZ2" s="14">
        <v>0.47396156500567582</v>
      </c>
      <c r="BB2" s="12" t="s">
        <v>388</v>
      </c>
      <c r="BC2" s="12">
        <v>25</v>
      </c>
      <c r="BD2" s="12" t="s">
        <v>32</v>
      </c>
      <c r="BE2" s="12" t="s">
        <v>459</v>
      </c>
      <c r="BF2" s="12" t="s">
        <v>463</v>
      </c>
      <c r="BG2" s="12" t="s">
        <v>461</v>
      </c>
      <c r="BH2" s="12">
        <v>0.671100462962963</v>
      </c>
      <c r="BI2" s="12">
        <v>8.8950999999999993</v>
      </c>
      <c r="BJ2" s="12">
        <v>17</v>
      </c>
      <c r="BK2" s="12" t="s">
        <v>462</v>
      </c>
      <c r="BL2" s="12">
        <v>1</v>
      </c>
      <c r="BM2" s="12">
        <v>60700</v>
      </c>
      <c r="BN2" s="12">
        <v>6600</v>
      </c>
      <c r="BO2" s="12">
        <v>8.6</v>
      </c>
      <c r="BP2" s="12">
        <v>1</v>
      </c>
      <c r="BU2" s="12">
        <v>2.66</v>
      </c>
      <c r="BV2" s="12">
        <v>0.42</v>
      </c>
      <c r="BW2" s="12">
        <v>5140</v>
      </c>
      <c r="BX2" s="12">
        <v>430</v>
      </c>
      <c r="BY2" s="12">
        <v>21.8</v>
      </c>
      <c r="BZ2" s="12">
        <v>1.9</v>
      </c>
      <c r="CA2" s="12">
        <v>20800</v>
      </c>
      <c r="CB2" s="12">
        <v>2200</v>
      </c>
      <c r="CC2" s="12">
        <v>377</v>
      </c>
      <c r="CD2" s="12">
        <v>45</v>
      </c>
      <c r="CE2" s="12" t="s">
        <v>135</v>
      </c>
      <c r="CF2" s="12" t="s">
        <v>135</v>
      </c>
      <c r="CG2" s="12">
        <v>1560</v>
      </c>
      <c r="CH2" s="12">
        <v>230</v>
      </c>
      <c r="CI2" s="12">
        <v>89000</v>
      </c>
      <c r="CJ2" s="12">
        <v>12000</v>
      </c>
      <c r="CM2" s="12">
        <v>33.700000000000003</v>
      </c>
      <c r="CN2" s="12">
        <v>7.2</v>
      </c>
      <c r="CO2" s="12">
        <v>95.454545454545496</v>
      </c>
      <c r="CP2" s="12">
        <v>16.363636363636399</v>
      </c>
      <c r="CS2" s="12">
        <v>29.3</v>
      </c>
      <c r="CT2" s="12">
        <v>4.9000000000000004</v>
      </c>
      <c r="CU2" s="12">
        <v>2.2000000000000002</v>
      </c>
      <c r="CV2" s="12">
        <v>1.1000000000000001</v>
      </c>
      <c r="CW2" s="12">
        <v>11.7</v>
      </c>
      <c r="CX2" s="12">
        <v>1.8</v>
      </c>
      <c r="CY2" s="12">
        <v>371</v>
      </c>
      <c r="CZ2" s="12">
        <v>30</v>
      </c>
      <c r="DA2" s="12">
        <v>29.8</v>
      </c>
      <c r="DB2" s="12">
        <v>3.3</v>
      </c>
      <c r="DC2" s="12">
        <v>200</v>
      </c>
      <c r="DD2" s="12">
        <v>22</v>
      </c>
      <c r="DE2" s="12">
        <v>20.6</v>
      </c>
      <c r="DF2" s="12">
        <v>2.2999999999999998</v>
      </c>
      <c r="DG2" s="12">
        <v>1.1200000000000001</v>
      </c>
      <c r="DH2" s="12">
        <v>0.49</v>
      </c>
      <c r="DM2" s="12">
        <v>2</v>
      </c>
      <c r="DN2" s="12">
        <v>0.51</v>
      </c>
      <c r="DS2" s="12">
        <v>155</v>
      </c>
      <c r="DT2" s="12">
        <v>28</v>
      </c>
      <c r="DU2" s="12">
        <v>17.100000000000001</v>
      </c>
      <c r="DV2" s="12">
        <v>2.9</v>
      </c>
      <c r="DW2" s="12">
        <v>45.1</v>
      </c>
      <c r="DX2" s="12">
        <v>6.6</v>
      </c>
      <c r="DY2" s="12">
        <v>5.68</v>
      </c>
      <c r="DZ2" s="12">
        <v>0.76</v>
      </c>
      <c r="EA2" s="12">
        <v>26.2</v>
      </c>
      <c r="EB2" s="12">
        <v>3.5</v>
      </c>
      <c r="EC2" s="12">
        <v>6.6</v>
      </c>
      <c r="ED2" s="12">
        <v>1</v>
      </c>
      <c r="EE2" s="12">
        <v>2.42</v>
      </c>
      <c r="EF2" s="12">
        <v>0.66</v>
      </c>
      <c r="EG2" s="12">
        <v>6</v>
      </c>
      <c r="EH2" s="12">
        <v>1.3</v>
      </c>
      <c r="EI2" s="12">
        <v>1.06</v>
      </c>
      <c r="EJ2" s="12">
        <v>0.27</v>
      </c>
      <c r="EK2" s="12">
        <v>7.1</v>
      </c>
      <c r="EL2" s="12">
        <v>1.6</v>
      </c>
      <c r="EM2" s="12">
        <v>1.38</v>
      </c>
      <c r="EN2" s="12">
        <v>0.21</v>
      </c>
      <c r="EO2" s="12">
        <v>3.25</v>
      </c>
      <c r="EP2" s="12">
        <v>0.52</v>
      </c>
      <c r="EQ2" s="12">
        <v>0.56000000000000005</v>
      </c>
      <c r="ER2" s="12">
        <v>0.16</v>
      </c>
      <c r="ES2" s="12">
        <v>3.08</v>
      </c>
      <c r="ET2" s="12">
        <v>0.78</v>
      </c>
      <c r="EU2" s="12">
        <v>0.41</v>
      </c>
      <c r="EV2" s="12">
        <v>0.12</v>
      </c>
      <c r="EW2" s="12">
        <v>5.0999999999999996</v>
      </c>
      <c r="EX2" s="12">
        <v>1</v>
      </c>
      <c r="EY2" s="12">
        <v>1.45</v>
      </c>
      <c r="EZ2" s="12">
        <v>0.33</v>
      </c>
      <c r="FA2" s="12">
        <v>0.28999999999999998</v>
      </c>
      <c r="FB2" s="12">
        <v>0.16</v>
      </c>
      <c r="FC2" s="12" t="s">
        <v>135</v>
      </c>
      <c r="FD2" s="12" t="s">
        <v>135</v>
      </c>
      <c r="FE2" s="12">
        <v>1.63</v>
      </c>
      <c r="FF2" s="12">
        <v>0.35</v>
      </c>
      <c r="FI2" s="12">
        <v>1.7</v>
      </c>
      <c r="FJ2" s="12">
        <v>0.51</v>
      </c>
      <c r="FK2" s="12">
        <v>0.59</v>
      </c>
      <c r="FL2" s="12">
        <v>0.21</v>
      </c>
    </row>
    <row r="3" spans="1:169" x14ac:dyDescent="0.3">
      <c r="A3" t="s">
        <v>146</v>
      </c>
      <c r="B3" t="s">
        <v>18</v>
      </c>
      <c r="C3" s="46" t="s">
        <v>824</v>
      </c>
      <c r="D3" s="46" t="s">
        <v>825</v>
      </c>
      <c r="F3" s="62">
        <v>3.2646999999999999</v>
      </c>
      <c r="G3" s="62">
        <v>13.457800000000001</v>
      </c>
      <c r="H3" s="62">
        <v>0.50260000000000005</v>
      </c>
      <c r="I3" s="62">
        <v>8.3035999999999994</v>
      </c>
      <c r="J3" s="62">
        <v>0.94930000000000003</v>
      </c>
      <c r="K3" s="62">
        <v>3.7806000000000002</v>
      </c>
      <c r="L3" s="62">
        <v>50.8827</v>
      </c>
      <c r="M3" s="62">
        <v>4.3669000000000002</v>
      </c>
      <c r="N3" s="62">
        <v>11.5997</v>
      </c>
      <c r="O3" s="62">
        <v>0.20730000000000001</v>
      </c>
      <c r="P3" s="62">
        <v>1313.228032</v>
      </c>
      <c r="Q3" s="62">
        <v>232</v>
      </c>
      <c r="R3" s="62">
        <v>0.58518311669261902</v>
      </c>
      <c r="S3" s="62">
        <v>79.222004523951796</v>
      </c>
      <c r="T3" s="62">
        <v>504.89566444482699</v>
      </c>
      <c r="V3" s="25">
        <v>28.16845</v>
      </c>
      <c r="W3" s="25">
        <v>55.746650000000002</v>
      </c>
      <c r="X3" s="25">
        <v>13.008850000000001</v>
      </c>
      <c r="Y3" s="25">
        <v>1.2624500000000001</v>
      </c>
      <c r="Z3" s="25">
        <v>2.0597500000000002</v>
      </c>
      <c r="AA3" s="25">
        <v>0.29025000000000001</v>
      </c>
      <c r="AC3" s="25">
        <v>0.45205000000000001</v>
      </c>
      <c r="AD3" s="25">
        <v>0.18335000000000001</v>
      </c>
      <c r="AE3" s="25">
        <v>3.4599999999999999E-2</v>
      </c>
      <c r="AG3" s="25">
        <v>101.20645</v>
      </c>
      <c r="AH3" s="25">
        <v>0.79422919399431802</v>
      </c>
      <c r="AJ3" s="14" t="str">
        <f t="shared" ref="AJ3:AJ38" si="0">A3</f>
        <v>D_LL1_87</v>
      </c>
      <c r="AK3" s="14">
        <f t="shared" ref="AK3:AK38" si="1">L3</f>
        <v>50.8827</v>
      </c>
      <c r="AL3" s="14">
        <f t="shared" ref="AL3:AL38" si="2">K3</f>
        <v>3.7806000000000002</v>
      </c>
      <c r="AM3" s="14">
        <f t="shared" ref="AM3:AM38" si="3">G3</f>
        <v>13.457800000000001</v>
      </c>
      <c r="AN3" s="14">
        <f t="shared" ref="AN3:AN38" si="4">N3*0.85</f>
        <v>9.8597450000000002</v>
      </c>
      <c r="AO3" s="14">
        <f t="shared" ref="AO3:AO38" si="5">N3*0.15*1.111111</f>
        <v>1.9332831400049999</v>
      </c>
      <c r="AP3" s="14">
        <f t="shared" ref="AP3:AP38" si="6">O3</f>
        <v>0.20730000000000001</v>
      </c>
      <c r="AQ3" s="14">
        <f t="shared" ref="AQ3:AQ38" si="7">M3</f>
        <v>4.3669000000000002</v>
      </c>
      <c r="AR3" s="14">
        <f t="shared" ref="AR3:AR38" si="8">I3</f>
        <v>8.3035999999999994</v>
      </c>
      <c r="AS3" s="14">
        <f t="shared" ref="AS3:AS38" si="9">F3</f>
        <v>3.2646999999999999</v>
      </c>
      <c r="AT3" s="14">
        <f t="shared" ref="AT3:AT38" si="10">J3</f>
        <v>0.94930000000000003</v>
      </c>
      <c r="AU3" s="14">
        <f t="shared" ref="AU3:AU38" si="11">H3</f>
        <v>0.50260000000000005</v>
      </c>
      <c r="AV3" s="14">
        <f t="shared" ref="AV3:AV38" si="12">R3</f>
        <v>0.58518311669261902</v>
      </c>
      <c r="AW3" s="14">
        <f t="shared" ref="AW3:AW38" si="13">S3/10000</f>
        <v>7.9222004523951794E-3</v>
      </c>
      <c r="AX3" s="14">
        <f t="shared" ref="AX3:AX38" si="14">20.1*M3+1014</f>
        <v>1101.77469</v>
      </c>
      <c r="AY3" s="14">
        <v>170</v>
      </c>
      <c r="AZ3" s="14">
        <v>0.35051373290981669</v>
      </c>
      <c r="BB3" s="12" t="s">
        <v>390</v>
      </c>
      <c r="BC3" s="12">
        <v>30</v>
      </c>
      <c r="BD3" s="12" t="s">
        <v>32</v>
      </c>
      <c r="BE3" s="12" t="s">
        <v>464</v>
      </c>
      <c r="BF3" s="12" t="s">
        <v>465</v>
      </c>
      <c r="BG3" s="12" t="s">
        <v>461</v>
      </c>
      <c r="BH3" s="12">
        <v>3.1353009259259303E-2</v>
      </c>
      <c r="BI3" s="12">
        <v>9.3074999999999992</v>
      </c>
      <c r="BJ3" s="12">
        <v>14</v>
      </c>
      <c r="BK3" s="12" t="s">
        <v>462</v>
      </c>
      <c r="BL3" s="12">
        <v>1</v>
      </c>
      <c r="BM3" s="12">
        <v>134000</v>
      </c>
      <c r="BN3" s="12">
        <v>14000</v>
      </c>
      <c r="BO3" s="12">
        <v>8.3000000000000007</v>
      </c>
      <c r="BP3" s="12">
        <v>1</v>
      </c>
      <c r="BQ3" s="12">
        <v>9.8000000000000007</v>
      </c>
      <c r="BR3" s="12">
        <v>1.8</v>
      </c>
      <c r="BS3" s="12">
        <v>0.66</v>
      </c>
      <c r="BT3" s="12">
        <v>0.91</v>
      </c>
      <c r="BU3" s="12">
        <v>2.71</v>
      </c>
      <c r="BV3" s="12">
        <v>0.49</v>
      </c>
      <c r="BW3" s="12">
        <v>7370</v>
      </c>
      <c r="BX3" s="12">
        <v>660</v>
      </c>
      <c r="BY3" s="12">
        <v>21.4</v>
      </c>
      <c r="BZ3" s="12">
        <v>2.2000000000000002</v>
      </c>
      <c r="CA3" s="12">
        <v>21700</v>
      </c>
      <c r="CB3" s="12">
        <v>1500</v>
      </c>
      <c r="CC3" s="12">
        <v>369</v>
      </c>
      <c r="CD3" s="12">
        <v>39</v>
      </c>
      <c r="CE3" s="12">
        <v>24.1</v>
      </c>
      <c r="CF3" s="12">
        <v>7.2</v>
      </c>
      <c r="CG3" s="12">
        <v>1390</v>
      </c>
      <c r="CH3" s="12">
        <v>200</v>
      </c>
      <c r="CI3" s="12">
        <v>96000</v>
      </c>
      <c r="CJ3" s="12">
        <v>13000</v>
      </c>
      <c r="CK3" s="12">
        <v>40.1</v>
      </c>
      <c r="CL3" s="12">
        <v>6.9</v>
      </c>
      <c r="CM3" s="12">
        <v>45.1</v>
      </c>
      <c r="CN3" s="12">
        <v>9.5</v>
      </c>
      <c r="CO3" s="12">
        <v>43</v>
      </c>
      <c r="CP3" s="12">
        <v>10</v>
      </c>
      <c r="CQ3" s="12">
        <v>163</v>
      </c>
      <c r="CR3" s="12">
        <v>26</v>
      </c>
      <c r="CS3" s="12">
        <v>28.6</v>
      </c>
      <c r="CT3" s="12">
        <v>4.3</v>
      </c>
      <c r="CU3" s="12">
        <v>1.76</v>
      </c>
      <c r="CV3" s="12">
        <v>0.46</v>
      </c>
      <c r="CW3" s="12">
        <v>15.3</v>
      </c>
      <c r="CX3" s="12">
        <v>1.2</v>
      </c>
      <c r="CY3" s="12">
        <v>378</v>
      </c>
      <c r="CZ3" s="12">
        <v>31</v>
      </c>
      <c r="DA3" s="12">
        <v>33.200000000000003</v>
      </c>
      <c r="DB3" s="12">
        <v>2.6</v>
      </c>
      <c r="DC3" s="12">
        <v>238</v>
      </c>
      <c r="DD3" s="12">
        <v>22</v>
      </c>
      <c r="DE3" s="12">
        <v>25.2</v>
      </c>
      <c r="DF3" s="12">
        <v>3.6</v>
      </c>
      <c r="DG3" s="12">
        <v>1.85</v>
      </c>
      <c r="DH3" s="12">
        <v>0.61</v>
      </c>
      <c r="DI3" s="12">
        <v>0.51</v>
      </c>
      <c r="DJ3" s="12">
        <v>0.37</v>
      </c>
      <c r="DK3" s="12">
        <v>0.12</v>
      </c>
      <c r="DL3" s="12">
        <v>7.2999999999999995E-2</v>
      </c>
      <c r="DM3" s="12">
        <v>2.63</v>
      </c>
      <c r="DN3" s="12">
        <v>0.8</v>
      </c>
      <c r="DO3" s="12" t="s">
        <v>135</v>
      </c>
      <c r="DP3" s="12" t="s">
        <v>135</v>
      </c>
      <c r="DQ3" s="12">
        <v>0.187</v>
      </c>
      <c r="DR3" s="12">
        <v>0.03</v>
      </c>
      <c r="DS3" s="12">
        <v>215</v>
      </c>
      <c r="DT3" s="12">
        <v>37</v>
      </c>
      <c r="DU3" s="12">
        <v>22.6</v>
      </c>
      <c r="DV3" s="12">
        <v>4.5</v>
      </c>
      <c r="DW3" s="12">
        <v>58</v>
      </c>
      <c r="DX3" s="12">
        <v>11</v>
      </c>
      <c r="DY3" s="12">
        <v>7.57</v>
      </c>
      <c r="DZ3" s="12">
        <v>0.86</v>
      </c>
      <c r="EA3" s="12">
        <v>32.5</v>
      </c>
      <c r="EB3" s="12">
        <v>2.8</v>
      </c>
      <c r="EC3" s="12">
        <v>7.4</v>
      </c>
      <c r="ED3" s="12">
        <v>1.2</v>
      </c>
      <c r="EE3" s="12">
        <v>2.62</v>
      </c>
      <c r="EF3" s="12">
        <v>0.44</v>
      </c>
      <c r="EG3" s="12">
        <v>9.1</v>
      </c>
      <c r="EH3" s="12">
        <v>1.1000000000000001</v>
      </c>
      <c r="EI3" s="12">
        <v>1.32</v>
      </c>
      <c r="EJ3" s="12">
        <v>0.23</v>
      </c>
      <c r="EK3" s="12">
        <v>7.7</v>
      </c>
      <c r="EL3" s="12">
        <v>1.7</v>
      </c>
      <c r="EM3" s="12">
        <v>1.44</v>
      </c>
      <c r="EN3" s="12">
        <v>0.22</v>
      </c>
      <c r="EO3" s="12">
        <v>3.69</v>
      </c>
      <c r="EP3" s="12">
        <v>0.59</v>
      </c>
      <c r="EQ3" s="12">
        <v>0.49</v>
      </c>
      <c r="ER3" s="12">
        <v>0.12</v>
      </c>
      <c r="ES3" s="12">
        <v>2.76</v>
      </c>
      <c r="ET3" s="12">
        <v>0.55000000000000004</v>
      </c>
      <c r="EU3" s="12">
        <v>0.49</v>
      </c>
      <c r="EV3" s="12">
        <v>0.11</v>
      </c>
      <c r="EW3" s="12">
        <v>6.7</v>
      </c>
      <c r="EX3" s="12">
        <v>1.3</v>
      </c>
      <c r="EY3" s="12">
        <v>1.59</v>
      </c>
      <c r="EZ3" s="12">
        <v>0.44</v>
      </c>
      <c r="FA3" s="12">
        <v>0.13400000000000001</v>
      </c>
      <c r="FB3" s="12">
        <v>8.7999999999999995E-2</v>
      </c>
      <c r="FC3" s="12">
        <v>5.8999999999999997E-2</v>
      </c>
      <c r="FD3" s="12">
        <v>3.9E-2</v>
      </c>
      <c r="FE3" s="12">
        <v>1.64</v>
      </c>
      <c r="FF3" s="12">
        <v>0.18</v>
      </c>
      <c r="FG3" s="12">
        <v>3.6999999999999998E-2</v>
      </c>
      <c r="FH3" s="12">
        <v>2.9000000000000001E-2</v>
      </c>
      <c r="FI3" s="12">
        <v>1.59</v>
      </c>
      <c r="FJ3" s="12">
        <v>0.36</v>
      </c>
      <c r="FK3" s="12">
        <v>0.7</v>
      </c>
      <c r="FL3" s="12">
        <v>0.2</v>
      </c>
    </row>
    <row r="4" spans="1:169" x14ac:dyDescent="0.3">
      <c r="A4" t="s">
        <v>164</v>
      </c>
      <c r="B4" t="s">
        <v>15</v>
      </c>
      <c r="C4" s="46" t="s">
        <v>825</v>
      </c>
      <c r="D4" s="46" t="s">
        <v>825</v>
      </c>
      <c r="F4" s="62">
        <v>2.9272999999999998</v>
      </c>
      <c r="G4" s="62">
        <v>12.8131</v>
      </c>
      <c r="H4" s="62">
        <v>0.51400000000000001</v>
      </c>
      <c r="I4" s="62">
        <v>8.9438999999999993</v>
      </c>
      <c r="J4" s="62">
        <v>0.74990000000000001</v>
      </c>
      <c r="K4" s="62">
        <v>3.8220999999999998</v>
      </c>
      <c r="L4" s="62">
        <v>49.696899999999999</v>
      </c>
      <c r="M4" s="62">
        <v>4.4534000000000002</v>
      </c>
      <c r="N4" s="62">
        <v>13.298500000000001</v>
      </c>
      <c r="O4" s="62">
        <v>0.20030000000000001</v>
      </c>
      <c r="P4" s="62">
        <v>1324.2383279999999</v>
      </c>
      <c r="Q4" s="62">
        <v>185</v>
      </c>
      <c r="R4" s="62">
        <v>0.40968719144073601</v>
      </c>
      <c r="S4" s="62">
        <v>304.34368329709599</v>
      </c>
      <c r="T4" s="62">
        <v>401.17051969778402</v>
      </c>
      <c r="V4" s="25">
        <v>26.578150000000001</v>
      </c>
      <c r="W4" s="25">
        <v>54.7759</v>
      </c>
      <c r="X4" s="25">
        <v>14.9937</v>
      </c>
      <c r="Y4" s="25">
        <v>1.19825</v>
      </c>
      <c r="Z4" s="25">
        <v>2.2134999999999998</v>
      </c>
      <c r="AA4" s="25">
        <v>0.29215000000000002</v>
      </c>
      <c r="AC4" s="25">
        <v>0.49170000000000003</v>
      </c>
      <c r="AD4" s="25">
        <v>7.9299999999999995E-2</v>
      </c>
      <c r="AE4" s="25">
        <v>3.5749999999999997E-2</v>
      </c>
      <c r="AG4" s="25">
        <v>100.65835</v>
      </c>
      <c r="AH4" s="25">
        <v>0.75960146416510999</v>
      </c>
      <c r="AJ4" s="14" t="str">
        <f t="shared" si="0"/>
        <v>D_LL5_49a</v>
      </c>
      <c r="AK4" s="14">
        <f t="shared" si="1"/>
        <v>49.696899999999999</v>
      </c>
      <c r="AL4" s="14">
        <f t="shared" si="2"/>
        <v>3.8220999999999998</v>
      </c>
      <c r="AM4" s="14">
        <f t="shared" si="3"/>
        <v>12.8131</v>
      </c>
      <c r="AN4" s="14">
        <f t="shared" si="4"/>
        <v>11.303725</v>
      </c>
      <c r="AO4" s="14">
        <f t="shared" si="5"/>
        <v>2.2164164450249997</v>
      </c>
      <c r="AP4" s="14">
        <f t="shared" si="6"/>
        <v>0.20030000000000001</v>
      </c>
      <c r="AQ4" s="14">
        <f t="shared" si="7"/>
        <v>4.4534000000000002</v>
      </c>
      <c r="AR4" s="14">
        <f t="shared" si="8"/>
        <v>8.9438999999999993</v>
      </c>
      <c r="AS4" s="14">
        <f t="shared" si="9"/>
        <v>2.9272999999999998</v>
      </c>
      <c r="AT4" s="14">
        <f t="shared" si="10"/>
        <v>0.74990000000000001</v>
      </c>
      <c r="AU4" s="14">
        <f t="shared" si="11"/>
        <v>0.51400000000000001</v>
      </c>
      <c r="AV4" s="14">
        <f t="shared" si="12"/>
        <v>0.40968719144073601</v>
      </c>
      <c r="AW4" s="14">
        <f t="shared" si="13"/>
        <v>3.04343683297096E-2</v>
      </c>
      <c r="AX4" s="14">
        <f t="shared" si="14"/>
        <v>1103.51334</v>
      </c>
      <c r="AY4" s="14">
        <v>460</v>
      </c>
      <c r="AZ4" s="14">
        <v>7.812016421488463E-2</v>
      </c>
      <c r="BB4" s="12" t="s">
        <v>390</v>
      </c>
      <c r="BC4" s="12">
        <v>30</v>
      </c>
      <c r="BD4" s="12" t="s">
        <v>32</v>
      </c>
      <c r="BE4" s="12" t="s">
        <v>464</v>
      </c>
      <c r="BF4" s="12" t="s">
        <v>552</v>
      </c>
      <c r="BG4" s="12" t="s">
        <v>461</v>
      </c>
      <c r="BH4" s="12">
        <v>3.2900462962962999E-2</v>
      </c>
      <c r="BI4" s="12">
        <v>1.2413000000000001</v>
      </c>
      <c r="BJ4" s="12">
        <v>2</v>
      </c>
      <c r="BK4" s="12" t="s">
        <v>462</v>
      </c>
      <c r="BL4" s="12">
        <v>1</v>
      </c>
      <c r="BM4" s="12">
        <v>137000</v>
      </c>
      <c r="BN4" s="12">
        <v>38000</v>
      </c>
      <c r="BO4" s="12">
        <v>8.9</v>
      </c>
      <c r="BP4" s="12">
        <v>1</v>
      </c>
      <c r="BQ4" s="12">
        <v>7</v>
      </c>
      <c r="BR4" s="12">
        <v>4.9000000000000004</v>
      </c>
      <c r="BS4" s="12" t="s">
        <v>135</v>
      </c>
      <c r="BT4" s="12" t="s">
        <v>135</v>
      </c>
      <c r="BU4" s="12">
        <v>3.1</v>
      </c>
      <c r="BV4" s="12">
        <v>1.2</v>
      </c>
      <c r="BW4" s="12">
        <v>6360</v>
      </c>
      <c r="BX4" s="12">
        <v>670</v>
      </c>
      <c r="BY4" s="12">
        <v>28.9</v>
      </c>
      <c r="BZ4" s="12">
        <v>2.4</v>
      </c>
      <c r="CA4" s="12">
        <v>24700</v>
      </c>
      <c r="CB4" s="12">
        <v>7400</v>
      </c>
      <c r="CC4" s="12">
        <v>420</v>
      </c>
      <c r="CD4" s="12">
        <v>180</v>
      </c>
      <c r="CE4" s="12">
        <v>18</v>
      </c>
      <c r="CF4" s="12">
        <v>13</v>
      </c>
      <c r="CG4" s="12">
        <v>1550</v>
      </c>
      <c r="CH4" s="12">
        <v>500</v>
      </c>
      <c r="CI4" s="12">
        <v>105000</v>
      </c>
      <c r="CJ4" s="12">
        <v>25000</v>
      </c>
      <c r="CK4" s="12">
        <v>48</v>
      </c>
      <c r="CL4" s="12">
        <v>17</v>
      </c>
      <c r="CM4" s="12">
        <v>40.700000000000003</v>
      </c>
      <c r="CN4" s="12">
        <v>2</v>
      </c>
      <c r="CO4" s="12">
        <v>117</v>
      </c>
      <c r="CP4" s="12">
        <v>41</v>
      </c>
      <c r="CQ4" s="12">
        <v>189</v>
      </c>
      <c r="CR4" s="12">
        <v>56</v>
      </c>
      <c r="CS4" s="12">
        <v>30.8</v>
      </c>
      <c r="CT4" s="12">
        <v>8</v>
      </c>
      <c r="CU4" s="12" t="s">
        <v>135</v>
      </c>
      <c r="CV4" s="12" t="s">
        <v>135</v>
      </c>
      <c r="CW4" s="12">
        <v>12</v>
      </c>
      <c r="CX4" s="12">
        <v>1</v>
      </c>
      <c r="CY4" s="12">
        <v>374.7</v>
      </c>
      <c r="CZ4" s="12">
        <v>6.8</v>
      </c>
      <c r="DA4" s="12">
        <v>33.5</v>
      </c>
      <c r="DB4" s="12">
        <v>3.4</v>
      </c>
      <c r="DC4" s="12">
        <v>248</v>
      </c>
      <c r="DD4" s="12">
        <v>47</v>
      </c>
      <c r="DE4" s="12">
        <v>24.7</v>
      </c>
      <c r="DF4" s="12">
        <v>6.8</v>
      </c>
      <c r="DG4" s="12">
        <v>1.6</v>
      </c>
      <c r="DH4" s="12">
        <v>1.1000000000000001</v>
      </c>
      <c r="DI4" s="12" t="s">
        <v>135</v>
      </c>
      <c r="DJ4" s="12" t="s">
        <v>135</v>
      </c>
      <c r="DK4" s="12">
        <v>0.19</v>
      </c>
      <c r="DL4" s="12">
        <v>0.36</v>
      </c>
      <c r="DM4" s="12">
        <v>2.6</v>
      </c>
      <c r="DN4" s="12">
        <v>1.1000000000000001</v>
      </c>
      <c r="DO4" s="12" t="s">
        <v>135</v>
      </c>
      <c r="DP4" s="12" t="s">
        <v>135</v>
      </c>
      <c r="DQ4" s="12">
        <v>5.8999999999999997E-2</v>
      </c>
      <c r="DR4" s="12">
        <v>4.2999999999999997E-2</v>
      </c>
      <c r="DS4" s="12">
        <v>189</v>
      </c>
      <c r="DT4" s="12">
        <v>80</v>
      </c>
      <c r="DU4" s="12">
        <v>19.7</v>
      </c>
      <c r="DV4" s="12">
        <v>5.6</v>
      </c>
      <c r="DW4" s="12">
        <v>49.64</v>
      </c>
      <c r="DX4" s="12">
        <v>0.39</v>
      </c>
      <c r="DY4" s="12">
        <v>6.34</v>
      </c>
      <c r="DZ4" s="12">
        <v>0.12</v>
      </c>
      <c r="EA4" s="12">
        <v>27.7</v>
      </c>
      <c r="EB4" s="12">
        <v>6.9</v>
      </c>
      <c r="EC4" s="12">
        <v>8.5</v>
      </c>
      <c r="ED4" s="12">
        <v>2.4</v>
      </c>
      <c r="EE4" s="12">
        <v>1.9368700000000001</v>
      </c>
      <c r="EF4" s="12">
        <v>5.9999999999999995E-4</v>
      </c>
      <c r="EG4" s="12">
        <v>8.6</v>
      </c>
      <c r="EH4" s="12">
        <v>6.7</v>
      </c>
      <c r="EI4" s="12">
        <v>1.47</v>
      </c>
      <c r="EJ4" s="12">
        <v>0.65</v>
      </c>
      <c r="EK4" s="12">
        <v>7.5</v>
      </c>
      <c r="EL4" s="12">
        <v>3.8</v>
      </c>
      <c r="EM4" s="12">
        <v>1.21</v>
      </c>
      <c r="EN4" s="12">
        <v>0.44</v>
      </c>
      <c r="EO4" s="12">
        <v>4.8</v>
      </c>
      <c r="EP4" s="12">
        <v>2.4</v>
      </c>
      <c r="EQ4" s="12">
        <v>0.52</v>
      </c>
      <c r="ER4" s="12">
        <v>0.24</v>
      </c>
      <c r="ES4" s="12">
        <v>3.7</v>
      </c>
      <c r="ET4" s="12">
        <v>1.2</v>
      </c>
      <c r="EU4" s="12">
        <v>0.33</v>
      </c>
      <c r="EV4" s="12">
        <v>0.02</v>
      </c>
      <c r="EW4" s="12">
        <v>5.89</v>
      </c>
      <c r="EX4" s="12">
        <v>0.19</v>
      </c>
      <c r="EY4" s="12">
        <v>1.2</v>
      </c>
      <c r="EZ4" s="12">
        <v>0.27</v>
      </c>
      <c r="FA4" s="12">
        <v>1.5</v>
      </c>
      <c r="FB4" s="12">
        <v>2.5</v>
      </c>
      <c r="FC4" s="12">
        <v>0.09</v>
      </c>
      <c r="FD4" s="12">
        <v>0.19</v>
      </c>
      <c r="FE4" s="12">
        <v>1.0900000000000001</v>
      </c>
      <c r="FF4" s="12">
        <v>0.17</v>
      </c>
      <c r="FG4" s="12">
        <v>0.12</v>
      </c>
      <c r="FH4" s="12">
        <v>0.26</v>
      </c>
      <c r="FI4" s="12">
        <v>2</v>
      </c>
      <c r="FJ4" s="12">
        <v>1.6</v>
      </c>
      <c r="FK4" s="12">
        <v>0.59</v>
      </c>
      <c r="FL4" s="12">
        <v>0.19</v>
      </c>
    </row>
    <row r="5" spans="1:169" x14ac:dyDescent="0.3">
      <c r="A5" t="s">
        <v>165</v>
      </c>
      <c r="B5" t="s">
        <v>15</v>
      </c>
      <c r="C5" s="46" t="s">
        <v>825</v>
      </c>
      <c r="D5" s="46" t="s">
        <v>830</v>
      </c>
      <c r="F5" s="62">
        <v>2.7945000000000002</v>
      </c>
      <c r="G5" s="62">
        <v>13.1343</v>
      </c>
      <c r="H5" s="62">
        <v>0.40889999999999999</v>
      </c>
      <c r="I5" s="62">
        <v>9.0722000000000005</v>
      </c>
      <c r="J5" s="62">
        <v>0.77270000000000005</v>
      </c>
      <c r="K5" s="62">
        <v>3.6025999999999998</v>
      </c>
      <c r="L5" s="62">
        <v>49.576599999999999</v>
      </c>
      <c r="M5" s="62">
        <v>4.8228999999999997</v>
      </c>
      <c r="N5" s="62">
        <v>11.897</v>
      </c>
      <c r="O5" s="62">
        <v>0.184</v>
      </c>
      <c r="P5" s="62">
        <v>1518.4199120000001</v>
      </c>
      <c r="Q5" s="62">
        <v>245</v>
      </c>
      <c r="R5" s="62">
        <v>0.59325192857810405</v>
      </c>
      <c r="S5" s="62">
        <v>260.26178627889999</v>
      </c>
      <c r="T5" s="62">
        <v>458.26340588682899</v>
      </c>
      <c r="V5" s="25">
        <v>26.929200000000002</v>
      </c>
      <c r="W5" s="25">
        <v>54.681100000000001</v>
      </c>
      <c r="X5" s="25">
        <v>14.08295</v>
      </c>
      <c r="Y5" s="25">
        <v>1.53135</v>
      </c>
      <c r="Z5" s="25">
        <v>2.2271999999999998</v>
      </c>
      <c r="AA5" s="25">
        <v>0.28854999999999997</v>
      </c>
      <c r="AC5" s="25">
        <v>0.56374999999999997</v>
      </c>
      <c r="AD5" s="25">
        <v>0.1055</v>
      </c>
      <c r="AE5" s="25">
        <v>3.6900000000000002E-2</v>
      </c>
      <c r="AG5" s="25">
        <v>100.4465</v>
      </c>
      <c r="AH5" s="25">
        <v>0.77316731722089105</v>
      </c>
      <c r="AJ5" s="14" t="str">
        <f t="shared" si="0"/>
        <v>LLD_LL5_48a</v>
      </c>
      <c r="AK5" s="14">
        <f t="shared" si="1"/>
        <v>49.576599999999999</v>
      </c>
      <c r="AL5" s="14">
        <f t="shared" si="2"/>
        <v>3.6025999999999998</v>
      </c>
      <c r="AM5" s="14">
        <f t="shared" si="3"/>
        <v>13.1343</v>
      </c>
      <c r="AN5" s="14">
        <f t="shared" si="4"/>
        <v>10.112450000000001</v>
      </c>
      <c r="AO5" s="14">
        <f t="shared" si="5"/>
        <v>1.9828331350499999</v>
      </c>
      <c r="AP5" s="14">
        <f t="shared" si="6"/>
        <v>0.184</v>
      </c>
      <c r="AQ5" s="14">
        <f t="shared" si="7"/>
        <v>4.8228999999999997</v>
      </c>
      <c r="AR5" s="14">
        <f t="shared" si="8"/>
        <v>9.0722000000000005</v>
      </c>
      <c r="AS5" s="14">
        <f t="shared" si="9"/>
        <v>2.7945000000000002</v>
      </c>
      <c r="AT5" s="14">
        <f t="shared" si="10"/>
        <v>0.77270000000000005</v>
      </c>
      <c r="AU5" s="14">
        <f t="shared" si="11"/>
        <v>0.40889999999999999</v>
      </c>
      <c r="AV5" s="14">
        <f t="shared" si="12"/>
        <v>0.59325192857810405</v>
      </c>
      <c r="AW5" s="14">
        <f t="shared" si="13"/>
        <v>2.6026178627889997E-2</v>
      </c>
      <c r="AX5" s="14">
        <f t="shared" si="14"/>
        <v>1110.94029</v>
      </c>
      <c r="AY5" s="14">
        <v>430</v>
      </c>
      <c r="AZ5" s="14">
        <v>0.15963382593779521</v>
      </c>
      <c r="BB5" s="12" t="s">
        <v>389</v>
      </c>
      <c r="BC5" s="12">
        <v>40</v>
      </c>
      <c r="BD5" s="12" t="s">
        <v>32</v>
      </c>
      <c r="BE5" s="12">
        <v>8</v>
      </c>
      <c r="BF5" s="12" t="s">
        <v>553</v>
      </c>
      <c r="BG5" s="12" t="s">
        <v>461</v>
      </c>
      <c r="BH5" s="12">
        <v>0.60569039351851905</v>
      </c>
      <c r="BI5" s="12">
        <v>5.1428000000000003</v>
      </c>
      <c r="BJ5" s="12">
        <v>8</v>
      </c>
      <c r="BK5" s="12" t="s">
        <v>462</v>
      </c>
      <c r="BL5" s="12">
        <v>1</v>
      </c>
      <c r="BM5" s="12">
        <v>272000</v>
      </c>
      <c r="BN5" s="12">
        <v>78000</v>
      </c>
      <c r="BO5" s="12">
        <v>9.1</v>
      </c>
      <c r="BP5" s="12">
        <v>1</v>
      </c>
      <c r="BQ5" s="12">
        <v>8.5</v>
      </c>
      <c r="BR5" s="12">
        <v>3.1</v>
      </c>
      <c r="BS5" s="12">
        <v>1.9</v>
      </c>
      <c r="BT5" s="12">
        <v>0.78</v>
      </c>
      <c r="BU5" s="12">
        <v>2.41</v>
      </c>
      <c r="BV5" s="12">
        <v>0.88</v>
      </c>
      <c r="BW5" s="12">
        <v>5500</v>
      </c>
      <c r="BX5" s="12">
        <v>1100</v>
      </c>
      <c r="BY5" s="12">
        <v>25.7</v>
      </c>
      <c r="BZ5" s="12">
        <v>3.1</v>
      </c>
      <c r="CA5" s="12">
        <v>18300</v>
      </c>
      <c r="CB5" s="12">
        <v>3000</v>
      </c>
      <c r="CC5" s="12">
        <v>420</v>
      </c>
      <c r="CD5" s="12">
        <v>120</v>
      </c>
      <c r="CE5" s="12">
        <v>52</v>
      </c>
      <c r="CF5" s="12">
        <v>17</v>
      </c>
      <c r="CG5" s="12">
        <v>1310</v>
      </c>
      <c r="CH5" s="12">
        <v>410</v>
      </c>
      <c r="CI5" s="12">
        <v>90000</v>
      </c>
      <c r="CJ5" s="12">
        <v>28000</v>
      </c>
      <c r="CK5" s="12">
        <v>38</v>
      </c>
      <c r="CL5" s="12">
        <v>13</v>
      </c>
      <c r="CM5" s="12">
        <v>54</v>
      </c>
      <c r="CN5" s="12">
        <v>16</v>
      </c>
      <c r="CO5" s="12">
        <v>104</v>
      </c>
      <c r="CP5" s="12">
        <v>25</v>
      </c>
      <c r="CQ5" s="12">
        <v>200</v>
      </c>
      <c r="CR5" s="12">
        <v>86</v>
      </c>
      <c r="CS5" s="12">
        <v>23.2</v>
      </c>
      <c r="CT5" s="12">
        <v>3.8</v>
      </c>
      <c r="CU5" s="12">
        <v>1.92</v>
      </c>
      <c r="CV5" s="12">
        <v>0.67</v>
      </c>
      <c r="CW5" s="12">
        <v>12.2</v>
      </c>
      <c r="CX5" s="12">
        <v>1.6</v>
      </c>
      <c r="CY5" s="12">
        <v>382</v>
      </c>
      <c r="CZ5" s="12">
        <v>70</v>
      </c>
      <c r="DA5" s="12">
        <v>29.1</v>
      </c>
      <c r="DB5" s="12">
        <v>6</v>
      </c>
      <c r="DC5" s="12">
        <v>203</v>
      </c>
      <c r="DD5" s="12">
        <v>39</v>
      </c>
      <c r="DE5" s="12">
        <v>22.4</v>
      </c>
      <c r="DF5" s="12">
        <v>5.3</v>
      </c>
      <c r="DG5" s="12">
        <v>1.38</v>
      </c>
      <c r="DH5" s="12">
        <v>0.61</v>
      </c>
      <c r="DI5" s="12">
        <v>0.23</v>
      </c>
      <c r="DJ5" s="12">
        <v>0.35</v>
      </c>
      <c r="DK5" s="12">
        <v>0.19600000000000001</v>
      </c>
      <c r="DL5" s="12">
        <v>5.7000000000000002E-2</v>
      </c>
      <c r="DM5" s="12">
        <v>2.15</v>
      </c>
      <c r="DN5" s="12">
        <v>0.32</v>
      </c>
      <c r="DO5" s="12">
        <v>9.5000000000000001E-2</v>
      </c>
      <c r="DP5" s="12">
        <v>8.7999999999999995E-2</v>
      </c>
      <c r="DQ5" s="12">
        <v>0.19800000000000001</v>
      </c>
      <c r="DR5" s="12">
        <v>5.2999999999999999E-2</v>
      </c>
      <c r="DS5" s="12">
        <v>173</v>
      </c>
      <c r="DT5" s="12">
        <v>56</v>
      </c>
      <c r="DU5" s="12">
        <v>17.899999999999999</v>
      </c>
      <c r="DV5" s="12">
        <v>5.6</v>
      </c>
      <c r="DW5" s="12">
        <v>41.5</v>
      </c>
      <c r="DX5" s="12">
        <v>9.6</v>
      </c>
      <c r="DY5" s="12">
        <v>6.75</v>
      </c>
      <c r="DZ5" s="12">
        <v>0.85</v>
      </c>
      <c r="EA5" s="12">
        <v>28.5</v>
      </c>
      <c r="EB5" s="12">
        <v>3.6</v>
      </c>
      <c r="EC5" s="12">
        <v>7.8</v>
      </c>
      <c r="ED5" s="12">
        <v>1.8</v>
      </c>
      <c r="EE5" s="12">
        <v>3.25</v>
      </c>
      <c r="EF5" s="12">
        <v>0.97</v>
      </c>
      <c r="EG5" s="12">
        <v>7.8</v>
      </c>
      <c r="EH5" s="12">
        <v>2.7</v>
      </c>
      <c r="EI5" s="12">
        <v>1.06</v>
      </c>
      <c r="EJ5" s="12">
        <v>0.28999999999999998</v>
      </c>
      <c r="EK5" s="12">
        <v>5.8</v>
      </c>
      <c r="EL5" s="12">
        <v>1.9</v>
      </c>
      <c r="EM5" s="12">
        <v>1.31</v>
      </c>
      <c r="EN5" s="12">
        <v>0.28000000000000003</v>
      </c>
      <c r="EO5" s="12">
        <v>3.46</v>
      </c>
      <c r="EP5" s="12">
        <v>0.79</v>
      </c>
      <c r="EQ5" s="12">
        <v>0.37</v>
      </c>
      <c r="ER5" s="12">
        <v>0.14000000000000001</v>
      </c>
      <c r="ES5" s="12">
        <v>2.75</v>
      </c>
      <c r="ET5" s="12">
        <v>0.88</v>
      </c>
      <c r="EU5" s="12">
        <v>0.43</v>
      </c>
      <c r="EV5" s="12">
        <v>0.1</v>
      </c>
      <c r="EW5" s="12">
        <v>6.3</v>
      </c>
      <c r="EX5" s="12">
        <v>2.2000000000000002</v>
      </c>
      <c r="EY5" s="12">
        <v>1.22</v>
      </c>
      <c r="EZ5" s="12">
        <v>0.32</v>
      </c>
      <c r="FA5" s="12">
        <v>0.27</v>
      </c>
      <c r="FB5" s="12">
        <v>0.1</v>
      </c>
      <c r="FC5" s="12">
        <v>2.9000000000000001E-2</v>
      </c>
      <c r="FD5" s="12">
        <v>1.6E-2</v>
      </c>
      <c r="FE5" s="12">
        <v>1.54</v>
      </c>
      <c r="FF5" s="12">
        <v>0.39</v>
      </c>
      <c r="FG5" s="12">
        <v>0.11</v>
      </c>
      <c r="FH5" s="12">
        <v>0.14000000000000001</v>
      </c>
      <c r="FI5" s="12">
        <v>1.48</v>
      </c>
      <c r="FJ5" s="12">
        <v>0.56999999999999995</v>
      </c>
      <c r="FK5" s="12">
        <v>0.61</v>
      </c>
      <c r="FL5" s="12">
        <v>0.24</v>
      </c>
    </row>
    <row r="6" spans="1:169" x14ac:dyDescent="0.3">
      <c r="A6" t="s">
        <v>166</v>
      </c>
      <c r="B6" t="s">
        <v>15</v>
      </c>
      <c r="C6" s="46" t="s">
        <v>825</v>
      </c>
      <c r="D6" s="46" t="s">
        <v>825</v>
      </c>
      <c r="F6" s="62">
        <v>2.6815000000000002</v>
      </c>
      <c r="G6" s="62">
        <v>12.8895</v>
      </c>
      <c r="H6" s="62">
        <v>0.37430000000000002</v>
      </c>
      <c r="I6" s="62">
        <v>9.2082999999999995</v>
      </c>
      <c r="J6" s="62">
        <v>0.78620000000000001</v>
      </c>
      <c r="K6" s="62">
        <v>3.7397</v>
      </c>
      <c r="L6" s="62">
        <v>49.522399999999998</v>
      </c>
      <c r="M6" s="62">
        <v>4.9169999999999998</v>
      </c>
      <c r="N6" s="62">
        <v>12.1777</v>
      </c>
      <c r="O6" s="62">
        <v>0.2596</v>
      </c>
      <c r="P6" s="62">
        <v>1516.918508</v>
      </c>
      <c r="Q6" s="62">
        <v>240</v>
      </c>
      <c r="R6" s="62">
        <v>0.57426790577159803</v>
      </c>
      <c r="S6" s="62">
        <v>270.15682662152801</v>
      </c>
      <c r="T6" s="62">
        <v>446.71451309659898</v>
      </c>
      <c r="V6" s="25">
        <v>27.566299999999998</v>
      </c>
      <c r="W6" s="25">
        <v>55.387500000000003</v>
      </c>
      <c r="X6" s="25">
        <v>14.002000000000001</v>
      </c>
      <c r="Y6" s="25">
        <v>1.13815</v>
      </c>
      <c r="Z6" s="25">
        <v>2.0867</v>
      </c>
      <c r="AA6" s="25">
        <v>0.29704999999999998</v>
      </c>
      <c r="AC6" s="25">
        <v>0.45365</v>
      </c>
      <c r="AD6" s="25">
        <v>8.2549999999999998E-2</v>
      </c>
      <c r="AE6" s="25">
        <v>4.3749999999999997E-2</v>
      </c>
      <c r="AG6" s="25">
        <v>101.05765</v>
      </c>
      <c r="AH6" s="25">
        <v>0.77823845526723201</v>
      </c>
      <c r="AJ6" s="14" t="str">
        <f t="shared" si="0"/>
        <v>LLD_LL5_48b</v>
      </c>
      <c r="AK6" s="14">
        <f t="shared" si="1"/>
        <v>49.522399999999998</v>
      </c>
      <c r="AL6" s="14">
        <f t="shared" si="2"/>
        <v>3.7397</v>
      </c>
      <c r="AM6" s="14">
        <f t="shared" si="3"/>
        <v>12.8895</v>
      </c>
      <c r="AN6" s="14">
        <f t="shared" si="4"/>
        <v>10.351044999999999</v>
      </c>
      <c r="AO6" s="14">
        <f t="shared" si="5"/>
        <v>2.029616463705</v>
      </c>
      <c r="AP6" s="14">
        <f t="shared" si="6"/>
        <v>0.2596</v>
      </c>
      <c r="AQ6" s="14">
        <f t="shared" si="7"/>
        <v>4.9169999999999998</v>
      </c>
      <c r="AR6" s="14">
        <f t="shared" si="8"/>
        <v>9.2082999999999995</v>
      </c>
      <c r="AS6" s="14">
        <f t="shared" si="9"/>
        <v>2.6815000000000002</v>
      </c>
      <c r="AT6" s="14">
        <f t="shared" si="10"/>
        <v>0.78620000000000001</v>
      </c>
      <c r="AU6" s="14">
        <f t="shared" si="11"/>
        <v>0.37430000000000002</v>
      </c>
      <c r="AV6" s="14">
        <f t="shared" si="12"/>
        <v>0.57426790577159803</v>
      </c>
      <c r="AW6" s="14">
        <f t="shared" si="13"/>
        <v>2.7015682662152801E-2</v>
      </c>
      <c r="AX6" s="14">
        <f t="shared" si="14"/>
        <v>1112.8317</v>
      </c>
      <c r="AY6" s="14">
        <v>440</v>
      </c>
      <c r="AZ6" s="14">
        <v>0.1494068802141563</v>
      </c>
      <c r="BB6" s="12" t="s">
        <v>393</v>
      </c>
      <c r="BC6" s="12">
        <v>50</v>
      </c>
      <c r="BD6" s="12" t="s">
        <v>32</v>
      </c>
      <c r="BE6" s="12">
        <v>18</v>
      </c>
      <c r="BF6" s="12" t="s">
        <v>468</v>
      </c>
      <c r="BG6" s="12" t="s">
        <v>467</v>
      </c>
      <c r="BH6" s="12">
        <v>2.690625E-2</v>
      </c>
      <c r="BI6" s="12">
        <v>23.044</v>
      </c>
      <c r="BJ6" s="12">
        <v>35</v>
      </c>
      <c r="BK6" s="12" t="s">
        <v>462</v>
      </c>
      <c r="BL6" s="12">
        <v>1</v>
      </c>
      <c r="BM6" s="12">
        <v>284000</v>
      </c>
      <c r="BN6" s="12">
        <v>12000</v>
      </c>
      <c r="BO6" s="12">
        <v>9.1999999999999993</v>
      </c>
      <c r="BP6" s="12">
        <v>1</v>
      </c>
      <c r="BQ6" s="12">
        <v>7.82</v>
      </c>
      <c r="BR6" s="12">
        <v>0.38</v>
      </c>
      <c r="BS6" s="12">
        <v>1.24</v>
      </c>
      <c r="BT6" s="12">
        <v>0.36</v>
      </c>
      <c r="BU6" s="12">
        <v>2.94</v>
      </c>
      <c r="BV6" s="12">
        <v>0.12</v>
      </c>
      <c r="BW6" s="12">
        <v>6370</v>
      </c>
      <c r="BX6" s="12">
        <v>120</v>
      </c>
      <c r="BY6" s="12">
        <v>28.96</v>
      </c>
      <c r="BZ6" s="12">
        <v>0.88</v>
      </c>
      <c r="CA6" s="12">
        <v>23800</v>
      </c>
      <c r="CB6" s="12">
        <v>780</v>
      </c>
      <c r="CC6" s="12">
        <v>413</v>
      </c>
      <c r="CD6" s="12">
        <v>12</v>
      </c>
      <c r="CE6" s="12">
        <v>40</v>
      </c>
      <c r="CF6" s="12">
        <v>2.2999999999999998</v>
      </c>
      <c r="CG6" s="12">
        <v>1478</v>
      </c>
      <c r="CH6" s="12">
        <v>57</v>
      </c>
      <c r="CI6" s="12">
        <v>101000</v>
      </c>
      <c r="CJ6" s="12">
        <v>3600</v>
      </c>
      <c r="CK6" s="12">
        <v>43.3</v>
      </c>
      <c r="CL6" s="12">
        <v>1.8</v>
      </c>
      <c r="CM6" s="12">
        <v>64.599999999999994</v>
      </c>
      <c r="CN6" s="12">
        <v>3.1</v>
      </c>
      <c r="CO6" s="12">
        <v>174.6</v>
      </c>
      <c r="CP6" s="12">
        <v>6.2</v>
      </c>
      <c r="CQ6" s="12">
        <v>151.4</v>
      </c>
      <c r="CR6" s="12">
        <v>6.3</v>
      </c>
      <c r="CS6" s="12">
        <v>24.96</v>
      </c>
      <c r="CT6" s="12">
        <v>0.84</v>
      </c>
      <c r="CU6" s="12">
        <v>1.63</v>
      </c>
      <c r="CV6" s="12">
        <v>0.26</v>
      </c>
      <c r="CW6" s="12">
        <v>14.24</v>
      </c>
      <c r="CX6" s="12">
        <v>0.54</v>
      </c>
      <c r="CY6" s="12">
        <v>401</v>
      </c>
      <c r="CZ6" s="12">
        <v>12</v>
      </c>
      <c r="DA6" s="12">
        <v>34.5</v>
      </c>
      <c r="DB6" s="12">
        <v>1.1000000000000001</v>
      </c>
      <c r="DC6" s="12">
        <v>230.6</v>
      </c>
      <c r="DD6" s="12">
        <v>6.5</v>
      </c>
      <c r="DE6" s="12">
        <v>23.19</v>
      </c>
      <c r="DF6" s="12">
        <v>0.76</v>
      </c>
      <c r="DG6" s="12">
        <v>1.41</v>
      </c>
      <c r="DH6" s="12">
        <v>0.19</v>
      </c>
      <c r="DI6" s="12" t="s">
        <v>135</v>
      </c>
      <c r="DJ6" s="12" t="s">
        <v>135</v>
      </c>
      <c r="DK6" s="12">
        <v>0.16700000000000001</v>
      </c>
      <c r="DL6" s="12">
        <v>2.5999999999999999E-2</v>
      </c>
      <c r="DM6" s="12">
        <v>2.33</v>
      </c>
      <c r="DN6" s="12">
        <v>0.2</v>
      </c>
      <c r="DO6" s="12">
        <v>7.3999999999999996E-2</v>
      </c>
      <c r="DP6" s="12">
        <v>0.03</v>
      </c>
      <c r="DQ6" s="12">
        <v>0.159</v>
      </c>
      <c r="DR6" s="12">
        <v>0.02</v>
      </c>
      <c r="DS6" s="12">
        <v>187.1</v>
      </c>
      <c r="DT6" s="12">
        <v>7.6</v>
      </c>
      <c r="DU6" s="12">
        <v>20.8</v>
      </c>
      <c r="DV6" s="12">
        <v>0.64</v>
      </c>
      <c r="DW6" s="12">
        <v>49.9</v>
      </c>
      <c r="DX6" s="12">
        <v>1.4</v>
      </c>
      <c r="DY6" s="12">
        <v>7.02</v>
      </c>
      <c r="DZ6" s="12">
        <v>0.26</v>
      </c>
      <c r="EA6" s="12">
        <v>32.6</v>
      </c>
      <c r="EB6" s="12">
        <v>1.3</v>
      </c>
      <c r="EC6" s="12">
        <v>8.1199999999999992</v>
      </c>
      <c r="ED6" s="12">
        <v>0.55000000000000004</v>
      </c>
      <c r="EE6" s="12">
        <v>2.81</v>
      </c>
      <c r="EF6" s="12">
        <v>0.19</v>
      </c>
      <c r="EG6" s="12">
        <v>8.01</v>
      </c>
      <c r="EH6" s="12">
        <v>0.53</v>
      </c>
      <c r="EI6" s="12">
        <v>1.242</v>
      </c>
      <c r="EJ6" s="12">
        <v>6.8000000000000005E-2</v>
      </c>
      <c r="EK6" s="12">
        <v>6.97</v>
      </c>
      <c r="EL6" s="12">
        <v>0.37</v>
      </c>
      <c r="EM6" s="12">
        <v>1.345</v>
      </c>
      <c r="EN6" s="12">
        <v>7.1999999999999995E-2</v>
      </c>
      <c r="EO6" s="12">
        <v>3.59</v>
      </c>
      <c r="EP6" s="12">
        <v>0.21</v>
      </c>
      <c r="EQ6" s="12">
        <v>0.48599999999999999</v>
      </c>
      <c r="ER6" s="12">
        <v>4.9000000000000002E-2</v>
      </c>
      <c r="ES6" s="12">
        <v>2.96</v>
      </c>
      <c r="ET6" s="12">
        <v>0.22</v>
      </c>
      <c r="EU6" s="12">
        <v>0.39</v>
      </c>
      <c r="EV6" s="12">
        <v>4.2999999999999997E-2</v>
      </c>
      <c r="EW6" s="12">
        <v>6.09</v>
      </c>
      <c r="EX6" s="12">
        <v>0.31</v>
      </c>
      <c r="EY6" s="12">
        <v>1.381</v>
      </c>
      <c r="EZ6" s="12">
        <v>8.5999999999999993E-2</v>
      </c>
      <c r="FA6" s="12">
        <v>0.307</v>
      </c>
      <c r="FB6" s="12">
        <v>4.5999999999999999E-2</v>
      </c>
      <c r="FC6" s="12">
        <v>3.2000000000000001E-2</v>
      </c>
      <c r="FD6" s="12">
        <v>0.01</v>
      </c>
      <c r="FE6" s="12">
        <v>1.65</v>
      </c>
      <c r="FF6" s="12">
        <v>9.4E-2</v>
      </c>
      <c r="FG6" s="12">
        <v>2.06E-2</v>
      </c>
      <c r="FH6" s="12">
        <v>7.7000000000000002E-3</v>
      </c>
      <c r="FI6" s="12">
        <v>1.56</v>
      </c>
      <c r="FJ6" s="12">
        <v>0.12</v>
      </c>
      <c r="FK6" s="12">
        <v>0.51200000000000001</v>
      </c>
      <c r="FL6" s="12">
        <v>5.5E-2</v>
      </c>
    </row>
    <row r="7" spans="1:169" x14ac:dyDescent="0.3">
      <c r="A7" t="s">
        <v>168</v>
      </c>
      <c r="B7" t="s">
        <v>15</v>
      </c>
      <c r="C7" s="46" t="s">
        <v>824</v>
      </c>
      <c r="D7" s="46" t="s">
        <v>827</v>
      </c>
      <c r="F7" s="62">
        <v>2.8420999999999998</v>
      </c>
      <c r="G7" s="62">
        <v>12.811400000000001</v>
      </c>
      <c r="H7" s="62">
        <v>0.39090000000000003</v>
      </c>
      <c r="I7" s="62">
        <v>8.9819999999999993</v>
      </c>
      <c r="J7" s="62">
        <v>0.81759999999999999</v>
      </c>
      <c r="K7" s="62">
        <v>3.6812</v>
      </c>
      <c r="L7" s="62">
        <v>50.716500000000003</v>
      </c>
      <c r="M7" s="62">
        <v>4.7987000000000002</v>
      </c>
      <c r="N7" s="62">
        <v>12.4268</v>
      </c>
      <c r="O7" s="62">
        <v>0.1993</v>
      </c>
      <c r="P7" s="62">
        <v>1396.806188</v>
      </c>
      <c r="Q7" s="62">
        <v>180</v>
      </c>
      <c r="R7" s="62">
        <v>0.60213493324178902</v>
      </c>
      <c r="S7" s="62">
        <v>62.523655565353103</v>
      </c>
      <c r="T7" s="62">
        <v>461.30505464310397</v>
      </c>
      <c r="V7" s="25">
        <v>26.525200000000002</v>
      </c>
      <c r="W7" s="25">
        <v>54.038550000000001</v>
      </c>
      <c r="X7" s="25">
        <v>14.273849999999999</v>
      </c>
      <c r="Y7" s="25">
        <v>1.7827</v>
      </c>
      <c r="Z7" s="25">
        <v>2.6156999999999999</v>
      </c>
      <c r="AA7" s="25">
        <v>0.3145</v>
      </c>
      <c r="AC7" s="25">
        <v>0.66305000000000003</v>
      </c>
      <c r="AD7" s="25">
        <v>0.22070000000000001</v>
      </c>
      <c r="AE7" s="25">
        <v>4.795E-2</v>
      </c>
      <c r="AG7" s="25">
        <v>100.48215</v>
      </c>
      <c r="AH7" s="25">
        <v>0.76811581715979604</v>
      </c>
      <c r="AJ7" s="14" t="str">
        <f t="shared" si="0"/>
        <v>LLD_LL5_44a</v>
      </c>
      <c r="AK7" s="14">
        <f t="shared" si="1"/>
        <v>50.716500000000003</v>
      </c>
      <c r="AL7" s="14">
        <f t="shared" si="2"/>
        <v>3.6812</v>
      </c>
      <c r="AM7" s="14">
        <f t="shared" si="3"/>
        <v>12.811400000000001</v>
      </c>
      <c r="AN7" s="14">
        <f t="shared" si="4"/>
        <v>10.56278</v>
      </c>
      <c r="AO7" s="14">
        <f t="shared" si="5"/>
        <v>2.0711331262199999</v>
      </c>
      <c r="AP7" s="14">
        <f t="shared" si="6"/>
        <v>0.1993</v>
      </c>
      <c r="AQ7" s="14">
        <f t="shared" si="7"/>
        <v>4.7987000000000002</v>
      </c>
      <c r="AR7" s="14">
        <f t="shared" si="8"/>
        <v>8.9819999999999993</v>
      </c>
      <c r="AS7" s="14">
        <f t="shared" si="9"/>
        <v>2.8420999999999998</v>
      </c>
      <c r="AT7" s="14">
        <f t="shared" si="10"/>
        <v>0.81759999999999999</v>
      </c>
      <c r="AU7" s="14">
        <f t="shared" si="11"/>
        <v>0.39090000000000003</v>
      </c>
      <c r="AV7" s="14">
        <f t="shared" si="12"/>
        <v>0.60213493324178902</v>
      </c>
      <c r="AW7" s="14">
        <f t="shared" si="13"/>
        <v>6.2523655565353102E-3</v>
      </c>
      <c r="AX7" s="14">
        <f t="shared" si="14"/>
        <v>1110.4538700000001</v>
      </c>
      <c r="AY7" s="14">
        <v>140</v>
      </c>
      <c r="AZ7" s="14">
        <v>0.45448488448329499</v>
      </c>
      <c r="BB7" s="12" t="s">
        <v>393</v>
      </c>
      <c r="BC7" s="12">
        <v>50</v>
      </c>
      <c r="BD7" s="12" t="s">
        <v>32</v>
      </c>
      <c r="BE7" s="12">
        <v>19</v>
      </c>
      <c r="BF7" s="12" t="s">
        <v>554</v>
      </c>
      <c r="BG7" s="12" t="s">
        <v>467</v>
      </c>
      <c r="BH7" s="12">
        <v>2.8261574074074099E-2</v>
      </c>
      <c r="BI7" s="12">
        <v>19.736999999999998</v>
      </c>
      <c r="BJ7" s="12">
        <v>30</v>
      </c>
      <c r="BK7" s="12" t="s">
        <v>462</v>
      </c>
      <c r="BL7" s="12">
        <v>1</v>
      </c>
      <c r="BM7" s="12">
        <v>294000</v>
      </c>
      <c r="BN7" s="12">
        <v>16000</v>
      </c>
      <c r="BO7" s="12">
        <v>9</v>
      </c>
      <c r="BP7" s="12">
        <v>1</v>
      </c>
      <c r="BQ7" s="12">
        <v>7.13</v>
      </c>
      <c r="BR7" s="12">
        <v>0.36</v>
      </c>
      <c r="BS7" s="12">
        <v>0.87</v>
      </c>
      <c r="BT7" s="12">
        <v>0.33</v>
      </c>
      <c r="BU7" s="12">
        <v>2.71</v>
      </c>
      <c r="BV7" s="12">
        <v>0.13</v>
      </c>
      <c r="BW7" s="12">
        <v>6560</v>
      </c>
      <c r="BX7" s="12">
        <v>230</v>
      </c>
      <c r="BY7" s="12">
        <v>27.85</v>
      </c>
      <c r="BZ7" s="12">
        <v>0.96</v>
      </c>
      <c r="CA7" s="12">
        <v>21780</v>
      </c>
      <c r="CB7" s="12">
        <v>790</v>
      </c>
      <c r="CC7" s="12">
        <v>393</v>
      </c>
      <c r="CD7" s="12">
        <v>15</v>
      </c>
      <c r="CE7" s="12">
        <v>44.3</v>
      </c>
      <c r="CF7" s="12">
        <v>2.4</v>
      </c>
      <c r="CG7" s="12">
        <v>1471</v>
      </c>
      <c r="CH7" s="12">
        <v>46</v>
      </c>
      <c r="CI7" s="12">
        <v>101000</v>
      </c>
      <c r="CJ7" s="12">
        <v>3000</v>
      </c>
      <c r="CK7" s="12">
        <v>41.9</v>
      </c>
      <c r="CL7" s="12">
        <v>1.9</v>
      </c>
      <c r="CM7" s="12">
        <v>60.2</v>
      </c>
      <c r="CN7" s="12">
        <v>2.8</v>
      </c>
      <c r="CO7" s="12">
        <v>151.80000000000001</v>
      </c>
      <c r="CP7" s="12">
        <v>6.7</v>
      </c>
      <c r="CQ7" s="12">
        <v>154.5</v>
      </c>
      <c r="CR7" s="12">
        <v>6.4</v>
      </c>
      <c r="CS7" s="12">
        <v>25.5</v>
      </c>
      <c r="CT7" s="12">
        <v>1.1000000000000001</v>
      </c>
      <c r="CU7" s="12">
        <v>1.43</v>
      </c>
      <c r="CV7" s="12">
        <v>0.21</v>
      </c>
      <c r="CW7" s="12">
        <v>14.21</v>
      </c>
      <c r="CX7" s="12">
        <v>0.6</v>
      </c>
      <c r="CY7" s="12">
        <v>368</v>
      </c>
      <c r="CZ7" s="12">
        <v>13</v>
      </c>
      <c r="DA7" s="12">
        <v>34.5</v>
      </c>
      <c r="DB7" s="12">
        <v>1.3</v>
      </c>
      <c r="DC7" s="12">
        <v>229.6</v>
      </c>
      <c r="DD7" s="12">
        <v>8.6</v>
      </c>
      <c r="DE7" s="12">
        <v>23.45</v>
      </c>
      <c r="DF7" s="12">
        <v>0.98</v>
      </c>
      <c r="DG7" s="12">
        <v>1.26</v>
      </c>
      <c r="DH7" s="12">
        <v>0.22</v>
      </c>
      <c r="DI7" s="12" t="s">
        <v>135</v>
      </c>
      <c r="DJ7" s="12" t="s">
        <v>135</v>
      </c>
      <c r="DK7" s="12">
        <v>0.14399999999999999</v>
      </c>
      <c r="DL7" s="12">
        <v>3.5999999999999997E-2</v>
      </c>
      <c r="DM7" s="12">
        <v>2.39</v>
      </c>
      <c r="DN7" s="12">
        <v>0.24</v>
      </c>
      <c r="DO7" s="12">
        <v>4.7E-2</v>
      </c>
      <c r="DP7" s="12">
        <v>2.3E-2</v>
      </c>
      <c r="DQ7" s="12">
        <v>0.153</v>
      </c>
      <c r="DR7" s="12">
        <v>2.3E-2</v>
      </c>
      <c r="DS7" s="12">
        <v>191.5</v>
      </c>
      <c r="DT7" s="12">
        <v>6.8</v>
      </c>
      <c r="DU7" s="12">
        <v>20.88</v>
      </c>
      <c r="DV7" s="12">
        <v>0.82</v>
      </c>
      <c r="DW7" s="12">
        <v>50.7</v>
      </c>
      <c r="DX7" s="12">
        <v>2</v>
      </c>
      <c r="DY7" s="12">
        <v>7.24</v>
      </c>
      <c r="DZ7" s="12">
        <v>0.33</v>
      </c>
      <c r="EA7" s="12">
        <v>33.1</v>
      </c>
      <c r="EB7" s="12">
        <v>1.2</v>
      </c>
      <c r="EC7" s="12">
        <v>8.34</v>
      </c>
      <c r="ED7" s="12">
        <v>0.47</v>
      </c>
      <c r="EE7" s="12">
        <v>2.7</v>
      </c>
      <c r="EF7" s="12">
        <v>0.15</v>
      </c>
      <c r="EG7" s="12">
        <v>8.67</v>
      </c>
      <c r="EH7" s="12">
        <v>0.64</v>
      </c>
      <c r="EI7" s="12">
        <v>1.282</v>
      </c>
      <c r="EJ7" s="12">
        <v>0.08</v>
      </c>
      <c r="EK7" s="12">
        <v>7.25</v>
      </c>
      <c r="EL7" s="12">
        <v>0.36</v>
      </c>
      <c r="EM7" s="12">
        <v>1.427</v>
      </c>
      <c r="EN7" s="12">
        <v>9.1999999999999998E-2</v>
      </c>
      <c r="EO7" s="12">
        <v>3.73</v>
      </c>
      <c r="EP7" s="12">
        <v>0.36</v>
      </c>
      <c r="EQ7" s="12">
        <v>0.44500000000000001</v>
      </c>
      <c r="ER7" s="12">
        <v>4.5999999999999999E-2</v>
      </c>
      <c r="ES7" s="12">
        <v>2.83</v>
      </c>
      <c r="ET7" s="12">
        <v>0.23</v>
      </c>
      <c r="EU7" s="12">
        <v>0.41699999999999998</v>
      </c>
      <c r="EV7" s="12">
        <v>5.5E-2</v>
      </c>
      <c r="EW7" s="12">
        <v>6.65</v>
      </c>
      <c r="EX7" s="12">
        <v>0.52</v>
      </c>
      <c r="EY7" s="12">
        <v>1.375</v>
      </c>
      <c r="EZ7" s="12">
        <v>7.9000000000000001E-2</v>
      </c>
      <c r="FA7" s="12">
        <v>0.28799999999999998</v>
      </c>
      <c r="FB7" s="12">
        <v>6.2E-2</v>
      </c>
      <c r="FC7" s="12">
        <v>2.9000000000000001E-2</v>
      </c>
      <c r="FD7" s="12">
        <v>1.2E-2</v>
      </c>
      <c r="FE7" s="12">
        <v>1.63</v>
      </c>
      <c r="FF7" s="12">
        <v>0.13</v>
      </c>
      <c r="FG7" s="12" t="s">
        <v>135</v>
      </c>
      <c r="FH7" s="12" t="s">
        <v>135</v>
      </c>
      <c r="FI7" s="12">
        <v>1.64</v>
      </c>
      <c r="FJ7" s="12">
        <v>0.11</v>
      </c>
      <c r="FK7" s="12">
        <v>0.53500000000000003</v>
      </c>
      <c r="FL7" s="12">
        <v>5.2999999999999999E-2</v>
      </c>
    </row>
    <row r="8" spans="1:169" x14ac:dyDescent="0.3">
      <c r="A8" t="s">
        <v>169</v>
      </c>
      <c r="B8" t="s">
        <v>15</v>
      </c>
      <c r="C8" s="46" t="s">
        <v>824</v>
      </c>
      <c r="D8" s="46" t="s">
        <v>827</v>
      </c>
      <c r="F8" s="62">
        <v>2.8866000000000001</v>
      </c>
      <c r="G8" s="62">
        <v>12.824199999999999</v>
      </c>
      <c r="H8" s="62">
        <v>0.38650000000000001</v>
      </c>
      <c r="I8" s="62">
        <v>8.9435000000000002</v>
      </c>
      <c r="J8" s="62">
        <v>0.79520000000000002</v>
      </c>
      <c r="K8" s="62">
        <v>3.6905000000000001</v>
      </c>
      <c r="L8" s="62">
        <v>50.700400000000002</v>
      </c>
      <c r="M8" s="62">
        <v>4.9809999999999999</v>
      </c>
      <c r="N8" s="62">
        <v>12.3231</v>
      </c>
      <c r="O8" s="62">
        <v>0.22559999999999999</v>
      </c>
      <c r="P8" s="62">
        <v>1463.8688999999999</v>
      </c>
      <c r="Q8" s="62">
        <v>232</v>
      </c>
      <c r="R8" s="62">
        <v>0.596006060957464</v>
      </c>
      <c r="S8" s="62">
        <v>44.9791505262626</v>
      </c>
      <c r="T8" s="62">
        <v>440.25509677634</v>
      </c>
      <c r="V8" s="25">
        <v>26.525200000000002</v>
      </c>
      <c r="W8" s="25">
        <v>54.038550000000001</v>
      </c>
      <c r="X8" s="25">
        <v>14.273849999999999</v>
      </c>
      <c r="Y8" s="25">
        <v>1.7827</v>
      </c>
      <c r="Z8" s="25">
        <v>2.6156999999999999</v>
      </c>
      <c r="AA8" s="25">
        <v>0.3145</v>
      </c>
      <c r="AC8" s="25">
        <v>0.66305000000000003</v>
      </c>
      <c r="AD8" s="25">
        <v>0.22070000000000001</v>
      </c>
      <c r="AE8" s="25">
        <v>4.795E-2</v>
      </c>
      <c r="AG8" s="25">
        <v>100.48215</v>
      </c>
      <c r="AH8" s="25">
        <v>0.76811581715979604</v>
      </c>
      <c r="AJ8" s="14" t="str">
        <f t="shared" si="0"/>
        <v>LLD_LL5_44b</v>
      </c>
      <c r="AK8" s="14">
        <f t="shared" si="1"/>
        <v>50.700400000000002</v>
      </c>
      <c r="AL8" s="14">
        <f t="shared" si="2"/>
        <v>3.6905000000000001</v>
      </c>
      <c r="AM8" s="14">
        <f t="shared" si="3"/>
        <v>12.824199999999999</v>
      </c>
      <c r="AN8" s="14">
        <f t="shared" si="4"/>
        <v>10.474634999999999</v>
      </c>
      <c r="AO8" s="14">
        <f t="shared" si="5"/>
        <v>2.0538497946150001</v>
      </c>
      <c r="AP8" s="14">
        <f t="shared" si="6"/>
        <v>0.22559999999999999</v>
      </c>
      <c r="AQ8" s="14">
        <f t="shared" si="7"/>
        <v>4.9809999999999999</v>
      </c>
      <c r="AR8" s="14">
        <f t="shared" si="8"/>
        <v>8.9435000000000002</v>
      </c>
      <c r="AS8" s="14">
        <f t="shared" si="9"/>
        <v>2.8866000000000001</v>
      </c>
      <c r="AT8" s="14">
        <f t="shared" si="10"/>
        <v>0.79520000000000002</v>
      </c>
      <c r="AU8" s="14">
        <f t="shared" si="11"/>
        <v>0.38650000000000001</v>
      </c>
      <c r="AV8" s="14">
        <f t="shared" si="12"/>
        <v>0.596006060957464</v>
      </c>
      <c r="AW8" s="14">
        <f t="shared" si="13"/>
        <v>4.49791505262626E-3</v>
      </c>
      <c r="AX8" s="14">
        <f t="shared" si="14"/>
        <v>1114.1180999999999</v>
      </c>
      <c r="AY8" s="14">
        <v>120</v>
      </c>
      <c r="AZ8" s="14">
        <v>0.51703860253838718</v>
      </c>
      <c r="BB8" s="12" t="s">
        <v>393</v>
      </c>
      <c r="BC8" s="12">
        <v>50</v>
      </c>
      <c r="BD8" s="12" t="s">
        <v>32</v>
      </c>
      <c r="BE8" s="12">
        <v>20</v>
      </c>
      <c r="BF8" s="12" t="s">
        <v>555</v>
      </c>
      <c r="BG8" s="12" t="s">
        <v>467</v>
      </c>
      <c r="BH8" s="12">
        <v>2.95497685185185E-2</v>
      </c>
      <c r="BI8" s="12">
        <v>20.742000000000001</v>
      </c>
      <c r="BJ8" s="12">
        <v>32</v>
      </c>
      <c r="BK8" s="12" t="s">
        <v>462</v>
      </c>
      <c r="BL8" s="12">
        <v>1</v>
      </c>
      <c r="BM8" s="12">
        <v>286000</v>
      </c>
      <c r="BN8" s="12">
        <v>13000</v>
      </c>
      <c r="BO8" s="12">
        <v>8.9</v>
      </c>
      <c r="BP8" s="12">
        <v>1</v>
      </c>
      <c r="BQ8" s="12">
        <v>6.96</v>
      </c>
      <c r="BR8" s="12">
        <v>0.39</v>
      </c>
      <c r="BS8" s="12">
        <v>1.22</v>
      </c>
      <c r="BT8" s="12">
        <v>0.34</v>
      </c>
      <c r="BU8" s="12">
        <v>2.83</v>
      </c>
      <c r="BV8" s="12">
        <v>0.12</v>
      </c>
      <c r="BW8" s="12">
        <v>6280</v>
      </c>
      <c r="BX8" s="12">
        <v>170</v>
      </c>
      <c r="BY8" s="12">
        <v>29.3</v>
      </c>
      <c r="BZ8" s="12">
        <v>1.1000000000000001</v>
      </c>
      <c r="CA8" s="12">
        <v>22790</v>
      </c>
      <c r="CB8" s="12">
        <v>730</v>
      </c>
      <c r="CC8" s="12">
        <v>387</v>
      </c>
      <c r="CD8" s="12">
        <v>10</v>
      </c>
      <c r="CE8" s="12">
        <v>43</v>
      </c>
      <c r="CF8" s="12">
        <v>2.6</v>
      </c>
      <c r="CG8" s="12">
        <v>1427</v>
      </c>
      <c r="CH8" s="12">
        <v>43</v>
      </c>
      <c r="CI8" s="12">
        <v>102000</v>
      </c>
      <c r="CJ8" s="12">
        <v>3600</v>
      </c>
      <c r="CK8" s="12">
        <v>43.5</v>
      </c>
      <c r="CL8" s="12">
        <v>1.9</v>
      </c>
      <c r="CM8" s="12">
        <v>61.7</v>
      </c>
      <c r="CN8" s="12">
        <v>2.9</v>
      </c>
      <c r="CO8" s="12">
        <v>151.6</v>
      </c>
      <c r="CP8" s="12">
        <v>6.6</v>
      </c>
      <c r="CQ8" s="12">
        <v>149</v>
      </c>
      <c r="CR8" s="12">
        <v>7.2</v>
      </c>
      <c r="CS8" s="12">
        <v>24.5</v>
      </c>
      <c r="CT8" s="12">
        <v>1.2</v>
      </c>
      <c r="CU8" s="12">
        <v>1.69</v>
      </c>
      <c r="CV8" s="12">
        <v>0.22</v>
      </c>
      <c r="CW8" s="12">
        <v>15.06</v>
      </c>
      <c r="CX8" s="12">
        <v>0.63</v>
      </c>
      <c r="CY8" s="12">
        <v>385</v>
      </c>
      <c r="CZ8" s="12">
        <v>14</v>
      </c>
      <c r="DA8" s="12">
        <v>36.1</v>
      </c>
      <c r="DB8" s="12">
        <v>1.2</v>
      </c>
      <c r="DC8" s="12">
        <v>235.3</v>
      </c>
      <c r="DD8" s="12">
        <v>8.4</v>
      </c>
      <c r="DE8" s="12">
        <v>23.24</v>
      </c>
      <c r="DF8" s="12">
        <v>0.85</v>
      </c>
      <c r="DG8" s="12">
        <v>1.4</v>
      </c>
      <c r="DH8" s="12">
        <v>0.2</v>
      </c>
      <c r="DI8" s="12">
        <v>0.26</v>
      </c>
      <c r="DJ8" s="12">
        <v>0.15</v>
      </c>
      <c r="DK8" s="12">
        <v>0.14499999999999999</v>
      </c>
      <c r="DL8" s="12">
        <v>2.5999999999999999E-2</v>
      </c>
      <c r="DM8" s="12">
        <v>2.4700000000000002</v>
      </c>
      <c r="DN8" s="12">
        <v>0.21</v>
      </c>
      <c r="DO8" s="12">
        <v>3.6999999999999998E-2</v>
      </c>
      <c r="DP8" s="12">
        <v>1.7999999999999999E-2</v>
      </c>
      <c r="DQ8" s="12">
        <v>0.14699999999999999</v>
      </c>
      <c r="DR8" s="12">
        <v>0.02</v>
      </c>
      <c r="DS8" s="12">
        <v>191.6</v>
      </c>
      <c r="DT8" s="12">
        <v>7.4</v>
      </c>
      <c r="DU8" s="12">
        <v>21.22</v>
      </c>
      <c r="DV8" s="12">
        <v>0.65</v>
      </c>
      <c r="DW8" s="12">
        <v>51.3</v>
      </c>
      <c r="DX8" s="12">
        <v>2</v>
      </c>
      <c r="DY8" s="12">
        <v>7.09</v>
      </c>
      <c r="DZ8" s="12">
        <v>0.27</v>
      </c>
      <c r="EA8" s="12">
        <v>33.4</v>
      </c>
      <c r="EB8" s="12">
        <v>1.3</v>
      </c>
      <c r="EC8" s="12">
        <v>8.51</v>
      </c>
      <c r="ED8" s="12">
        <v>0.68</v>
      </c>
      <c r="EE8" s="12">
        <v>2.71</v>
      </c>
      <c r="EF8" s="12">
        <v>0.19</v>
      </c>
      <c r="EG8" s="12">
        <v>8.98</v>
      </c>
      <c r="EH8" s="12">
        <v>0.6</v>
      </c>
      <c r="EI8" s="12">
        <v>1.274</v>
      </c>
      <c r="EJ8" s="12">
        <v>0.08</v>
      </c>
      <c r="EK8" s="12">
        <v>7.69</v>
      </c>
      <c r="EL8" s="12">
        <v>0.42</v>
      </c>
      <c r="EM8" s="12">
        <v>1.4950000000000001</v>
      </c>
      <c r="EN8" s="12">
        <v>9.8000000000000004E-2</v>
      </c>
      <c r="EO8" s="12">
        <v>3.81</v>
      </c>
      <c r="EP8" s="12">
        <v>0.22</v>
      </c>
      <c r="EQ8" s="12">
        <v>0.51700000000000002</v>
      </c>
      <c r="ER8" s="12">
        <v>4.3999999999999997E-2</v>
      </c>
      <c r="ES8" s="12">
        <v>2.82</v>
      </c>
      <c r="ET8" s="12">
        <v>0.23</v>
      </c>
      <c r="EU8" s="12">
        <v>0.42</v>
      </c>
      <c r="EV8" s="12">
        <v>0.05</v>
      </c>
      <c r="EW8" s="12">
        <v>6.68</v>
      </c>
      <c r="EX8" s="12">
        <v>0.44</v>
      </c>
      <c r="EY8" s="12">
        <v>1.43</v>
      </c>
      <c r="EZ8" s="12">
        <v>0.1</v>
      </c>
      <c r="FA8" s="12">
        <v>0.28199999999999997</v>
      </c>
      <c r="FB8" s="12">
        <v>5.0999999999999997E-2</v>
      </c>
      <c r="FC8" s="12">
        <v>2.64E-2</v>
      </c>
      <c r="FD8" s="12">
        <v>9.7000000000000003E-3</v>
      </c>
      <c r="FE8" s="12">
        <v>1.62</v>
      </c>
      <c r="FF8" s="12">
        <v>0.13</v>
      </c>
      <c r="FG8" s="12">
        <v>1.9E-2</v>
      </c>
      <c r="FH8" s="12">
        <v>1.0999999999999999E-2</v>
      </c>
      <c r="FI8" s="12">
        <v>1.65</v>
      </c>
      <c r="FJ8" s="12">
        <v>0.11</v>
      </c>
      <c r="FK8" s="12">
        <v>0.55800000000000005</v>
      </c>
      <c r="FL8" s="12">
        <v>5.3999999999999999E-2</v>
      </c>
    </row>
    <row r="9" spans="1:169" x14ac:dyDescent="0.3">
      <c r="A9" t="s">
        <v>170</v>
      </c>
      <c r="B9" t="s">
        <v>15</v>
      </c>
      <c r="C9" s="46" t="s">
        <v>824</v>
      </c>
      <c r="D9" s="46" t="s">
        <v>827</v>
      </c>
      <c r="F9" s="62">
        <v>2.8176999999999999</v>
      </c>
      <c r="G9" s="62">
        <v>12.7944</v>
      </c>
      <c r="H9" s="62">
        <v>0.47570000000000001</v>
      </c>
      <c r="I9" s="62">
        <v>8.9877000000000002</v>
      </c>
      <c r="J9" s="62">
        <v>0.75629999999999997</v>
      </c>
      <c r="K9" s="62">
        <v>3.6857000000000002</v>
      </c>
      <c r="L9" s="62">
        <v>49.826599999999999</v>
      </c>
      <c r="M9" s="62">
        <v>4.9318999999999997</v>
      </c>
      <c r="N9" s="62">
        <v>12.3279</v>
      </c>
      <c r="O9" s="62">
        <v>0.19919999999999999</v>
      </c>
      <c r="P9" s="62">
        <v>1479.8838760000001</v>
      </c>
      <c r="Q9" s="62">
        <v>232</v>
      </c>
      <c r="R9" s="62">
        <v>0.60801537821639295</v>
      </c>
      <c r="S9" s="62">
        <v>95.549118201760095</v>
      </c>
      <c r="T9" s="62">
        <v>422.29134867452802</v>
      </c>
      <c r="V9" s="25">
        <v>26.525200000000002</v>
      </c>
      <c r="W9" s="25">
        <v>54.038550000000001</v>
      </c>
      <c r="X9" s="25">
        <v>14.273849999999999</v>
      </c>
      <c r="Y9" s="25">
        <v>1.7827</v>
      </c>
      <c r="Z9" s="25">
        <v>2.6156999999999999</v>
      </c>
      <c r="AA9" s="25">
        <v>0.3145</v>
      </c>
      <c r="AC9" s="25">
        <v>0.66305000000000003</v>
      </c>
      <c r="AD9" s="25">
        <v>0.22070000000000001</v>
      </c>
      <c r="AE9" s="25">
        <v>4.795E-2</v>
      </c>
      <c r="AG9" s="25">
        <v>100.48215</v>
      </c>
      <c r="AH9" s="25">
        <v>0.76811581715979604</v>
      </c>
      <c r="AJ9" s="14" t="str">
        <f t="shared" si="0"/>
        <v>LLD_LL5_44c</v>
      </c>
      <c r="AK9" s="14">
        <f t="shared" si="1"/>
        <v>49.826599999999999</v>
      </c>
      <c r="AL9" s="14">
        <f t="shared" si="2"/>
        <v>3.6857000000000002</v>
      </c>
      <c r="AM9" s="14">
        <f t="shared" si="3"/>
        <v>12.7944</v>
      </c>
      <c r="AN9" s="14">
        <f t="shared" si="4"/>
        <v>10.478714999999999</v>
      </c>
      <c r="AO9" s="14">
        <f t="shared" si="5"/>
        <v>2.054649794535</v>
      </c>
      <c r="AP9" s="14">
        <f t="shared" si="6"/>
        <v>0.19919999999999999</v>
      </c>
      <c r="AQ9" s="14">
        <f t="shared" si="7"/>
        <v>4.9318999999999997</v>
      </c>
      <c r="AR9" s="14">
        <f t="shared" si="8"/>
        <v>8.9877000000000002</v>
      </c>
      <c r="AS9" s="14">
        <f t="shared" si="9"/>
        <v>2.8176999999999999</v>
      </c>
      <c r="AT9" s="14">
        <f t="shared" si="10"/>
        <v>0.75629999999999997</v>
      </c>
      <c r="AU9" s="14">
        <f t="shared" si="11"/>
        <v>0.47570000000000001</v>
      </c>
      <c r="AV9" s="14">
        <f t="shared" si="12"/>
        <v>0.60801537821639295</v>
      </c>
      <c r="AW9" s="14">
        <f t="shared" si="13"/>
        <v>9.5549118201760097E-3</v>
      </c>
      <c r="AX9" s="14">
        <f t="shared" si="14"/>
        <v>1113.1311900000001</v>
      </c>
      <c r="AY9" s="14">
        <v>190</v>
      </c>
      <c r="AZ9" s="14">
        <v>0.35159678287200752</v>
      </c>
    </row>
    <row r="10" spans="1:169" x14ac:dyDescent="0.3">
      <c r="A10" t="s">
        <v>184</v>
      </c>
      <c r="B10" t="s">
        <v>18</v>
      </c>
      <c r="C10" s="46" t="s">
        <v>825</v>
      </c>
      <c r="D10" s="46" t="s">
        <v>825</v>
      </c>
      <c r="F10" s="62">
        <v>2.7505999999999999</v>
      </c>
      <c r="G10" s="62">
        <v>13.657999999999999</v>
      </c>
      <c r="H10" s="62">
        <v>0.29110000000000003</v>
      </c>
      <c r="I10" s="62">
        <v>9.1473999999999993</v>
      </c>
      <c r="J10" s="62">
        <v>0.63619999999999999</v>
      </c>
      <c r="K10" s="62">
        <v>3.1838000000000002</v>
      </c>
      <c r="L10" s="62">
        <v>51.0749</v>
      </c>
      <c r="M10" s="62">
        <v>4.6382000000000003</v>
      </c>
      <c r="N10" s="62">
        <v>12.1631</v>
      </c>
      <c r="O10" s="62">
        <v>8.4900000000000003E-2</v>
      </c>
      <c r="P10" s="62">
        <v>1116.0436400000001</v>
      </c>
      <c r="Q10" s="62">
        <v>142</v>
      </c>
      <c r="R10" s="62">
        <v>0.52235006706075504</v>
      </c>
      <c r="S10" s="62">
        <v>165.43717061468701</v>
      </c>
      <c r="T10" s="62">
        <v>367.13616259238898</v>
      </c>
      <c r="V10" s="25">
        <v>27.593599999999999</v>
      </c>
      <c r="W10" s="25">
        <v>55.1663</v>
      </c>
      <c r="X10" s="25">
        <v>13.558949999999999</v>
      </c>
      <c r="Y10" s="25">
        <v>1.5145999999999999</v>
      </c>
      <c r="Z10" s="25">
        <v>2.48665</v>
      </c>
      <c r="AA10" s="25">
        <v>0.28710000000000002</v>
      </c>
      <c r="AC10" s="25">
        <v>0.49270000000000003</v>
      </c>
      <c r="AD10" s="25">
        <v>0.13489999999999999</v>
      </c>
      <c r="AE10" s="25">
        <v>4.5999999999999999E-2</v>
      </c>
      <c r="AG10" s="25">
        <v>101.28085</v>
      </c>
      <c r="AH10" s="25">
        <v>0.78390563689443704</v>
      </c>
      <c r="AJ10" s="14" t="str">
        <f t="shared" si="0"/>
        <v>LLD_LL1_92</v>
      </c>
      <c r="AK10" s="14">
        <f t="shared" si="1"/>
        <v>51.0749</v>
      </c>
      <c r="AL10" s="14">
        <f t="shared" si="2"/>
        <v>3.1838000000000002</v>
      </c>
      <c r="AM10" s="14">
        <f t="shared" si="3"/>
        <v>13.657999999999999</v>
      </c>
      <c r="AN10" s="14">
        <f t="shared" si="4"/>
        <v>10.338635</v>
      </c>
      <c r="AO10" s="14">
        <f t="shared" si="5"/>
        <v>2.0271831306150001</v>
      </c>
      <c r="AP10" s="14">
        <f t="shared" si="6"/>
        <v>8.4900000000000003E-2</v>
      </c>
      <c r="AQ10" s="14">
        <f t="shared" si="7"/>
        <v>4.6382000000000003</v>
      </c>
      <c r="AR10" s="14">
        <f t="shared" si="8"/>
        <v>9.1473999999999993</v>
      </c>
      <c r="AS10" s="14">
        <f t="shared" si="9"/>
        <v>2.7505999999999999</v>
      </c>
      <c r="AT10" s="14">
        <f t="shared" si="10"/>
        <v>0.63619999999999999</v>
      </c>
      <c r="AU10" s="14">
        <f t="shared" si="11"/>
        <v>0.29110000000000003</v>
      </c>
      <c r="AV10" s="14">
        <f t="shared" si="12"/>
        <v>0.52235006706075504</v>
      </c>
      <c r="AW10" s="14">
        <f t="shared" si="13"/>
        <v>1.6543717061468701E-2</v>
      </c>
      <c r="AX10" s="14">
        <f t="shared" si="14"/>
        <v>1107.2278200000001</v>
      </c>
      <c r="AY10" s="14">
        <v>290</v>
      </c>
      <c r="AZ10" s="14">
        <v>0.17613564802100579</v>
      </c>
      <c r="BB10" s="12" t="s">
        <v>389</v>
      </c>
      <c r="BC10" s="12">
        <v>40</v>
      </c>
      <c r="BD10" s="12" t="s">
        <v>32</v>
      </c>
      <c r="BE10" s="12">
        <v>19</v>
      </c>
      <c r="BF10" s="12" t="s">
        <v>469</v>
      </c>
      <c r="BG10" s="12" t="s">
        <v>461</v>
      </c>
      <c r="BH10" s="12">
        <v>0.62018564814814803</v>
      </c>
      <c r="BI10" s="12">
        <v>16.271000000000001</v>
      </c>
      <c r="BJ10" s="12">
        <v>25</v>
      </c>
      <c r="BK10" s="12" t="s">
        <v>462</v>
      </c>
      <c r="BL10" s="12">
        <v>1</v>
      </c>
      <c r="BM10" s="12">
        <v>196000</v>
      </c>
      <c r="BN10" s="12">
        <v>10000</v>
      </c>
      <c r="BO10" s="12">
        <v>9.1</v>
      </c>
      <c r="BP10" s="12">
        <v>1</v>
      </c>
      <c r="BQ10" s="12">
        <v>6.53</v>
      </c>
      <c r="BR10" s="12">
        <v>0.7</v>
      </c>
      <c r="BS10" s="12">
        <v>1.22</v>
      </c>
      <c r="BT10" s="12">
        <v>0.65</v>
      </c>
      <c r="BU10" s="12">
        <v>2.68</v>
      </c>
      <c r="BV10" s="12">
        <v>0.14000000000000001</v>
      </c>
      <c r="BW10" s="12">
        <v>4780</v>
      </c>
      <c r="BX10" s="12">
        <v>120</v>
      </c>
      <c r="BY10" s="12">
        <v>23.1</v>
      </c>
      <c r="BZ10" s="12">
        <v>1.1000000000000001</v>
      </c>
      <c r="CA10" s="12">
        <v>17860</v>
      </c>
      <c r="CB10" s="12">
        <v>830</v>
      </c>
      <c r="CC10" s="12">
        <v>340</v>
      </c>
      <c r="CD10" s="12">
        <v>20</v>
      </c>
      <c r="CE10" s="12">
        <v>11.2</v>
      </c>
      <c r="CF10" s="12">
        <v>1.7</v>
      </c>
      <c r="CG10" s="12">
        <v>1431</v>
      </c>
      <c r="CH10" s="12">
        <v>86</v>
      </c>
      <c r="CI10" s="12">
        <v>92400</v>
      </c>
      <c r="CJ10" s="12">
        <v>5300</v>
      </c>
      <c r="CK10" s="12">
        <v>42.1</v>
      </c>
      <c r="CL10" s="12">
        <v>2.5</v>
      </c>
      <c r="CM10" s="12">
        <v>45.9</v>
      </c>
      <c r="CN10" s="12">
        <v>2.6</v>
      </c>
      <c r="CO10" s="12">
        <v>173.1</v>
      </c>
      <c r="CP10" s="12">
        <v>9.8000000000000007</v>
      </c>
      <c r="CQ10" s="12">
        <v>154.6</v>
      </c>
      <c r="CR10" s="12">
        <v>9.1</v>
      </c>
      <c r="CS10" s="12">
        <v>24.9</v>
      </c>
      <c r="CT10" s="12">
        <v>1.7</v>
      </c>
      <c r="CU10" s="12">
        <v>1.39</v>
      </c>
      <c r="CV10" s="12">
        <v>0.4</v>
      </c>
      <c r="CW10" s="12">
        <v>11.06</v>
      </c>
      <c r="CX10" s="12">
        <v>0.69</v>
      </c>
      <c r="CY10" s="12">
        <v>363</v>
      </c>
      <c r="CZ10" s="12">
        <v>14</v>
      </c>
      <c r="DA10" s="12">
        <v>27.5</v>
      </c>
      <c r="DB10" s="12">
        <v>1.4</v>
      </c>
      <c r="DC10" s="12">
        <v>172</v>
      </c>
      <c r="DD10" s="12">
        <v>11</v>
      </c>
      <c r="DE10" s="12">
        <v>16.899999999999999</v>
      </c>
      <c r="DF10" s="12">
        <v>1.1000000000000001</v>
      </c>
      <c r="DG10" s="12">
        <v>0.97</v>
      </c>
      <c r="DH10" s="12">
        <v>0.25</v>
      </c>
      <c r="DI10" s="12">
        <v>0.13</v>
      </c>
      <c r="DJ10" s="12">
        <v>0.12</v>
      </c>
      <c r="DK10" s="12">
        <v>0.107</v>
      </c>
      <c r="DL10" s="12">
        <v>3.2000000000000001E-2</v>
      </c>
      <c r="DM10" s="12">
        <v>1.64</v>
      </c>
      <c r="DN10" s="12">
        <v>0.21</v>
      </c>
      <c r="DO10" s="12" t="s">
        <v>135</v>
      </c>
      <c r="DP10" s="12" t="s">
        <v>135</v>
      </c>
      <c r="DQ10" s="12">
        <v>0.121</v>
      </c>
      <c r="DR10" s="12">
        <v>0.02</v>
      </c>
      <c r="DS10" s="12">
        <v>136</v>
      </c>
      <c r="DT10" s="12">
        <v>6.8</v>
      </c>
      <c r="DU10" s="12">
        <v>15.01</v>
      </c>
      <c r="DV10" s="12">
        <v>0.61</v>
      </c>
      <c r="DW10" s="12">
        <v>37.700000000000003</v>
      </c>
      <c r="DX10" s="12">
        <v>1.8</v>
      </c>
      <c r="DY10" s="12">
        <v>5.37</v>
      </c>
      <c r="DZ10" s="12">
        <v>0.26</v>
      </c>
      <c r="EA10" s="12">
        <v>25</v>
      </c>
      <c r="EB10" s="12">
        <v>1.4</v>
      </c>
      <c r="EC10" s="12">
        <v>6.28</v>
      </c>
      <c r="ED10" s="12">
        <v>0.61</v>
      </c>
      <c r="EE10" s="12">
        <v>2.36</v>
      </c>
      <c r="EF10" s="12">
        <v>0.28000000000000003</v>
      </c>
      <c r="EG10" s="12">
        <v>6.1</v>
      </c>
      <c r="EH10" s="12">
        <v>0.67</v>
      </c>
      <c r="EI10" s="12">
        <v>1.012</v>
      </c>
      <c r="EJ10" s="12">
        <v>8.8999999999999996E-2</v>
      </c>
      <c r="EK10" s="12">
        <v>5.81</v>
      </c>
      <c r="EL10" s="12">
        <v>0.41</v>
      </c>
      <c r="EM10" s="12">
        <v>1.1000000000000001</v>
      </c>
      <c r="EN10" s="12">
        <v>0.12</v>
      </c>
      <c r="EO10" s="12">
        <v>3.33</v>
      </c>
      <c r="EP10" s="12">
        <v>0.35</v>
      </c>
      <c r="EQ10" s="12">
        <v>0.36499999999999999</v>
      </c>
      <c r="ER10" s="12">
        <v>7.1999999999999995E-2</v>
      </c>
      <c r="ES10" s="12">
        <v>2.29</v>
      </c>
      <c r="ET10" s="12">
        <v>0.32</v>
      </c>
      <c r="EU10" s="12">
        <v>0.36799999999999999</v>
      </c>
      <c r="EV10" s="12">
        <v>6.2E-2</v>
      </c>
      <c r="EW10" s="12">
        <v>5.08</v>
      </c>
      <c r="EX10" s="12">
        <v>0.64</v>
      </c>
      <c r="EY10" s="12">
        <v>1.1299999999999999</v>
      </c>
      <c r="EZ10" s="12">
        <v>0.11</v>
      </c>
      <c r="FA10" s="12">
        <v>0.16400000000000001</v>
      </c>
      <c r="FB10" s="12">
        <v>5.6000000000000001E-2</v>
      </c>
      <c r="FC10" s="12">
        <v>3.2000000000000001E-2</v>
      </c>
      <c r="FD10" s="12">
        <v>0.02</v>
      </c>
      <c r="FE10" s="12">
        <v>1.38</v>
      </c>
      <c r="FF10" s="12">
        <v>0.15</v>
      </c>
      <c r="FG10" s="12">
        <v>1.7000000000000001E-2</v>
      </c>
      <c r="FH10" s="12">
        <v>1.4E-2</v>
      </c>
      <c r="FI10" s="12">
        <v>1.1499999999999999</v>
      </c>
      <c r="FJ10" s="12">
        <v>0.15</v>
      </c>
      <c r="FK10" s="12">
        <v>0.38</v>
      </c>
      <c r="FL10" s="12">
        <v>8.2000000000000003E-2</v>
      </c>
    </row>
    <row r="11" spans="1:169" x14ac:dyDescent="0.3">
      <c r="A11" t="s">
        <v>952</v>
      </c>
      <c r="B11" t="s">
        <v>21</v>
      </c>
      <c r="C11" s="46" t="s">
        <v>825</v>
      </c>
      <c r="D11" s="46" t="s">
        <v>825</v>
      </c>
      <c r="F11" s="62">
        <v>2.7968999999999999</v>
      </c>
      <c r="G11" s="62">
        <v>12.732799999999999</v>
      </c>
      <c r="H11" s="62">
        <v>0.45569999999999999</v>
      </c>
      <c r="I11" s="62">
        <v>8.9266000000000005</v>
      </c>
      <c r="J11" s="62">
        <v>0.84940000000000004</v>
      </c>
      <c r="K11" s="62">
        <v>3.7902</v>
      </c>
      <c r="L11" s="62">
        <v>50.646299999999997</v>
      </c>
      <c r="M11" s="62">
        <v>4.3297999999999996</v>
      </c>
      <c r="N11" s="62">
        <v>12.3353</v>
      </c>
      <c r="O11" s="62">
        <v>0.21099999999999999</v>
      </c>
      <c r="P11" s="62">
        <v>1587.484496</v>
      </c>
      <c r="Q11" s="62">
        <v>243</v>
      </c>
      <c r="V11" s="25">
        <v>26.611049999999999</v>
      </c>
      <c r="W11" s="25">
        <v>55.148000000000003</v>
      </c>
      <c r="X11" s="25">
        <v>14.6769</v>
      </c>
      <c r="Y11" s="25">
        <v>0.85694999999999999</v>
      </c>
      <c r="Z11" s="25">
        <v>2.05105</v>
      </c>
      <c r="AA11" s="25">
        <v>0.29920000000000002</v>
      </c>
      <c r="AC11" s="25">
        <v>0.4224</v>
      </c>
      <c r="AD11" s="25">
        <v>7.0800000000000002E-2</v>
      </c>
      <c r="AE11" s="25">
        <v>4.9450000000000001E-2</v>
      </c>
      <c r="AG11" s="25">
        <v>100.1858</v>
      </c>
      <c r="AH11" s="25">
        <v>0.76370276354034505</v>
      </c>
      <c r="AJ11" s="14" t="str">
        <f t="shared" si="0"/>
        <v>LLF_LL3_120B_nosims</v>
      </c>
      <c r="AK11" s="14">
        <f t="shared" si="1"/>
        <v>50.646299999999997</v>
      </c>
      <c r="AL11" s="14">
        <f t="shared" si="2"/>
        <v>3.7902</v>
      </c>
      <c r="AM11" s="14">
        <f t="shared" si="3"/>
        <v>12.732799999999999</v>
      </c>
      <c r="AN11" s="14">
        <f t="shared" si="4"/>
        <v>10.485004999999999</v>
      </c>
      <c r="AO11" s="14">
        <f t="shared" si="5"/>
        <v>2.055883127745</v>
      </c>
      <c r="AP11" s="14">
        <f t="shared" si="6"/>
        <v>0.21099999999999999</v>
      </c>
      <c r="AQ11" s="14">
        <f t="shared" si="7"/>
        <v>4.3297999999999996</v>
      </c>
      <c r="AR11" s="14">
        <f t="shared" si="8"/>
        <v>8.9266000000000005</v>
      </c>
      <c r="AS11" s="14">
        <f t="shared" si="9"/>
        <v>2.7968999999999999</v>
      </c>
      <c r="AT11" s="14">
        <f t="shared" si="10"/>
        <v>0.84940000000000004</v>
      </c>
      <c r="AU11" s="14">
        <f t="shared" si="11"/>
        <v>0.45569999999999999</v>
      </c>
      <c r="AX11" s="14">
        <f t="shared" si="14"/>
        <v>1101.02898</v>
      </c>
      <c r="BB11" s="12" t="s">
        <v>392</v>
      </c>
      <c r="BC11" s="12">
        <v>20</v>
      </c>
      <c r="BD11" s="12" t="s">
        <v>32</v>
      </c>
      <c r="BE11" s="12" t="s">
        <v>470</v>
      </c>
      <c r="BF11" s="12" t="s">
        <v>556</v>
      </c>
      <c r="BG11" s="12" t="s">
        <v>471</v>
      </c>
      <c r="BH11" s="12">
        <v>0.53458379629629604</v>
      </c>
      <c r="BI11" s="12">
        <v>16.617999999999999</v>
      </c>
      <c r="BJ11" s="12">
        <v>58</v>
      </c>
      <c r="BK11" s="12" t="s">
        <v>462</v>
      </c>
      <c r="BL11" s="12">
        <v>1</v>
      </c>
      <c r="BM11" s="12">
        <v>51500</v>
      </c>
      <c r="BN11" s="12">
        <v>3300</v>
      </c>
      <c r="BO11" s="12">
        <v>8.9</v>
      </c>
      <c r="BP11" s="12">
        <v>1</v>
      </c>
      <c r="CM11" s="12">
        <v>55.5</v>
      </c>
      <c r="CN11" s="12">
        <v>4.2</v>
      </c>
      <c r="CO11" s="12">
        <v>130.9</v>
      </c>
      <c r="CP11" s="12">
        <v>9.8000000000000007</v>
      </c>
      <c r="CW11" s="12">
        <v>16.3</v>
      </c>
      <c r="CX11" s="12">
        <v>1.1000000000000001</v>
      </c>
      <c r="CY11" s="12">
        <v>384</v>
      </c>
      <c r="CZ11" s="12">
        <v>24</v>
      </c>
      <c r="DA11" s="12">
        <v>36.200000000000003</v>
      </c>
      <c r="DB11" s="12">
        <v>2.2999999999999998</v>
      </c>
      <c r="DC11" s="12">
        <v>237</v>
      </c>
      <c r="DD11" s="12">
        <v>14</v>
      </c>
      <c r="DE11" s="12">
        <v>24.3</v>
      </c>
      <c r="DF11" s="12">
        <v>1.6</v>
      </c>
      <c r="DS11" s="12">
        <v>183</v>
      </c>
      <c r="DT11" s="12">
        <v>12</v>
      </c>
      <c r="DU11" s="12">
        <v>21.08</v>
      </c>
      <c r="DV11" s="12">
        <v>0.97</v>
      </c>
      <c r="DW11" s="12">
        <v>51.6</v>
      </c>
      <c r="DX11" s="12">
        <v>2.1</v>
      </c>
      <c r="DY11" s="12">
        <v>7.19</v>
      </c>
      <c r="DZ11" s="12">
        <v>0.47</v>
      </c>
      <c r="EA11" s="12">
        <v>33.799999999999997</v>
      </c>
      <c r="EB11" s="12">
        <v>2</v>
      </c>
      <c r="EC11" s="12">
        <v>9.4</v>
      </c>
      <c r="ED11" s="12">
        <v>1.2</v>
      </c>
      <c r="EE11" s="12">
        <v>2.77</v>
      </c>
      <c r="EF11" s="12">
        <v>0.27</v>
      </c>
      <c r="EG11" s="12">
        <v>8.2100000000000009</v>
      </c>
      <c r="EH11" s="12">
        <v>0.79</v>
      </c>
      <c r="EI11" s="12">
        <v>1.2</v>
      </c>
      <c r="EJ11" s="12">
        <v>0.13</v>
      </c>
      <c r="EK11" s="12">
        <v>7.55</v>
      </c>
      <c r="EL11" s="12">
        <v>0.57999999999999996</v>
      </c>
      <c r="EM11" s="12">
        <v>1.44</v>
      </c>
      <c r="EN11" s="12">
        <v>0.13</v>
      </c>
      <c r="EO11" s="12">
        <v>3.63</v>
      </c>
      <c r="EP11" s="12">
        <v>0.41</v>
      </c>
      <c r="EQ11" s="12">
        <v>0.45200000000000001</v>
      </c>
      <c r="ER11" s="12">
        <v>6.9000000000000006E-2</v>
      </c>
      <c r="ES11" s="12">
        <v>3.17</v>
      </c>
      <c r="ET11" s="12">
        <v>0.39</v>
      </c>
      <c r="EU11" s="12">
        <v>0.41499999999999998</v>
      </c>
      <c r="EV11" s="12">
        <v>6.0999999999999999E-2</v>
      </c>
    </row>
    <row r="12" spans="1:169" x14ac:dyDescent="0.3">
      <c r="A12" t="s">
        <v>934</v>
      </c>
      <c r="B12" t="s">
        <v>21</v>
      </c>
      <c r="C12" s="46" t="s">
        <v>825</v>
      </c>
      <c r="D12" s="46" t="s">
        <v>825</v>
      </c>
      <c r="F12" s="62">
        <v>2.8506</v>
      </c>
      <c r="G12" s="62">
        <v>12.950799999999999</v>
      </c>
      <c r="H12" s="62">
        <v>0.43630000000000002</v>
      </c>
      <c r="I12" s="62">
        <v>8.8658999999999999</v>
      </c>
      <c r="J12" s="62">
        <v>0.83750000000000002</v>
      </c>
      <c r="K12" s="62">
        <v>3.7732999999999999</v>
      </c>
      <c r="L12" s="62">
        <v>51.5045</v>
      </c>
      <c r="M12" s="62">
        <v>4.3777999999999997</v>
      </c>
      <c r="N12" s="62">
        <v>12.854200000000001</v>
      </c>
      <c r="O12" s="62">
        <v>0.23350000000000001</v>
      </c>
      <c r="P12" s="62">
        <v>1477.3815360000001</v>
      </c>
      <c r="Q12" s="62">
        <v>230</v>
      </c>
      <c r="R12" s="62">
        <v>0.65399843895055398</v>
      </c>
      <c r="S12" s="62">
        <v>319.02499747830097</v>
      </c>
      <c r="T12" s="62">
        <v>491.11774454819403</v>
      </c>
      <c r="V12" s="25">
        <v>26.611049999999999</v>
      </c>
      <c r="W12" s="25">
        <v>55.148000000000003</v>
      </c>
      <c r="X12" s="25">
        <v>14.6769</v>
      </c>
      <c r="Y12" s="25">
        <v>0.85694999999999999</v>
      </c>
      <c r="Z12" s="25">
        <v>2.05105</v>
      </c>
      <c r="AA12" s="25">
        <v>0.29920000000000002</v>
      </c>
      <c r="AC12" s="25">
        <v>0.4224</v>
      </c>
      <c r="AD12" s="25">
        <v>7.0800000000000002E-2</v>
      </c>
      <c r="AE12" s="25">
        <v>4.9450000000000001E-2</v>
      </c>
      <c r="AG12" s="25">
        <v>100.1858</v>
      </c>
      <c r="AH12" s="25">
        <v>0.76370276354034505</v>
      </c>
      <c r="AJ12" s="14" t="str">
        <f t="shared" si="0"/>
        <v>LLF_LL3_120A</v>
      </c>
      <c r="AK12" s="14">
        <f t="shared" si="1"/>
        <v>51.5045</v>
      </c>
      <c r="AL12" s="14">
        <f t="shared" si="2"/>
        <v>3.7732999999999999</v>
      </c>
      <c r="AM12" s="14">
        <f t="shared" si="3"/>
        <v>12.950799999999999</v>
      </c>
      <c r="AN12" s="14">
        <f t="shared" si="4"/>
        <v>10.926069999999999</v>
      </c>
      <c r="AO12" s="14">
        <f t="shared" si="5"/>
        <v>2.1423664524299997</v>
      </c>
      <c r="AP12" s="14">
        <f t="shared" si="6"/>
        <v>0.23350000000000001</v>
      </c>
      <c r="AQ12" s="14">
        <f t="shared" si="7"/>
        <v>4.3777999999999997</v>
      </c>
      <c r="AR12" s="14">
        <f t="shared" si="8"/>
        <v>8.8658999999999999</v>
      </c>
      <c r="AS12" s="14">
        <f t="shared" si="9"/>
        <v>2.8506</v>
      </c>
      <c r="AT12" s="14">
        <f t="shared" si="10"/>
        <v>0.83750000000000002</v>
      </c>
      <c r="AU12" s="14">
        <f t="shared" si="11"/>
        <v>0.43630000000000002</v>
      </c>
      <c r="AV12" s="14">
        <f t="shared" si="12"/>
        <v>0.65399843895055398</v>
      </c>
      <c r="AW12" s="14">
        <f t="shared" si="13"/>
        <v>3.1902499747830097E-2</v>
      </c>
      <c r="AX12" s="14">
        <f t="shared" si="14"/>
        <v>1101.99378</v>
      </c>
      <c r="AY12" s="14">
        <v>520</v>
      </c>
      <c r="AZ12" s="14">
        <v>0.15929064065609519</v>
      </c>
      <c r="BB12" s="12" t="s">
        <v>388</v>
      </c>
      <c r="BC12" s="12">
        <v>25</v>
      </c>
      <c r="BD12" s="12" t="s">
        <v>32</v>
      </c>
      <c r="BE12" s="12" t="s">
        <v>459</v>
      </c>
      <c r="BF12" s="12" t="s">
        <v>557</v>
      </c>
      <c r="BG12" s="12" t="s">
        <v>461</v>
      </c>
      <c r="BH12" s="12">
        <v>0.68831180555555604</v>
      </c>
      <c r="BI12" s="12">
        <v>17.774999999999999</v>
      </c>
      <c r="BJ12" s="12">
        <v>34</v>
      </c>
      <c r="BK12" s="12" t="s">
        <v>462</v>
      </c>
      <c r="BL12" s="12">
        <v>1</v>
      </c>
      <c r="BM12" s="12">
        <v>59300</v>
      </c>
      <c r="BN12" s="12">
        <v>4300</v>
      </c>
      <c r="BO12" s="12">
        <v>8.9</v>
      </c>
      <c r="BP12" s="12">
        <v>1</v>
      </c>
      <c r="BU12" s="12">
        <v>2.86</v>
      </c>
      <c r="BV12" s="12">
        <v>0.23</v>
      </c>
      <c r="BW12" s="12">
        <v>6640</v>
      </c>
      <c r="BX12" s="12">
        <v>300</v>
      </c>
      <c r="BY12" s="12">
        <v>27.2</v>
      </c>
      <c r="BZ12" s="12">
        <v>1.9</v>
      </c>
      <c r="CA12" s="12">
        <v>22800</v>
      </c>
      <c r="CB12" s="12">
        <v>1400</v>
      </c>
      <c r="CC12" s="12">
        <v>444</v>
      </c>
      <c r="CD12" s="12">
        <v>29</v>
      </c>
      <c r="CE12" s="12">
        <v>23.6</v>
      </c>
      <c r="CF12" s="12">
        <v>5.2</v>
      </c>
      <c r="CG12" s="12">
        <v>1570</v>
      </c>
      <c r="CH12" s="12">
        <v>140</v>
      </c>
      <c r="CI12" s="12">
        <v>107700</v>
      </c>
      <c r="CJ12" s="12">
        <v>8900</v>
      </c>
      <c r="CM12" s="12">
        <v>56.1</v>
      </c>
      <c r="CN12" s="12">
        <v>6.1</v>
      </c>
      <c r="CO12" s="12">
        <v>144.54545454545499</v>
      </c>
      <c r="CP12" s="12">
        <v>13.636363636363599</v>
      </c>
      <c r="CS12" s="12">
        <v>26.7</v>
      </c>
      <c r="CT12" s="12">
        <v>2.1</v>
      </c>
      <c r="CU12" s="12">
        <v>1.58</v>
      </c>
      <c r="CV12" s="12">
        <v>0.78</v>
      </c>
      <c r="CW12" s="12">
        <v>16.3</v>
      </c>
      <c r="CX12" s="12">
        <v>1.3</v>
      </c>
      <c r="CY12" s="12">
        <v>391</v>
      </c>
      <c r="CZ12" s="12">
        <v>20</v>
      </c>
      <c r="DA12" s="12">
        <v>39.299999999999997</v>
      </c>
      <c r="DB12" s="12">
        <v>2.2999999999999998</v>
      </c>
      <c r="DC12" s="12">
        <v>257</v>
      </c>
      <c r="DD12" s="12">
        <v>17</v>
      </c>
      <c r="DE12" s="12">
        <v>25.1</v>
      </c>
      <c r="DF12" s="12">
        <v>2</v>
      </c>
      <c r="DG12" s="12">
        <v>1.35</v>
      </c>
      <c r="DH12" s="12">
        <v>0.38</v>
      </c>
      <c r="DM12" s="12">
        <v>2.9</v>
      </c>
      <c r="DN12" s="12">
        <v>0.39</v>
      </c>
      <c r="DS12" s="12">
        <v>195</v>
      </c>
      <c r="DT12" s="12">
        <v>20</v>
      </c>
      <c r="DU12" s="12">
        <v>21.2</v>
      </c>
      <c r="DV12" s="12">
        <v>1.8</v>
      </c>
      <c r="DW12" s="12">
        <v>52.8</v>
      </c>
      <c r="DX12" s="12">
        <v>3.3</v>
      </c>
      <c r="DY12" s="12">
        <v>7.27</v>
      </c>
      <c r="DZ12" s="12">
        <v>0.52</v>
      </c>
      <c r="EA12" s="12">
        <v>34.6</v>
      </c>
      <c r="EB12" s="12">
        <v>2.8</v>
      </c>
      <c r="EC12" s="12">
        <v>8.64</v>
      </c>
      <c r="ED12" s="12">
        <v>0.91</v>
      </c>
      <c r="EE12" s="12">
        <v>2.88</v>
      </c>
      <c r="EF12" s="12">
        <v>0.4</v>
      </c>
      <c r="EG12" s="12">
        <v>8.1999999999999993</v>
      </c>
      <c r="EH12" s="12">
        <v>1.1000000000000001</v>
      </c>
      <c r="EI12" s="12">
        <v>1.35</v>
      </c>
      <c r="EJ12" s="12">
        <v>0.15</v>
      </c>
      <c r="EK12" s="12">
        <v>8.02</v>
      </c>
      <c r="EL12" s="12">
        <v>0.85</v>
      </c>
      <c r="EM12" s="12">
        <v>1.45</v>
      </c>
      <c r="EN12" s="12">
        <v>0.2</v>
      </c>
      <c r="EO12" s="12">
        <v>3.88</v>
      </c>
      <c r="EP12" s="12">
        <v>0.43</v>
      </c>
      <c r="EQ12" s="12">
        <v>0.53400000000000003</v>
      </c>
      <c r="ER12" s="12">
        <v>7.6999999999999999E-2</v>
      </c>
      <c r="ES12" s="12">
        <v>3.28</v>
      </c>
      <c r="ET12" s="12">
        <v>0.62</v>
      </c>
      <c r="EU12" s="12">
        <v>0.372</v>
      </c>
      <c r="EV12" s="12">
        <v>8.6999999999999994E-2</v>
      </c>
      <c r="EW12" s="12">
        <v>7.4</v>
      </c>
      <c r="EX12" s="12">
        <v>1</v>
      </c>
      <c r="EY12" s="12">
        <v>1.34</v>
      </c>
      <c r="EZ12" s="12">
        <v>0.15</v>
      </c>
      <c r="FA12" s="12">
        <v>0.43</v>
      </c>
      <c r="FB12" s="12">
        <v>0.15</v>
      </c>
      <c r="FC12" s="12">
        <v>3.9E-2</v>
      </c>
      <c r="FD12" s="12">
        <v>2.1000000000000001E-2</v>
      </c>
      <c r="FE12" s="12">
        <v>1.76</v>
      </c>
      <c r="FF12" s="12">
        <v>0.26</v>
      </c>
      <c r="FI12" s="12">
        <v>1.78</v>
      </c>
      <c r="FJ12" s="12">
        <v>0.25</v>
      </c>
      <c r="FK12" s="12">
        <v>0.66</v>
      </c>
      <c r="FL12" s="12">
        <v>0.14000000000000001</v>
      </c>
    </row>
    <row r="13" spans="1:169" x14ac:dyDescent="0.3">
      <c r="A13" t="s">
        <v>218</v>
      </c>
      <c r="B13" t="s">
        <v>15</v>
      </c>
      <c r="C13" s="46" t="s">
        <v>826</v>
      </c>
      <c r="D13" s="46" t="s">
        <v>825</v>
      </c>
      <c r="F13" s="62">
        <v>2.8458000000000001</v>
      </c>
      <c r="G13" s="62">
        <v>13.245799999999999</v>
      </c>
      <c r="H13" s="62">
        <v>0.42380000000000001</v>
      </c>
      <c r="I13" s="62">
        <v>8.9403000000000006</v>
      </c>
      <c r="J13" s="62">
        <v>0.80379999999999996</v>
      </c>
      <c r="K13" s="62">
        <v>4.3604000000000003</v>
      </c>
      <c r="L13" s="62">
        <v>50.611199999999997</v>
      </c>
      <c r="M13" s="62">
        <v>4.9123000000000001</v>
      </c>
      <c r="N13" s="62">
        <v>11.301299999999999</v>
      </c>
      <c r="O13" s="62">
        <v>0.1991</v>
      </c>
      <c r="P13" s="62">
        <v>1427.835204</v>
      </c>
      <c r="Q13" s="62">
        <v>212</v>
      </c>
      <c r="R13" s="62">
        <v>0.60105649246695902</v>
      </c>
      <c r="S13" s="62">
        <v>380.23624632911901</v>
      </c>
      <c r="T13" s="62">
        <v>416.71622134300702</v>
      </c>
      <c r="V13" s="25">
        <v>27.434633333333299</v>
      </c>
      <c r="W13" s="25">
        <v>54.496533333333304</v>
      </c>
      <c r="X13" s="25">
        <v>12.7633666666667</v>
      </c>
      <c r="Y13" s="25">
        <v>1.2954666666666701</v>
      </c>
      <c r="Z13" s="25">
        <v>2.0358000000000001</v>
      </c>
      <c r="AA13" s="25">
        <v>0.26443333333333302</v>
      </c>
      <c r="AC13" s="25">
        <v>0.58703333333333296</v>
      </c>
      <c r="AD13" s="25">
        <v>0.13396666666666701</v>
      </c>
      <c r="AE13" s="25">
        <v>2.87E-2</v>
      </c>
      <c r="AG13" s="25">
        <v>99.039933333333295</v>
      </c>
      <c r="AH13" s="25">
        <v>0.79302612279962204</v>
      </c>
      <c r="AJ13" s="14" t="str">
        <f t="shared" si="0"/>
        <v>LLg_LL5_42a</v>
      </c>
      <c r="AK13" s="14">
        <f t="shared" si="1"/>
        <v>50.611199999999997</v>
      </c>
      <c r="AL13" s="14">
        <f t="shared" si="2"/>
        <v>4.3604000000000003</v>
      </c>
      <c r="AM13" s="14">
        <f t="shared" si="3"/>
        <v>13.245799999999999</v>
      </c>
      <c r="AN13" s="14">
        <f t="shared" si="4"/>
        <v>9.6061049999999994</v>
      </c>
      <c r="AO13" s="14">
        <f t="shared" si="5"/>
        <v>1.8835498116449998</v>
      </c>
      <c r="AP13" s="14">
        <f t="shared" si="6"/>
        <v>0.1991</v>
      </c>
      <c r="AQ13" s="14">
        <f t="shared" si="7"/>
        <v>4.9123000000000001</v>
      </c>
      <c r="AR13" s="14">
        <f t="shared" si="8"/>
        <v>8.9403000000000006</v>
      </c>
      <c r="AS13" s="14">
        <f t="shared" si="9"/>
        <v>2.8458000000000001</v>
      </c>
      <c r="AT13" s="14">
        <f t="shared" si="10"/>
        <v>0.80379999999999996</v>
      </c>
      <c r="AU13" s="14">
        <f t="shared" si="11"/>
        <v>0.42380000000000001</v>
      </c>
      <c r="AV13" s="14">
        <f t="shared" si="12"/>
        <v>0.60105649246695902</v>
      </c>
      <c r="AW13" s="14">
        <f t="shared" si="13"/>
        <v>3.8023624632911902E-2</v>
      </c>
      <c r="AX13" s="14">
        <f t="shared" si="14"/>
        <v>1112.73723</v>
      </c>
      <c r="AY13" s="14">
        <v>600</v>
      </c>
      <c r="AZ13" s="14">
        <v>0.123859180436139</v>
      </c>
      <c r="BB13" s="12" t="s">
        <v>394</v>
      </c>
      <c r="BC13" s="12">
        <v>50</v>
      </c>
      <c r="BD13" s="12" t="s">
        <v>32</v>
      </c>
      <c r="BE13" s="12">
        <v>17</v>
      </c>
      <c r="BF13" s="12" t="s">
        <v>558</v>
      </c>
      <c r="BG13" s="12" t="s">
        <v>467</v>
      </c>
      <c r="BH13" s="12">
        <v>0.70775717592592602</v>
      </c>
      <c r="BI13" s="12">
        <v>22.625</v>
      </c>
      <c r="BJ13" s="12">
        <v>35</v>
      </c>
      <c r="BK13" s="12" t="s">
        <v>462</v>
      </c>
      <c r="BL13" s="12">
        <v>1</v>
      </c>
      <c r="BM13" s="12">
        <v>288000</v>
      </c>
      <c r="BN13" s="12">
        <v>14000</v>
      </c>
      <c r="BO13" s="12">
        <v>8.9</v>
      </c>
      <c r="BP13" s="12">
        <v>1</v>
      </c>
      <c r="BQ13" s="12">
        <v>6.85</v>
      </c>
      <c r="BR13" s="12">
        <v>0.42</v>
      </c>
      <c r="BS13" s="12">
        <v>2.08</v>
      </c>
      <c r="BT13" s="12">
        <v>0.7</v>
      </c>
      <c r="BU13" s="12">
        <v>2.97</v>
      </c>
      <c r="BV13" s="12">
        <v>0.15</v>
      </c>
      <c r="BW13" s="12">
        <v>7130</v>
      </c>
      <c r="BX13" s="12">
        <v>260</v>
      </c>
      <c r="BY13" s="12">
        <v>29.4</v>
      </c>
      <c r="BZ13" s="12">
        <v>1.1000000000000001</v>
      </c>
      <c r="CA13" s="12">
        <v>26360</v>
      </c>
      <c r="CB13" s="12">
        <v>820</v>
      </c>
      <c r="CC13" s="12">
        <v>449</v>
      </c>
      <c r="CD13" s="12">
        <v>14</v>
      </c>
      <c r="CE13" s="12">
        <v>60.8</v>
      </c>
      <c r="CF13" s="12">
        <v>3.4</v>
      </c>
      <c r="CG13" s="12">
        <v>1272</v>
      </c>
      <c r="CH13" s="12">
        <v>49</v>
      </c>
      <c r="CI13" s="12">
        <v>69000</v>
      </c>
      <c r="CJ13" s="12">
        <v>3000</v>
      </c>
      <c r="CK13" s="12">
        <v>35.6</v>
      </c>
      <c r="CL13" s="12">
        <v>1.9</v>
      </c>
      <c r="CM13" s="12">
        <v>88.2</v>
      </c>
      <c r="CN13" s="12">
        <v>5.0999999999999996</v>
      </c>
      <c r="CO13" s="12">
        <v>163.5</v>
      </c>
      <c r="CP13" s="12">
        <v>8.1999999999999993</v>
      </c>
      <c r="CQ13" s="12">
        <v>133.6</v>
      </c>
      <c r="CR13" s="12">
        <v>8.1</v>
      </c>
      <c r="CS13" s="12">
        <v>26.1</v>
      </c>
      <c r="CT13" s="12">
        <v>1.3</v>
      </c>
      <c r="CU13" s="12">
        <v>1.79</v>
      </c>
      <c r="CV13" s="12">
        <v>0.3</v>
      </c>
      <c r="CW13" s="12">
        <v>16.52</v>
      </c>
      <c r="CX13" s="12">
        <v>0.87</v>
      </c>
      <c r="CY13" s="12">
        <v>396</v>
      </c>
      <c r="CZ13" s="12">
        <v>15</v>
      </c>
      <c r="DA13" s="12">
        <v>36.700000000000003</v>
      </c>
      <c r="DB13" s="12">
        <v>1.3</v>
      </c>
      <c r="DC13" s="12">
        <v>252.2</v>
      </c>
      <c r="DD13" s="12">
        <v>7.3</v>
      </c>
      <c r="DE13" s="12">
        <v>26.54</v>
      </c>
      <c r="DF13" s="12">
        <v>0.98</v>
      </c>
      <c r="DG13" s="12">
        <v>1.44</v>
      </c>
      <c r="DH13" s="12">
        <v>0.19</v>
      </c>
      <c r="DI13" s="12">
        <v>0.14699999999999999</v>
      </c>
      <c r="DJ13" s="12">
        <v>9.1999999999999998E-2</v>
      </c>
      <c r="DK13" s="12">
        <v>0.124</v>
      </c>
      <c r="DL13" s="12">
        <v>2.7E-2</v>
      </c>
      <c r="DM13" s="12">
        <v>2.66</v>
      </c>
      <c r="DN13" s="12">
        <v>0.3</v>
      </c>
      <c r="DO13" s="12">
        <v>0.10299999999999999</v>
      </c>
      <c r="DP13" s="12">
        <v>3.4000000000000002E-2</v>
      </c>
      <c r="DQ13" s="12">
        <v>0.17299999999999999</v>
      </c>
      <c r="DR13" s="12">
        <v>2.5999999999999999E-2</v>
      </c>
      <c r="DS13" s="12">
        <v>201</v>
      </c>
      <c r="DT13" s="12">
        <v>11</v>
      </c>
      <c r="DU13" s="12">
        <v>23.1</v>
      </c>
      <c r="DV13" s="12">
        <v>1.1000000000000001</v>
      </c>
      <c r="DW13" s="12">
        <v>57.1</v>
      </c>
      <c r="DX13" s="12">
        <v>3</v>
      </c>
      <c r="DY13" s="12">
        <v>7.75</v>
      </c>
      <c r="DZ13" s="12">
        <v>0.46</v>
      </c>
      <c r="EA13" s="12">
        <v>34.4</v>
      </c>
      <c r="EB13" s="12">
        <v>1.6</v>
      </c>
      <c r="EC13" s="12">
        <v>8.67</v>
      </c>
      <c r="ED13" s="12">
        <v>0.7</v>
      </c>
      <c r="EE13" s="12">
        <v>2.93</v>
      </c>
      <c r="EF13" s="12">
        <v>0.23</v>
      </c>
      <c r="EG13" s="12">
        <v>9.3000000000000007</v>
      </c>
      <c r="EH13" s="12">
        <v>0.81</v>
      </c>
      <c r="EI13" s="12">
        <v>1.375</v>
      </c>
      <c r="EJ13" s="12">
        <v>9.6000000000000002E-2</v>
      </c>
      <c r="EK13" s="12">
        <v>7.56</v>
      </c>
      <c r="EL13" s="12">
        <v>0.55000000000000004</v>
      </c>
      <c r="EM13" s="12">
        <v>1.51</v>
      </c>
      <c r="EN13" s="12">
        <v>0.14000000000000001</v>
      </c>
      <c r="EO13" s="12">
        <v>4.08</v>
      </c>
      <c r="EP13" s="12">
        <v>0.34</v>
      </c>
      <c r="EQ13" s="12">
        <v>0.45</v>
      </c>
      <c r="ER13" s="12">
        <v>6.3E-2</v>
      </c>
      <c r="ES13" s="12">
        <v>3.28</v>
      </c>
      <c r="ET13" s="12">
        <v>0.43</v>
      </c>
      <c r="EU13" s="12">
        <v>0.42099999999999999</v>
      </c>
      <c r="EV13" s="12">
        <v>0.06</v>
      </c>
      <c r="EW13" s="12">
        <v>7.28</v>
      </c>
      <c r="EX13" s="12">
        <v>0.92</v>
      </c>
      <c r="EY13" s="12">
        <v>1.8</v>
      </c>
      <c r="EZ13" s="12">
        <v>0.17</v>
      </c>
      <c r="FA13" s="12">
        <v>0.27300000000000002</v>
      </c>
      <c r="FB13" s="12">
        <v>5.8999999999999997E-2</v>
      </c>
      <c r="FC13" s="12">
        <v>4.9000000000000002E-2</v>
      </c>
      <c r="FD13" s="12">
        <v>2.3E-2</v>
      </c>
      <c r="FE13" s="12">
        <v>1.77</v>
      </c>
      <c r="FF13" s="12">
        <v>0.14000000000000001</v>
      </c>
      <c r="FG13" s="12">
        <v>1.4999999999999999E-2</v>
      </c>
      <c r="FH13" s="12">
        <v>1.0999999999999999E-2</v>
      </c>
      <c r="FI13" s="12">
        <v>1.87</v>
      </c>
      <c r="FJ13" s="12">
        <v>0.2</v>
      </c>
      <c r="FK13" s="12">
        <v>0.53</v>
      </c>
      <c r="FL13" s="12">
        <v>0.1</v>
      </c>
    </row>
    <row r="14" spans="1:169" x14ac:dyDescent="0.3">
      <c r="A14" t="s">
        <v>219</v>
      </c>
      <c r="B14" t="s">
        <v>15</v>
      </c>
      <c r="C14" s="46" t="s">
        <v>826</v>
      </c>
      <c r="D14" s="46" t="s">
        <v>825</v>
      </c>
      <c r="F14" s="62">
        <v>3.1126</v>
      </c>
      <c r="G14" s="62">
        <v>13.401899999999999</v>
      </c>
      <c r="H14" s="62">
        <v>0.52300000000000002</v>
      </c>
      <c r="I14" s="62">
        <v>9.2146000000000008</v>
      </c>
      <c r="J14" s="62">
        <v>0.73209999999999997</v>
      </c>
      <c r="K14" s="62">
        <v>4.0739000000000001</v>
      </c>
      <c r="L14" s="62">
        <v>50.112900000000003</v>
      </c>
      <c r="M14" s="62">
        <v>4.9847999999999999</v>
      </c>
      <c r="N14" s="62">
        <v>11.455299999999999</v>
      </c>
      <c r="O14" s="62">
        <v>0.26479999999999998</v>
      </c>
      <c r="P14" s="62">
        <v>1547.447056</v>
      </c>
      <c r="Q14" s="62">
        <v>222</v>
      </c>
      <c r="R14" s="62">
        <v>0.61599460765851499</v>
      </c>
      <c r="S14" s="62">
        <v>413.67087511928099</v>
      </c>
      <c r="T14" s="62">
        <v>434.32176785326499</v>
      </c>
      <c r="V14" s="25">
        <v>27.434633333333299</v>
      </c>
      <c r="W14" s="25">
        <v>54.496533333333304</v>
      </c>
      <c r="X14" s="25">
        <v>12.7633666666667</v>
      </c>
      <c r="Y14" s="25">
        <v>1.2954666666666701</v>
      </c>
      <c r="Z14" s="25">
        <v>2.0358000000000001</v>
      </c>
      <c r="AA14" s="25">
        <v>0.26443333333333302</v>
      </c>
      <c r="AC14" s="25">
        <v>0.58703333333333296</v>
      </c>
      <c r="AD14" s="25">
        <v>0.13396666666666701</v>
      </c>
      <c r="AE14" s="25">
        <v>2.87E-2</v>
      </c>
      <c r="AG14" s="25">
        <v>99.039933333333295</v>
      </c>
      <c r="AH14" s="25">
        <v>0.79302612279962204</v>
      </c>
      <c r="AJ14" s="14" t="str">
        <f t="shared" si="0"/>
        <v>LLg_LL5_42b</v>
      </c>
      <c r="AK14" s="14">
        <f t="shared" si="1"/>
        <v>50.112900000000003</v>
      </c>
      <c r="AL14" s="14">
        <f t="shared" si="2"/>
        <v>4.0739000000000001</v>
      </c>
      <c r="AM14" s="14">
        <f t="shared" si="3"/>
        <v>13.401899999999999</v>
      </c>
      <c r="AN14" s="14">
        <f t="shared" si="4"/>
        <v>9.7370049999999999</v>
      </c>
      <c r="AO14" s="14">
        <f t="shared" si="5"/>
        <v>1.9092164757449999</v>
      </c>
      <c r="AP14" s="14">
        <f t="shared" si="6"/>
        <v>0.26479999999999998</v>
      </c>
      <c r="AQ14" s="14">
        <f t="shared" si="7"/>
        <v>4.9847999999999999</v>
      </c>
      <c r="AR14" s="14">
        <f t="shared" si="8"/>
        <v>9.2146000000000008</v>
      </c>
      <c r="AS14" s="14">
        <f t="shared" si="9"/>
        <v>3.1126</v>
      </c>
      <c r="AT14" s="14">
        <f t="shared" si="10"/>
        <v>0.73209999999999997</v>
      </c>
      <c r="AU14" s="14">
        <f t="shared" si="11"/>
        <v>0.52300000000000002</v>
      </c>
      <c r="AV14" s="14">
        <f t="shared" si="12"/>
        <v>0.61599460765851499</v>
      </c>
      <c r="AW14" s="14">
        <f t="shared" si="13"/>
        <v>4.1367087511928101E-2</v>
      </c>
      <c r="AX14" s="14">
        <f t="shared" si="14"/>
        <v>1114.1944800000001</v>
      </c>
      <c r="AY14" s="14">
        <v>650</v>
      </c>
      <c r="AZ14" s="14">
        <v>0.1194470528948028</v>
      </c>
      <c r="BB14" s="12" t="s">
        <v>394</v>
      </c>
      <c r="BC14" s="12">
        <v>50</v>
      </c>
      <c r="BD14" s="12" t="s">
        <v>32</v>
      </c>
      <c r="BE14" s="12">
        <v>19</v>
      </c>
      <c r="BF14" s="12" t="s">
        <v>559</v>
      </c>
      <c r="BG14" s="12" t="s">
        <v>467</v>
      </c>
      <c r="BH14" s="12">
        <v>0.71039768518518498</v>
      </c>
      <c r="BI14" s="12">
        <v>6.4997999999999996</v>
      </c>
      <c r="BJ14" s="12">
        <v>10</v>
      </c>
      <c r="BK14" s="12" t="s">
        <v>462</v>
      </c>
      <c r="BL14" s="12">
        <v>1</v>
      </c>
      <c r="BM14" s="12">
        <v>312000</v>
      </c>
      <c r="BN14" s="12">
        <v>20000</v>
      </c>
      <c r="BO14" s="12">
        <v>9.1999999999999993</v>
      </c>
      <c r="BP14" s="12">
        <v>1</v>
      </c>
      <c r="BQ14" s="12">
        <v>6.93</v>
      </c>
      <c r="BR14" s="12">
        <v>0.55000000000000004</v>
      </c>
      <c r="BS14" s="12">
        <v>1.32</v>
      </c>
      <c r="BT14" s="12">
        <v>0.7</v>
      </c>
      <c r="BU14" s="12">
        <v>3.08</v>
      </c>
      <c r="BV14" s="12">
        <v>0.41</v>
      </c>
      <c r="BW14" s="12">
        <v>5790</v>
      </c>
      <c r="BX14" s="12">
        <v>340</v>
      </c>
      <c r="BY14" s="12">
        <v>28.9</v>
      </c>
      <c r="BZ14" s="12">
        <v>2.9</v>
      </c>
      <c r="CA14" s="12">
        <v>27100</v>
      </c>
      <c r="CB14" s="12">
        <v>1700</v>
      </c>
      <c r="CC14" s="12">
        <v>473</v>
      </c>
      <c r="CD14" s="12">
        <v>42</v>
      </c>
      <c r="CE14" s="12">
        <v>27.5</v>
      </c>
      <c r="CF14" s="12">
        <v>2.9</v>
      </c>
      <c r="CG14" s="12">
        <v>1370</v>
      </c>
      <c r="CH14" s="12">
        <v>99</v>
      </c>
      <c r="CI14" s="12">
        <v>80300</v>
      </c>
      <c r="CJ14" s="12">
        <v>8100</v>
      </c>
      <c r="CK14" s="12">
        <v>40.9</v>
      </c>
      <c r="CL14" s="12">
        <v>3.9</v>
      </c>
      <c r="CM14" s="12">
        <v>90.7</v>
      </c>
      <c r="CN14" s="12">
        <v>6.4</v>
      </c>
      <c r="CO14" s="12">
        <v>95.7</v>
      </c>
      <c r="CP14" s="12">
        <v>8.9</v>
      </c>
      <c r="CQ14" s="12">
        <v>165</v>
      </c>
      <c r="CR14" s="12">
        <v>16</v>
      </c>
      <c r="CS14" s="12">
        <v>25.7</v>
      </c>
      <c r="CT14" s="12">
        <v>3.1</v>
      </c>
      <c r="CU14" s="12">
        <v>1.67</v>
      </c>
      <c r="CV14" s="12">
        <v>0.37</v>
      </c>
      <c r="CW14" s="12">
        <v>14.5</v>
      </c>
      <c r="CX14" s="12">
        <v>1.2</v>
      </c>
      <c r="CY14" s="12">
        <v>445</v>
      </c>
      <c r="CZ14" s="12">
        <v>21</v>
      </c>
      <c r="DA14" s="12">
        <v>37.4</v>
      </c>
      <c r="DB14" s="12">
        <v>3</v>
      </c>
      <c r="DC14" s="12">
        <v>262</v>
      </c>
      <c r="DD14" s="12">
        <v>15</v>
      </c>
      <c r="DE14" s="12">
        <v>27.6</v>
      </c>
      <c r="DF14" s="12">
        <v>2.1</v>
      </c>
      <c r="DG14" s="12">
        <v>1.48</v>
      </c>
      <c r="DH14" s="12">
        <v>0.28000000000000003</v>
      </c>
      <c r="DI14" s="12">
        <v>4.5999999999999999E-2</v>
      </c>
      <c r="DJ14" s="12">
        <v>9.8000000000000004E-2</v>
      </c>
      <c r="DK14" s="12">
        <v>0.156</v>
      </c>
      <c r="DL14" s="12">
        <v>3.5999999999999997E-2</v>
      </c>
      <c r="DM14" s="12">
        <v>2.57</v>
      </c>
      <c r="DN14" s="12">
        <v>0.3</v>
      </c>
      <c r="DO14" s="12" t="s">
        <v>135</v>
      </c>
      <c r="DP14" s="12" t="s">
        <v>135</v>
      </c>
      <c r="DQ14" s="12">
        <v>0.184</v>
      </c>
      <c r="DR14" s="12">
        <v>5.7000000000000002E-2</v>
      </c>
      <c r="DS14" s="12">
        <v>210</v>
      </c>
      <c r="DT14" s="12">
        <v>21</v>
      </c>
      <c r="DU14" s="12">
        <v>23.1</v>
      </c>
      <c r="DV14" s="12">
        <v>1.9</v>
      </c>
      <c r="DW14" s="12">
        <v>57.1</v>
      </c>
      <c r="DX14" s="12">
        <v>4.0999999999999996</v>
      </c>
      <c r="DY14" s="12">
        <v>7.83</v>
      </c>
      <c r="DZ14" s="12">
        <v>0.76</v>
      </c>
      <c r="EA14" s="12">
        <v>36</v>
      </c>
      <c r="EB14" s="12">
        <v>3.5</v>
      </c>
      <c r="EC14" s="12">
        <v>9</v>
      </c>
      <c r="ED14" s="12">
        <v>1.2</v>
      </c>
      <c r="EE14" s="12">
        <v>3.06</v>
      </c>
      <c r="EF14" s="12">
        <v>0.39</v>
      </c>
      <c r="EG14" s="12">
        <v>10.199999999999999</v>
      </c>
      <c r="EH14" s="12">
        <v>1.7</v>
      </c>
      <c r="EI14" s="12">
        <v>1.37</v>
      </c>
      <c r="EJ14" s="12">
        <v>0.15</v>
      </c>
      <c r="EK14" s="12">
        <v>8.5</v>
      </c>
      <c r="EL14" s="12">
        <v>1.5</v>
      </c>
      <c r="EM14" s="12">
        <v>1.71</v>
      </c>
      <c r="EN14" s="12">
        <v>0.32</v>
      </c>
      <c r="EO14" s="12">
        <v>4.53</v>
      </c>
      <c r="EP14" s="12">
        <v>0.79</v>
      </c>
      <c r="EQ14" s="12">
        <v>0.61</v>
      </c>
      <c r="ER14" s="12">
        <v>0.16</v>
      </c>
      <c r="ES14" s="12">
        <v>2.94</v>
      </c>
      <c r="ET14" s="12">
        <v>0.51</v>
      </c>
      <c r="EU14" s="12">
        <v>0.52</v>
      </c>
      <c r="EV14" s="12">
        <v>0.15</v>
      </c>
      <c r="EW14" s="12">
        <v>6.9</v>
      </c>
      <c r="EX14" s="12">
        <v>1.2</v>
      </c>
      <c r="EY14" s="12">
        <v>1.65</v>
      </c>
      <c r="EZ14" s="12">
        <v>0.23</v>
      </c>
      <c r="FA14" s="12">
        <v>0.32700000000000001</v>
      </c>
      <c r="FB14" s="12">
        <v>9.6000000000000002E-2</v>
      </c>
      <c r="FC14" s="12">
        <v>5.0000000000000001E-3</v>
      </c>
      <c r="FD14" s="12">
        <v>1.0999999999999999E-2</v>
      </c>
      <c r="FE14" s="12">
        <v>1.74</v>
      </c>
      <c r="FF14" s="12">
        <v>0.32</v>
      </c>
      <c r="FG14" s="12">
        <v>3.6999999999999998E-2</v>
      </c>
      <c r="FH14" s="12">
        <v>2.7E-2</v>
      </c>
      <c r="FI14" s="12">
        <v>1.95</v>
      </c>
      <c r="FJ14" s="12">
        <v>0.52</v>
      </c>
      <c r="FK14" s="12">
        <v>0.73</v>
      </c>
      <c r="FL14" s="12">
        <v>0.16</v>
      </c>
    </row>
    <row r="15" spans="1:169" x14ac:dyDescent="0.3">
      <c r="A15" t="s">
        <v>220</v>
      </c>
      <c r="B15" t="s">
        <v>15</v>
      </c>
      <c r="C15" s="46" t="s">
        <v>826</v>
      </c>
      <c r="D15" s="46" t="s">
        <v>825</v>
      </c>
      <c r="F15" s="62">
        <v>2.9289999999999998</v>
      </c>
      <c r="G15" s="62">
        <v>13.235099999999999</v>
      </c>
      <c r="H15" s="62">
        <v>0.41959999999999997</v>
      </c>
      <c r="I15" s="62">
        <v>9.4415999999999993</v>
      </c>
      <c r="J15" s="62">
        <v>0.71009999999999995</v>
      </c>
      <c r="K15" s="62">
        <v>4.0446999999999997</v>
      </c>
      <c r="L15" s="62">
        <v>49.771599999999999</v>
      </c>
      <c r="M15" s="62">
        <v>5.0110999999999999</v>
      </c>
      <c r="N15" s="62">
        <v>11.636900000000001</v>
      </c>
      <c r="O15" s="62">
        <v>0.16930000000000001</v>
      </c>
      <c r="P15" s="62">
        <v>1470.374984</v>
      </c>
      <c r="Q15" s="62">
        <v>178</v>
      </c>
      <c r="R15" s="62">
        <v>0.61221743958001495</v>
      </c>
      <c r="S15" s="62">
        <v>414.72404900198597</v>
      </c>
      <c r="T15" s="62">
        <v>446.735935492164</v>
      </c>
      <c r="V15" s="25">
        <v>27.434633333333299</v>
      </c>
      <c r="W15" s="25">
        <v>54.496533333333304</v>
      </c>
      <c r="X15" s="25">
        <v>12.7633666666667</v>
      </c>
      <c r="Y15" s="25">
        <v>1.2954666666666701</v>
      </c>
      <c r="Z15" s="25">
        <v>2.0358000000000001</v>
      </c>
      <c r="AA15" s="25">
        <v>0.26443333333333302</v>
      </c>
      <c r="AC15" s="25">
        <v>0.58703333333333296</v>
      </c>
      <c r="AD15" s="25">
        <v>0.13396666666666701</v>
      </c>
      <c r="AE15" s="25">
        <v>2.87E-2</v>
      </c>
      <c r="AG15" s="25">
        <v>99.039933333333295</v>
      </c>
      <c r="AH15" s="25">
        <v>0.79302612279962204</v>
      </c>
      <c r="AJ15" s="14" t="str">
        <f t="shared" si="0"/>
        <v>LLg_LL5_42c</v>
      </c>
      <c r="AK15" s="14">
        <f t="shared" si="1"/>
        <v>49.771599999999999</v>
      </c>
      <c r="AL15" s="14">
        <f t="shared" si="2"/>
        <v>4.0446999999999997</v>
      </c>
      <c r="AM15" s="14">
        <f t="shared" si="3"/>
        <v>13.235099999999999</v>
      </c>
      <c r="AN15" s="14">
        <f t="shared" si="4"/>
        <v>9.8913650000000004</v>
      </c>
      <c r="AO15" s="14">
        <f t="shared" si="5"/>
        <v>1.9394831393850001</v>
      </c>
      <c r="AP15" s="14">
        <f t="shared" si="6"/>
        <v>0.16930000000000001</v>
      </c>
      <c r="AQ15" s="14">
        <f t="shared" si="7"/>
        <v>5.0110999999999999</v>
      </c>
      <c r="AR15" s="14">
        <f t="shared" si="8"/>
        <v>9.4415999999999993</v>
      </c>
      <c r="AS15" s="14">
        <f t="shared" si="9"/>
        <v>2.9289999999999998</v>
      </c>
      <c r="AT15" s="14">
        <f t="shared" si="10"/>
        <v>0.71009999999999995</v>
      </c>
      <c r="AU15" s="14">
        <f t="shared" si="11"/>
        <v>0.41959999999999997</v>
      </c>
      <c r="AV15" s="14">
        <f t="shared" si="12"/>
        <v>0.61221743958001495</v>
      </c>
      <c r="AW15" s="14">
        <f t="shared" si="13"/>
        <v>4.1472404900198601E-2</v>
      </c>
      <c r="AX15" s="14">
        <f t="shared" si="14"/>
        <v>1114.7231099999999</v>
      </c>
      <c r="AY15" s="14">
        <v>660</v>
      </c>
      <c r="AZ15" s="14">
        <v>0.11819099958479461</v>
      </c>
      <c r="BB15" s="12" t="s">
        <v>394</v>
      </c>
      <c r="BC15" s="12">
        <v>50</v>
      </c>
      <c r="BD15" s="12" t="s">
        <v>32</v>
      </c>
      <c r="BE15" s="12">
        <v>18</v>
      </c>
      <c r="BF15" s="12" t="s">
        <v>475</v>
      </c>
      <c r="BG15" s="12" t="s">
        <v>467</v>
      </c>
      <c r="BH15" s="12">
        <v>0.70909791666666699</v>
      </c>
      <c r="BI15" s="12">
        <v>20.780999999999999</v>
      </c>
      <c r="BJ15" s="12">
        <v>32</v>
      </c>
      <c r="BK15" s="12" t="s">
        <v>462</v>
      </c>
      <c r="BL15" s="12">
        <v>1</v>
      </c>
      <c r="BM15" s="12">
        <v>306000</v>
      </c>
      <c r="BN15" s="12">
        <v>13000</v>
      </c>
      <c r="BO15" s="12">
        <v>9.4</v>
      </c>
      <c r="BP15" s="12">
        <v>1</v>
      </c>
      <c r="BQ15" s="12">
        <v>6.58</v>
      </c>
      <c r="BR15" s="12">
        <v>0.34</v>
      </c>
      <c r="BS15" s="12">
        <v>1.05</v>
      </c>
      <c r="BT15" s="12">
        <v>0.34</v>
      </c>
      <c r="BU15" s="12">
        <v>2.83</v>
      </c>
      <c r="BV15" s="12">
        <v>0.14000000000000001</v>
      </c>
      <c r="BW15" s="12">
        <v>5690</v>
      </c>
      <c r="BX15" s="12">
        <v>220</v>
      </c>
      <c r="BY15" s="12">
        <v>29.5</v>
      </c>
      <c r="BZ15" s="12">
        <v>1.2</v>
      </c>
      <c r="CA15" s="12">
        <v>25180</v>
      </c>
      <c r="CB15" s="12">
        <v>840</v>
      </c>
      <c r="CC15" s="12">
        <v>447</v>
      </c>
      <c r="CD15" s="12">
        <v>19</v>
      </c>
      <c r="CE15" s="12">
        <v>55.3</v>
      </c>
      <c r="CF15" s="12">
        <v>2.9</v>
      </c>
      <c r="CG15" s="12">
        <v>1345</v>
      </c>
      <c r="CH15" s="12">
        <v>58</v>
      </c>
      <c r="CI15" s="12">
        <v>76400</v>
      </c>
      <c r="CJ15" s="12">
        <v>3000</v>
      </c>
      <c r="CK15" s="12">
        <v>38.799999999999997</v>
      </c>
      <c r="CL15" s="12">
        <v>1.8</v>
      </c>
      <c r="CM15" s="12">
        <v>90.4</v>
      </c>
      <c r="CN15" s="12">
        <v>4.5999999999999996</v>
      </c>
      <c r="CO15" s="12">
        <v>158.4</v>
      </c>
      <c r="CP15" s="12">
        <v>7.5</v>
      </c>
      <c r="CQ15" s="12">
        <v>132.80000000000001</v>
      </c>
      <c r="CR15" s="12">
        <v>6</v>
      </c>
      <c r="CS15" s="12">
        <v>24.2</v>
      </c>
      <c r="CT15" s="12">
        <v>1.1000000000000001</v>
      </c>
      <c r="CU15" s="12">
        <v>1.39</v>
      </c>
      <c r="CV15" s="12">
        <v>0.3</v>
      </c>
      <c r="CW15" s="12">
        <v>13.41</v>
      </c>
      <c r="CX15" s="12">
        <v>0.55000000000000004</v>
      </c>
      <c r="CY15" s="12">
        <v>403</v>
      </c>
      <c r="CZ15" s="12">
        <v>16</v>
      </c>
      <c r="DA15" s="12">
        <v>35.799999999999997</v>
      </c>
      <c r="DB15" s="12">
        <v>1.5</v>
      </c>
      <c r="DC15" s="12">
        <v>241.6</v>
      </c>
      <c r="DD15" s="12">
        <v>9.1</v>
      </c>
      <c r="DE15" s="12">
        <v>25.47</v>
      </c>
      <c r="DF15" s="12">
        <v>0.9</v>
      </c>
      <c r="DG15" s="12">
        <v>1.21</v>
      </c>
      <c r="DH15" s="12">
        <v>0.16</v>
      </c>
      <c r="DI15" s="12">
        <v>7.5999999999999998E-2</v>
      </c>
      <c r="DJ15" s="12">
        <v>7.9000000000000001E-2</v>
      </c>
      <c r="DK15" s="12">
        <v>0.13200000000000001</v>
      </c>
      <c r="DL15" s="12">
        <v>3.3000000000000002E-2</v>
      </c>
      <c r="DM15" s="12">
        <v>2.21</v>
      </c>
      <c r="DN15" s="12">
        <v>0.28000000000000003</v>
      </c>
      <c r="DO15" s="12">
        <v>5.7000000000000002E-2</v>
      </c>
      <c r="DP15" s="12">
        <v>2.5000000000000001E-2</v>
      </c>
      <c r="DQ15" s="12">
        <v>0.14499999999999999</v>
      </c>
      <c r="DR15" s="12">
        <v>2.1000000000000001E-2</v>
      </c>
      <c r="DS15" s="12">
        <v>182.2</v>
      </c>
      <c r="DT15" s="12">
        <v>9.5</v>
      </c>
      <c r="DU15" s="12">
        <v>21.63</v>
      </c>
      <c r="DV15" s="12">
        <v>0.89</v>
      </c>
      <c r="DW15" s="12">
        <v>53.2</v>
      </c>
      <c r="DX15" s="12">
        <v>1.9</v>
      </c>
      <c r="DY15" s="12">
        <v>7.16</v>
      </c>
      <c r="DZ15" s="12">
        <v>0.31</v>
      </c>
      <c r="EA15" s="12">
        <v>31.9</v>
      </c>
      <c r="EB15" s="12">
        <v>1.7</v>
      </c>
      <c r="EC15" s="12">
        <v>8.31</v>
      </c>
      <c r="ED15" s="12">
        <v>0.79</v>
      </c>
      <c r="EE15" s="12">
        <v>2.69</v>
      </c>
      <c r="EF15" s="12">
        <v>0.24</v>
      </c>
      <c r="EG15" s="12">
        <v>8.5500000000000007</v>
      </c>
      <c r="EH15" s="12">
        <v>0.73</v>
      </c>
      <c r="EI15" s="12">
        <v>1.33</v>
      </c>
      <c r="EJ15" s="12">
        <v>0.11</v>
      </c>
      <c r="EK15" s="12">
        <v>7.63</v>
      </c>
      <c r="EL15" s="12">
        <v>0.54</v>
      </c>
      <c r="EM15" s="12">
        <v>1.44</v>
      </c>
      <c r="EN15" s="12">
        <v>0.12</v>
      </c>
      <c r="EO15" s="12">
        <v>3.86</v>
      </c>
      <c r="EP15" s="12">
        <v>0.34</v>
      </c>
      <c r="EQ15" s="12">
        <v>0.53700000000000003</v>
      </c>
      <c r="ER15" s="12">
        <v>6.8000000000000005E-2</v>
      </c>
      <c r="ES15" s="12">
        <v>2.87</v>
      </c>
      <c r="ET15" s="12">
        <v>0.36</v>
      </c>
      <c r="EU15" s="12">
        <v>0.44700000000000001</v>
      </c>
      <c r="EV15" s="12">
        <v>6.8000000000000005E-2</v>
      </c>
      <c r="EW15" s="12">
        <v>6.05</v>
      </c>
      <c r="EX15" s="12">
        <v>0.66</v>
      </c>
      <c r="EY15" s="12">
        <v>1.42</v>
      </c>
      <c r="EZ15" s="12">
        <v>0.13</v>
      </c>
      <c r="FA15" s="12">
        <v>0.24</v>
      </c>
      <c r="FB15" s="12">
        <v>7.3999999999999996E-2</v>
      </c>
      <c r="FC15" s="12">
        <v>2.1000000000000001E-2</v>
      </c>
      <c r="FD15" s="12">
        <v>1.2E-2</v>
      </c>
      <c r="FE15" s="12">
        <v>1.51</v>
      </c>
      <c r="FF15" s="12">
        <v>0.12</v>
      </c>
      <c r="FG15" s="12">
        <v>2.1999999999999999E-2</v>
      </c>
      <c r="FH15" s="12">
        <v>1.2E-2</v>
      </c>
      <c r="FI15" s="12">
        <v>1.49</v>
      </c>
      <c r="FJ15" s="12">
        <v>0.17</v>
      </c>
      <c r="FK15" s="12">
        <v>0.56999999999999995</v>
      </c>
      <c r="FL15" s="12">
        <v>0.11</v>
      </c>
    </row>
    <row r="16" spans="1:169" x14ac:dyDescent="0.3">
      <c r="A16" t="s">
        <v>243</v>
      </c>
      <c r="B16" t="s">
        <v>22</v>
      </c>
      <c r="C16" s="46" t="s">
        <v>825</v>
      </c>
      <c r="D16" s="46" t="s">
        <v>825</v>
      </c>
      <c r="F16" s="62">
        <v>3.0598000000000001</v>
      </c>
      <c r="G16" s="62">
        <v>12.692299999999999</v>
      </c>
      <c r="H16" s="62">
        <v>0.47270000000000001</v>
      </c>
      <c r="I16" s="62">
        <v>9.0656999999999996</v>
      </c>
      <c r="J16" s="62">
        <v>0.76790000000000003</v>
      </c>
      <c r="K16" s="62">
        <v>3.8138999999999998</v>
      </c>
      <c r="L16" s="62">
        <v>49.709000000000003</v>
      </c>
      <c r="M16" s="62">
        <v>4.6342999999999996</v>
      </c>
      <c r="N16" s="62">
        <v>12.523199999999999</v>
      </c>
      <c r="O16" s="62">
        <v>0.21859999999999999</v>
      </c>
      <c r="P16" s="62">
        <v>1597.4938560000001</v>
      </c>
      <c r="Q16" s="62">
        <v>231</v>
      </c>
      <c r="R16" s="62">
        <v>0.62475176671935495</v>
      </c>
      <c r="S16" s="62">
        <v>351.742188221417</v>
      </c>
      <c r="T16" s="62">
        <v>421.71522513258799</v>
      </c>
      <c r="V16" s="25">
        <v>26.065100000000001</v>
      </c>
      <c r="W16" s="25">
        <v>52.809100000000001</v>
      </c>
      <c r="X16" s="25">
        <v>14.31</v>
      </c>
      <c r="Y16" s="25">
        <v>1.7545500000000001</v>
      </c>
      <c r="Z16" s="25">
        <v>2.7274500000000002</v>
      </c>
      <c r="AA16" s="25">
        <v>0.27544999999999997</v>
      </c>
      <c r="AC16" s="25">
        <v>0.65195000000000003</v>
      </c>
      <c r="AD16" s="25">
        <v>0.14205000000000001</v>
      </c>
      <c r="AE16" s="25">
        <v>5.3800000000000001E-2</v>
      </c>
      <c r="AG16" s="25">
        <v>98.789400000000001</v>
      </c>
      <c r="AH16" s="25">
        <v>0.76452952647875405</v>
      </c>
      <c r="AJ16" s="14" t="str">
        <f t="shared" si="0"/>
        <v>LL9_467</v>
      </c>
      <c r="AK16" s="14">
        <f t="shared" si="1"/>
        <v>49.709000000000003</v>
      </c>
      <c r="AL16" s="14">
        <f t="shared" si="2"/>
        <v>3.8138999999999998</v>
      </c>
      <c r="AM16" s="14">
        <f t="shared" si="3"/>
        <v>12.692299999999999</v>
      </c>
      <c r="AN16" s="14">
        <f t="shared" si="4"/>
        <v>10.64472</v>
      </c>
      <c r="AO16" s="14">
        <f t="shared" si="5"/>
        <v>2.0871997912799998</v>
      </c>
      <c r="AP16" s="14">
        <f t="shared" si="6"/>
        <v>0.21859999999999999</v>
      </c>
      <c r="AQ16" s="14">
        <f t="shared" si="7"/>
        <v>4.6342999999999996</v>
      </c>
      <c r="AR16" s="14">
        <f t="shared" si="8"/>
        <v>9.0656999999999996</v>
      </c>
      <c r="AS16" s="14">
        <f t="shared" si="9"/>
        <v>3.0598000000000001</v>
      </c>
      <c r="AT16" s="14">
        <f t="shared" si="10"/>
        <v>0.76790000000000003</v>
      </c>
      <c r="AU16" s="14">
        <f t="shared" si="11"/>
        <v>0.47270000000000001</v>
      </c>
      <c r="AV16" s="14">
        <f t="shared" si="12"/>
        <v>0.62475176671935495</v>
      </c>
      <c r="AW16" s="14">
        <f t="shared" si="13"/>
        <v>3.5174218822141702E-2</v>
      </c>
      <c r="AX16" s="14">
        <f t="shared" si="14"/>
        <v>1107.1494299999999</v>
      </c>
      <c r="AY16" s="14">
        <v>560</v>
      </c>
      <c r="AZ16" s="14">
        <v>0.13928146860535121</v>
      </c>
      <c r="BB16" s="12" t="s">
        <v>395</v>
      </c>
      <c r="BC16" s="12">
        <v>30</v>
      </c>
      <c r="BD16" s="12" t="s">
        <v>32</v>
      </c>
      <c r="BE16" s="12" t="s">
        <v>464</v>
      </c>
      <c r="BF16" s="12" t="s">
        <v>560</v>
      </c>
      <c r="BG16" s="12" t="s">
        <v>478</v>
      </c>
      <c r="BH16" s="12">
        <v>0.52290925925925902</v>
      </c>
      <c r="BI16" s="12">
        <v>21.414000000000001</v>
      </c>
      <c r="BJ16" s="12">
        <v>33</v>
      </c>
      <c r="BK16" s="12" t="s">
        <v>462</v>
      </c>
      <c r="BL16" s="12">
        <v>1</v>
      </c>
      <c r="BM16" s="12">
        <v>118000</v>
      </c>
      <c r="BN16" s="12">
        <v>6900</v>
      </c>
      <c r="BO16" s="12">
        <v>9.1</v>
      </c>
      <c r="BP16" s="12">
        <v>1</v>
      </c>
      <c r="BQ16" s="12">
        <v>6.96</v>
      </c>
      <c r="BR16" s="12">
        <v>0.46</v>
      </c>
      <c r="BS16" s="12">
        <v>0.93</v>
      </c>
      <c r="BT16" s="12">
        <v>0.56000000000000005</v>
      </c>
      <c r="BU16" s="12">
        <v>3.16</v>
      </c>
      <c r="BV16" s="12">
        <v>0.11</v>
      </c>
      <c r="BW16" s="12">
        <v>7230</v>
      </c>
      <c r="BX16" s="12">
        <v>270</v>
      </c>
      <c r="BY16" s="12">
        <v>28.2</v>
      </c>
      <c r="BZ16" s="12">
        <v>1.5</v>
      </c>
      <c r="CA16" s="12">
        <v>23370</v>
      </c>
      <c r="CB16" s="12">
        <v>830</v>
      </c>
      <c r="CC16" s="12">
        <v>413</v>
      </c>
      <c r="CD16" s="12">
        <v>14</v>
      </c>
      <c r="CE16" s="12">
        <v>40.6</v>
      </c>
      <c r="CF16" s="12">
        <v>3.8</v>
      </c>
      <c r="CG16" s="12">
        <v>1430</v>
      </c>
      <c r="CH16" s="12">
        <v>50</v>
      </c>
      <c r="CI16" s="12">
        <v>119100</v>
      </c>
      <c r="CJ16" s="12">
        <v>3500</v>
      </c>
      <c r="CK16" s="12">
        <v>43.1</v>
      </c>
      <c r="CL16" s="12">
        <v>2</v>
      </c>
      <c r="CM16" s="12">
        <v>65.099999999999994</v>
      </c>
      <c r="CN16" s="12">
        <v>3.4</v>
      </c>
      <c r="CO16" s="12">
        <v>172.9</v>
      </c>
      <c r="CP16" s="12">
        <v>7.5</v>
      </c>
      <c r="CQ16" s="12">
        <v>161.6</v>
      </c>
      <c r="CR16" s="12">
        <v>9.1</v>
      </c>
      <c r="CS16" s="12">
        <v>29.3</v>
      </c>
      <c r="CT16" s="12">
        <v>1.8</v>
      </c>
      <c r="CU16" s="12">
        <v>1.32</v>
      </c>
      <c r="CV16" s="12">
        <v>0.39</v>
      </c>
      <c r="CW16" s="12">
        <v>15.72</v>
      </c>
      <c r="CX16" s="12">
        <v>0.99</v>
      </c>
      <c r="CY16" s="12">
        <v>379.1</v>
      </c>
      <c r="CZ16" s="12">
        <v>7.9</v>
      </c>
      <c r="DA16" s="12">
        <v>36.1</v>
      </c>
      <c r="DB16" s="12">
        <v>1.2</v>
      </c>
      <c r="DC16" s="12">
        <v>238.3</v>
      </c>
      <c r="DD16" s="12">
        <v>6.5</v>
      </c>
      <c r="DE16" s="12">
        <v>24.7</v>
      </c>
      <c r="DF16" s="12">
        <v>1</v>
      </c>
      <c r="DG16" s="12">
        <v>1.63</v>
      </c>
      <c r="DH16" s="12">
        <v>0.33</v>
      </c>
      <c r="DI16" s="12">
        <v>0.27</v>
      </c>
      <c r="DJ16" s="12">
        <v>0.25</v>
      </c>
      <c r="DK16" s="12">
        <v>0.153</v>
      </c>
      <c r="DL16" s="12">
        <v>5.8999999999999997E-2</v>
      </c>
      <c r="DM16" s="12">
        <v>2.71</v>
      </c>
      <c r="DN16" s="12">
        <v>0.42</v>
      </c>
      <c r="DO16" s="12">
        <v>0.14899999999999999</v>
      </c>
      <c r="DP16" s="12">
        <v>6.9000000000000006E-2</v>
      </c>
      <c r="DQ16" s="12">
        <v>0.17199999999999999</v>
      </c>
      <c r="DR16" s="12">
        <v>4.3999999999999997E-2</v>
      </c>
      <c r="DS16" s="12">
        <v>184.4</v>
      </c>
      <c r="DT16" s="12">
        <v>5.7</v>
      </c>
      <c r="DU16" s="12">
        <v>19.920000000000002</v>
      </c>
      <c r="DV16" s="12">
        <v>0.77</v>
      </c>
      <c r="DW16" s="12">
        <v>50</v>
      </c>
      <c r="DX16" s="12">
        <v>1.4</v>
      </c>
      <c r="DY16" s="12">
        <v>6.74</v>
      </c>
      <c r="DZ16" s="12">
        <v>0.36</v>
      </c>
      <c r="EA16" s="12">
        <v>33</v>
      </c>
      <c r="EB16" s="12">
        <v>1.9</v>
      </c>
      <c r="EC16" s="12">
        <v>8.48</v>
      </c>
      <c r="ED16" s="12">
        <v>0.86</v>
      </c>
      <c r="EE16" s="12">
        <v>2.7</v>
      </c>
      <c r="EF16" s="12">
        <v>0.32</v>
      </c>
      <c r="EG16" s="12">
        <v>8.18</v>
      </c>
      <c r="EH16" s="12">
        <v>0.9</v>
      </c>
      <c r="EI16" s="12">
        <v>1.4</v>
      </c>
      <c r="EJ16" s="12">
        <v>0.13</v>
      </c>
      <c r="EK16" s="12">
        <v>7.28</v>
      </c>
      <c r="EL16" s="12">
        <v>0.6</v>
      </c>
      <c r="EM16" s="12">
        <v>1.31</v>
      </c>
      <c r="EN16" s="12">
        <v>0.14000000000000001</v>
      </c>
      <c r="EO16" s="12">
        <v>3.45</v>
      </c>
      <c r="EP16" s="12">
        <v>0.28000000000000003</v>
      </c>
      <c r="EQ16" s="12">
        <v>0.52100000000000002</v>
      </c>
      <c r="ER16" s="12">
        <v>7.6999999999999999E-2</v>
      </c>
      <c r="ES16" s="12">
        <v>3.1</v>
      </c>
      <c r="ET16" s="12">
        <v>0.51</v>
      </c>
      <c r="EU16" s="12">
        <v>0.39700000000000002</v>
      </c>
      <c r="EV16" s="12">
        <v>8.2000000000000003E-2</v>
      </c>
      <c r="EW16" s="12">
        <v>5.73</v>
      </c>
      <c r="EX16" s="12">
        <v>0.66</v>
      </c>
      <c r="EY16" s="12">
        <v>1.47</v>
      </c>
      <c r="EZ16" s="12">
        <v>0.13</v>
      </c>
      <c r="FA16" s="12">
        <v>0.32</v>
      </c>
      <c r="FB16" s="12">
        <v>0.12</v>
      </c>
      <c r="FC16" s="12">
        <v>4.8000000000000001E-2</v>
      </c>
      <c r="FD16" s="12">
        <v>2.5000000000000001E-2</v>
      </c>
      <c r="FE16" s="12">
        <v>1.88</v>
      </c>
      <c r="FF16" s="12">
        <v>0.21</v>
      </c>
      <c r="FG16" s="12" t="s">
        <v>135</v>
      </c>
      <c r="FH16" s="12" t="s">
        <v>135</v>
      </c>
      <c r="FI16" s="12">
        <v>1.52</v>
      </c>
      <c r="FJ16" s="12">
        <v>0.18</v>
      </c>
      <c r="FK16" s="12">
        <v>0.54200000000000004</v>
      </c>
      <c r="FL16" s="12">
        <v>8.2000000000000003E-2</v>
      </c>
    </row>
    <row r="17" spans="1:168" x14ac:dyDescent="0.3">
      <c r="A17" t="s">
        <v>247</v>
      </c>
      <c r="B17" t="s">
        <v>25</v>
      </c>
      <c r="C17" s="46" t="s">
        <v>825</v>
      </c>
      <c r="D17" s="46" t="s">
        <v>827</v>
      </c>
      <c r="F17" s="62">
        <v>1.9308000000000001</v>
      </c>
      <c r="G17" s="62">
        <v>12.512700000000001</v>
      </c>
      <c r="H17" s="62">
        <v>0.53210000000000002</v>
      </c>
      <c r="I17" s="62">
        <v>8.5161999999999995</v>
      </c>
      <c r="J17" s="62">
        <v>0.84919999999999995</v>
      </c>
      <c r="K17" s="62">
        <v>4.1597999999999997</v>
      </c>
      <c r="L17" s="62">
        <v>50.442700000000002</v>
      </c>
      <c r="M17" s="62">
        <v>4.6832000000000003</v>
      </c>
      <c r="N17" s="62">
        <v>13.1175</v>
      </c>
      <c r="O17" s="62">
        <v>0.19339999999999999</v>
      </c>
      <c r="P17" s="62">
        <v>1792.6763759999999</v>
      </c>
      <c r="Q17" s="62">
        <v>273</v>
      </c>
      <c r="R17" s="62">
        <v>0.78748900746085904</v>
      </c>
      <c r="S17" s="62">
        <v>371.18856813568999</v>
      </c>
      <c r="T17" s="62">
        <v>422.70399753428097</v>
      </c>
      <c r="V17" s="25">
        <v>25.84365</v>
      </c>
      <c r="W17" s="25">
        <v>53.201949999999997</v>
      </c>
      <c r="X17" s="25">
        <v>15.724399999999999</v>
      </c>
      <c r="Y17" s="25">
        <v>1.3795500000000001</v>
      </c>
      <c r="Z17" s="25">
        <v>2.0533000000000001</v>
      </c>
      <c r="AA17" s="25">
        <v>0.30559999999999998</v>
      </c>
      <c r="AC17" s="25">
        <v>0.63770000000000004</v>
      </c>
      <c r="AD17" s="25">
        <v>7.46E-2</v>
      </c>
      <c r="AE17" s="25">
        <v>3.5099999999999999E-2</v>
      </c>
      <c r="AG17" s="25">
        <v>99.255849999999995</v>
      </c>
      <c r="AH17" s="25">
        <v>0.74552531597537897</v>
      </c>
      <c r="AJ17" s="14" t="str">
        <f t="shared" si="0"/>
        <v>LL11_492</v>
      </c>
      <c r="AK17" s="14">
        <f t="shared" si="1"/>
        <v>50.442700000000002</v>
      </c>
      <c r="AL17" s="14">
        <f t="shared" si="2"/>
        <v>4.1597999999999997</v>
      </c>
      <c r="AM17" s="14">
        <f t="shared" si="3"/>
        <v>12.512700000000001</v>
      </c>
      <c r="AN17" s="14">
        <f t="shared" si="4"/>
        <v>11.149875</v>
      </c>
      <c r="AO17" s="14">
        <f t="shared" si="5"/>
        <v>2.1862497813749999</v>
      </c>
      <c r="AP17" s="14">
        <f t="shared" si="6"/>
        <v>0.19339999999999999</v>
      </c>
      <c r="AQ17" s="14">
        <f t="shared" si="7"/>
        <v>4.6832000000000003</v>
      </c>
      <c r="AR17" s="14">
        <f t="shared" si="8"/>
        <v>8.5161999999999995</v>
      </c>
      <c r="AS17" s="14">
        <f t="shared" si="9"/>
        <v>1.9308000000000001</v>
      </c>
      <c r="AT17" s="14">
        <f t="shared" si="10"/>
        <v>0.84919999999999995</v>
      </c>
      <c r="AU17" s="14">
        <f t="shared" si="11"/>
        <v>0.53210000000000002</v>
      </c>
      <c r="AV17" s="14">
        <f t="shared" si="12"/>
        <v>0.78748900746085904</v>
      </c>
      <c r="AW17" s="14">
        <f t="shared" si="13"/>
        <v>3.7118856813569003E-2</v>
      </c>
      <c r="AX17" s="14">
        <f t="shared" si="14"/>
        <v>1108.1323199999999</v>
      </c>
      <c r="AY17" s="14">
        <v>590</v>
      </c>
      <c r="AZ17" s="14">
        <v>0.21096249444618859</v>
      </c>
      <c r="BB17" s="12" t="s">
        <v>398</v>
      </c>
      <c r="BC17" s="12">
        <v>40</v>
      </c>
      <c r="BD17" s="12" t="s">
        <v>32</v>
      </c>
      <c r="BE17" s="12">
        <v>24</v>
      </c>
      <c r="BF17" s="12" t="s">
        <v>561</v>
      </c>
      <c r="BG17" s="12" t="s">
        <v>478</v>
      </c>
      <c r="BH17" s="12">
        <v>3.5321759259259303E-2</v>
      </c>
      <c r="BI17" s="12">
        <v>25.274000000000001</v>
      </c>
      <c r="BJ17" s="12">
        <v>39</v>
      </c>
      <c r="BK17" s="12" t="s">
        <v>462</v>
      </c>
      <c r="BL17" s="12">
        <v>1</v>
      </c>
      <c r="BM17" s="12">
        <v>313000</v>
      </c>
      <c r="BN17" s="12">
        <v>11000</v>
      </c>
      <c r="BO17" s="12">
        <v>8.5</v>
      </c>
      <c r="BP17" s="12">
        <v>1</v>
      </c>
      <c r="BQ17" s="12">
        <v>3</v>
      </c>
      <c r="BR17" s="12">
        <v>0.2</v>
      </c>
      <c r="BS17" s="12">
        <v>1.22</v>
      </c>
      <c r="BT17" s="12">
        <v>0.32</v>
      </c>
      <c r="BU17" s="12">
        <v>2.0179999999999998</v>
      </c>
      <c r="BV17" s="12">
        <v>7.9000000000000001E-2</v>
      </c>
      <c r="BW17" s="12">
        <v>6930</v>
      </c>
      <c r="BX17" s="12">
        <v>160</v>
      </c>
      <c r="BY17" s="12">
        <v>28.45</v>
      </c>
      <c r="BZ17" s="12">
        <v>0.74</v>
      </c>
      <c r="CA17" s="12">
        <v>25350</v>
      </c>
      <c r="CB17" s="12">
        <v>880</v>
      </c>
      <c r="CC17" s="12">
        <v>431</v>
      </c>
      <c r="CD17" s="12">
        <v>16</v>
      </c>
      <c r="CE17" s="12">
        <v>22.6</v>
      </c>
      <c r="CF17" s="12">
        <v>1.7</v>
      </c>
      <c r="CG17" s="12">
        <v>1440</v>
      </c>
      <c r="CH17" s="12">
        <v>54</v>
      </c>
      <c r="CI17" s="12">
        <v>124600</v>
      </c>
      <c r="CJ17" s="12">
        <v>4600</v>
      </c>
      <c r="CK17" s="12">
        <v>43.7</v>
      </c>
      <c r="CL17" s="12">
        <v>1.5</v>
      </c>
      <c r="CM17" s="12">
        <v>62.9</v>
      </c>
      <c r="CN17" s="12">
        <v>2.6</v>
      </c>
      <c r="CO17" s="12">
        <v>50.7</v>
      </c>
      <c r="CP17" s="12">
        <v>2.2000000000000002</v>
      </c>
      <c r="CQ17" s="12">
        <v>164.8</v>
      </c>
      <c r="CR17" s="12">
        <v>6.1</v>
      </c>
      <c r="CS17" s="12">
        <v>24.9</v>
      </c>
      <c r="CT17" s="12">
        <v>1.1000000000000001</v>
      </c>
      <c r="CU17" s="12">
        <v>1.58</v>
      </c>
      <c r="CV17" s="12">
        <v>0.22</v>
      </c>
      <c r="CW17" s="12">
        <v>17.13</v>
      </c>
      <c r="CX17" s="12">
        <v>0.66</v>
      </c>
      <c r="CY17" s="12">
        <v>388</v>
      </c>
      <c r="CZ17" s="12">
        <v>12</v>
      </c>
      <c r="DA17" s="12">
        <v>37.4</v>
      </c>
      <c r="DB17" s="12">
        <v>1.4</v>
      </c>
      <c r="DC17" s="12">
        <v>259</v>
      </c>
      <c r="DD17" s="12">
        <v>11</v>
      </c>
      <c r="DE17" s="12">
        <v>26.1</v>
      </c>
      <c r="DF17" s="12">
        <v>1.2</v>
      </c>
      <c r="DG17" s="12">
        <v>1.36</v>
      </c>
      <c r="DH17" s="12">
        <v>0.18</v>
      </c>
      <c r="DI17" s="12">
        <v>0.20799999999999999</v>
      </c>
      <c r="DJ17" s="12">
        <v>9.7000000000000003E-2</v>
      </c>
      <c r="DK17" s="12">
        <v>0.152</v>
      </c>
      <c r="DL17" s="12">
        <v>2.1000000000000001E-2</v>
      </c>
      <c r="DM17" s="12">
        <v>2.84</v>
      </c>
      <c r="DN17" s="12">
        <v>0.2</v>
      </c>
      <c r="DO17" s="12">
        <v>8.5000000000000006E-2</v>
      </c>
      <c r="DP17" s="12">
        <v>2.4E-2</v>
      </c>
      <c r="DQ17" s="12">
        <v>0.16900000000000001</v>
      </c>
      <c r="DR17" s="12">
        <v>1.4999999999999999E-2</v>
      </c>
      <c r="DS17" s="12">
        <v>202.4</v>
      </c>
      <c r="DT17" s="12">
        <v>6.8</v>
      </c>
      <c r="DU17" s="12">
        <v>23.05</v>
      </c>
      <c r="DV17" s="12">
        <v>0.68</v>
      </c>
      <c r="DW17" s="12">
        <v>55.9</v>
      </c>
      <c r="DX17" s="12">
        <v>1.8</v>
      </c>
      <c r="DY17" s="12">
        <v>7.68</v>
      </c>
      <c r="DZ17" s="12">
        <v>0.28000000000000003</v>
      </c>
      <c r="EA17" s="12">
        <v>35.4</v>
      </c>
      <c r="EB17" s="12">
        <v>1.3</v>
      </c>
      <c r="EC17" s="12">
        <v>8.99</v>
      </c>
      <c r="ED17" s="12">
        <v>0.66</v>
      </c>
      <c r="EE17" s="12">
        <v>2.86</v>
      </c>
      <c r="EF17" s="12">
        <v>0.16</v>
      </c>
      <c r="EG17" s="12">
        <v>9.3800000000000008</v>
      </c>
      <c r="EH17" s="12">
        <v>0.48</v>
      </c>
      <c r="EI17" s="12">
        <v>1.369</v>
      </c>
      <c r="EJ17" s="12">
        <v>9.4E-2</v>
      </c>
      <c r="EK17" s="12">
        <v>8.11</v>
      </c>
      <c r="EL17" s="12">
        <v>0.43</v>
      </c>
      <c r="EM17" s="12">
        <v>1.4810000000000001</v>
      </c>
      <c r="EN17" s="12">
        <v>7.9000000000000001E-2</v>
      </c>
      <c r="EO17" s="12">
        <v>3.86</v>
      </c>
      <c r="EP17" s="12">
        <v>0.26</v>
      </c>
      <c r="EQ17" s="12">
        <v>0.47</v>
      </c>
      <c r="ER17" s="12">
        <v>0.04</v>
      </c>
      <c r="ES17" s="12">
        <v>2.9</v>
      </c>
      <c r="ET17" s="12">
        <v>0.22</v>
      </c>
      <c r="EU17" s="12">
        <v>0.46</v>
      </c>
      <c r="EV17" s="12">
        <v>4.4999999999999998E-2</v>
      </c>
      <c r="EW17" s="12">
        <v>7</v>
      </c>
      <c r="EX17" s="12">
        <v>0.5</v>
      </c>
      <c r="EY17" s="12">
        <v>1.6930000000000001</v>
      </c>
      <c r="EZ17" s="12">
        <v>9.2999999999999999E-2</v>
      </c>
      <c r="FA17" s="12">
        <v>0.34</v>
      </c>
      <c r="FB17" s="12">
        <v>0.06</v>
      </c>
      <c r="FC17" s="12">
        <v>4.4999999999999998E-2</v>
      </c>
      <c r="FD17" s="12">
        <v>1.2999999999999999E-2</v>
      </c>
      <c r="FE17" s="12">
        <v>1.89</v>
      </c>
      <c r="FF17" s="12">
        <v>0.11</v>
      </c>
      <c r="FG17" s="12">
        <v>2.12E-2</v>
      </c>
      <c r="FH17" s="12">
        <v>8.0000000000000002E-3</v>
      </c>
      <c r="FI17" s="12">
        <v>1.7749999999999999</v>
      </c>
      <c r="FJ17" s="12">
        <v>9.0999999999999998E-2</v>
      </c>
      <c r="FK17" s="12">
        <v>0.59899999999999998</v>
      </c>
      <c r="FL17" s="12">
        <v>4.7E-2</v>
      </c>
    </row>
    <row r="18" spans="1:168" x14ac:dyDescent="0.3">
      <c r="A18" t="s">
        <v>249</v>
      </c>
      <c r="B18" t="s">
        <v>25</v>
      </c>
      <c r="C18" s="46" t="s">
        <v>824</v>
      </c>
      <c r="D18" s="46" t="s">
        <v>825</v>
      </c>
      <c r="F18" s="62">
        <v>3.1314000000000002</v>
      </c>
      <c r="G18" s="62">
        <v>13.0799</v>
      </c>
      <c r="H18" s="62">
        <v>0.41870000000000002</v>
      </c>
      <c r="I18" s="62">
        <v>8.7161000000000008</v>
      </c>
      <c r="J18" s="62">
        <v>0.67889999999999995</v>
      </c>
      <c r="K18" s="62">
        <v>3.9468999999999999</v>
      </c>
      <c r="L18" s="62">
        <v>49.322699999999998</v>
      </c>
      <c r="M18" s="62">
        <v>4.6379999999999999</v>
      </c>
      <c r="N18" s="62">
        <v>13.5107</v>
      </c>
      <c r="O18" s="62">
        <v>0.2437</v>
      </c>
      <c r="P18" s="62">
        <v>1842.222708</v>
      </c>
      <c r="Q18" s="62">
        <v>162</v>
      </c>
      <c r="R18" s="62">
        <v>0.778917038500195</v>
      </c>
      <c r="S18" s="62">
        <v>139.051991488217</v>
      </c>
      <c r="T18" s="62">
        <v>429.30144001264</v>
      </c>
      <c r="V18" s="25">
        <v>27.096699999999998</v>
      </c>
      <c r="W18" s="25">
        <v>54.20185</v>
      </c>
      <c r="X18" s="25">
        <v>14.187799999999999</v>
      </c>
      <c r="Y18" s="25">
        <v>1.2054</v>
      </c>
      <c r="Z18" s="25">
        <v>2.0276000000000001</v>
      </c>
      <c r="AA18" s="25">
        <v>0.25879999999999997</v>
      </c>
      <c r="AC18" s="25">
        <v>0.4884</v>
      </c>
      <c r="AD18" s="25">
        <v>3.1199999999999999E-2</v>
      </c>
      <c r="AE18" s="25">
        <v>4.4200000000000003E-2</v>
      </c>
      <c r="AG18" s="25">
        <v>99.54195</v>
      </c>
      <c r="AH18" s="25">
        <v>0.77295383646804805</v>
      </c>
      <c r="AJ18" s="14" t="str">
        <f t="shared" si="0"/>
        <v>LL11_495_a</v>
      </c>
      <c r="AK18" s="14">
        <f t="shared" si="1"/>
        <v>49.322699999999998</v>
      </c>
      <c r="AL18" s="14">
        <f t="shared" si="2"/>
        <v>3.9468999999999999</v>
      </c>
      <c r="AM18" s="14">
        <f t="shared" si="3"/>
        <v>13.0799</v>
      </c>
      <c r="AN18" s="14">
        <f t="shared" si="4"/>
        <v>11.484095</v>
      </c>
      <c r="AO18" s="14">
        <f t="shared" si="5"/>
        <v>2.2517831081549997</v>
      </c>
      <c r="AP18" s="14">
        <f t="shared" si="6"/>
        <v>0.2437</v>
      </c>
      <c r="AQ18" s="14">
        <f t="shared" si="7"/>
        <v>4.6379999999999999</v>
      </c>
      <c r="AR18" s="14">
        <f t="shared" si="8"/>
        <v>8.7161000000000008</v>
      </c>
      <c r="AS18" s="14">
        <f t="shared" si="9"/>
        <v>3.1314000000000002</v>
      </c>
      <c r="AT18" s="14">
        <f t="shared" si="10"/>
        <v>0.67889999999999995</v>
      </c>
      <c r="AU18" s="14">
        <f t="shared" si="11"/>
        <v>0.41870000000000002</v>
      </c>
      <c r="AV18" s="14">
        <f t="shared" si="12"/>
        <v>0.778917038500195</v>
      </c>
      <c r="AW18" s="14">
        <f t="shared" si="13"/>
        <v>1.39051991488217E-2</v>
      </c>
      <c r="AX18" s="14">
        <f t="shared" si="14"/>
        <v>1107.2238</v>
      </c>
      <c r="AY18" s="14">
        <v>290</v>
      </c>
      <c r="AZ18" s="14">
        <v>0.37893252576782033</v>
      </c>
      <c r="BB18" s="12" t="s">
        <v>398</v>
      </c>
      <c r="BC18" s="12">
        <v>40</v>
      </c>
      <c r="BD18" s="12" t="s">
        <v>32</v>
      </c>
      <c r="BE18" s="12">
        <v>25</v>
      </c>
      <c r="BF18" s="12" t="s">
        <v>562</v>
      </c>
      <c r="BG18" s="12" t="s">
        <v>478</v>
      </c>
      <c r="BH18" s="12">
        <v>3.6774305555555602E-2</v>
      </c>
      <c r="BI18" s="12">
        <v>23.007000000000001</v>
      </c>
      <c r="BJ18" s="12">
        <v>35</v>
      </c>
      <c r="BK18" s="12" t="s">
        <v>462</v>
      </c>
      <c r="BL18" s="12">
        <v>1</v>
      </c>
      <c r="BM18" s="12">
        <v>297000</v>
      </c>
      <c r="BN18" s="12">
        <v>14000</v>
      </c>
      <c r="BO18" s="12">
        <v>8.6999999999999993</v>
      </c>
      <c r="BP18" s="12">
        <v>1</v>
      </c>
      <c r="BQ18" s="12">
        <v>7.75</v>
      </c>
      <c r="BR18" s="12">
        <v>0.45</v>
      </c>
      <c r="BS18" s="12">
        <v>1.25</v>
      </c>
      <c r="BT18" s="12">
        <v>0.32</v>
      </c>
      <c r="BU18" s="12">
        <v>3.04</v>
      </c>
      <c r="BV18" s="12">
        <v>0.15</v>
      </c>
      <c r="BW18" s="12">
        <v>5460</v>
      </c>
      <c r="BX18" s="12">
        <v>110</v>
      </c>
      <c r="BY18" s="12">
        <v>26.28</v>
      </c>
      <c r="BZ18" s="12">
        <v>0.75</v>
      </c>
      <c r="CA18" s="12">
        <v>23460</v>
      </c>
      <c r="CB18" s="12">
        <v>630</v>
      </c>
      <c r="CC18" s="12">
        <v>470</v>
      </c>
      <c r="CD18" s="12">
        <v>18</v>
      </c>
      <c r="CE18" s="12">
        <v>8.9</v>
      </c>
      <c r="CF18" s="12">
        <v>1.2</v>
      </c>
      <c r="CG18" s="12">
        <v>1539</v>
      </c>
      <c r="CH18" s="12">
        <v>79</v>
      </c>
      <c r="CI18" s="12">
        <v>126300</v>
      </c>
      <c r="CJ18" s="12">
        <v>7300</v>
      </c>
      <c r="CK18" s="12">
        <v>41.4</v>
      </c>
      <c r="CL18" s="12">
        <v>2.4</v>
      </c>
      <c r="CM18" s="12">
        <v>56</v>
      </c>
      <c r="CN18" s="12">
        <v>3</v>
      </c>
      <c r="CO18" s="12">
        <v>100.1</v>
      </c>
      <c r="CP18" s="12">
        <v>5.8</v>
      </c>
      <c r="CQ18" s="12">
        <v>166.6</v>
      </c>
      <c r="CR18" s="12">
        <v>7.5</v>
      </c>
      <c r="CS18" s="12">
        <v>27.2</v>
      </c>
      <c r="CT18" s="12">
        <v>1.5</v>
      </c>
      <c r="CU18" s="12">
        <v>1.52</v>
      </c>
      <c r="CV18" s="12">
        <v>0.25</v>
      </c>
      <c r="CW18" s="12">
        <v>11.59</v>
      </c>
      <c r="CX18" s="12">
        <v>0.53</v>
      </c>
      <c r="CY18" s="12">
        <v>370</v>
      </c>
      <c r="CZ18" s="12">
        <v>11</v>
      </c>
      <c r="DA18" s="12">
        <v>33.9</v>
      </c>
      <c r="DB18" s="12">
        <v>1.2</v>
      </c>
      <c r="DC18" s="12">
        <v>198.7</v>
      </c>
      <c r="DD18" s="12">
        <v>7</v>
      </c>
      <c r="DE18" s="12">
        <v>19.3</v>
      </c>
      <c r="DF18" s="12">
        <v>1</v>
      </c>
      <c r="DG18" s="12">
        <v>1.26</v>
      </c>
      <c r="DH18" s="12">
        <v>0.17</v>
      </c>
      <c r="DI18" s="12">
        <v>0.104</v>
      </c>
      <c r="DJ18" s="12">
        <v>6.9000000000000006E-2</v>
      </c>
      <c r="DK18" s="12">
        <v>0.13300000000000001</v>
      </c>
      <c r="DL18" s="12">
        <v>0.02</v>
      </c>
      <c r="DM18" s="12">
        <v>2.5299999999999998</v>
      </c>
      <c r="DN18" s="12">
        <v>0.24</v>
      </c>
      <c r="DO18" s="12">
        <v>4.7E-2</v>
      </c>
      <c r="DP18" s="12">
        <v>2.5000000000000001E-2</v>
      </c>
      <c r="DQ18" s="12">
        <v>0.11799999999999999</v>
      </c>
      <c r="DR18" s="12">
        <v>1.6E-2</v>
      </c>
      <c r="DS18" s="12">
        <v>147.5</v>
      </c>
      <c r="DT18" s="12">
        <v>7.8</v>
      </c>
      <c r="DU18" s="12">
        <v>16.07</v>
      </c>
      <c r="DV18" s="12">
        <v>0.95</v>
      </c>
      <c r="DW18" s="12">
        <v>41.2</v>
      </c>
      <c r="DX18" s="12">
        <v>1.9</v>
      </c>
      <c r="DY18" s="12">
        <v>6.02</v>
      </c>
      <c r="DZ18" s="12">
        <v>0.27</v>
      </c>
      <c r="EA18" s="12">
        <v>27.6</v>
      </c>
      <c r="EB18" s="12">
        <v>1.1000000000000001</v>
      </c>
      <c r="EC18" s="12">
        <v>7.62</v>
      </c>
      <c r="ED18" s="12">
        <v>0.42</v>
      </c>
      <c r="EE18" s="12">
        <v>2.67</v>
      </c>
      <c r="EF18" s="12">
        <v>0.15</v>
      </c>
      <c r="EG18" s="12">
        <v>8.52</v>
      </c>
      <c r="EH18" s="12">
        <v>0.48</v>
      </c>
      <c r="EI18" s="12">
        <v>1.218</v>
      </c>
      <c r="EJ18" s="12">
        <v>9.5000000000000001E-2</v>
      </c>
      <c r="EK18" s="12">
        <v>6.91</v>
      </c>
      <c r="EL18" s="12">
        <v>0.47</v>
      </c>
      <c r="EM18" s="12">
        <v>1.3959999999999999</v>
      </c>
      <c r="EN18" s="12">
        <v>9.4E-2</v>
      </c>
      <c r="EO18" s="12">
        <v>3.64</v>
      </c>
      <c r="EP18" s="12">
        <v>0.28999999999999998</v>
      </c>
      <c r="EQ18" s="12">
        <v>0.50900000000000001</v>
      </c>
      <c r="ER18" s="12">
        <v>4.8000000000000001E-2</v>
      </c>
      <c r="ES18" s="12">
        <v>2.95</v>
      </c>
      <c r="ET18" s="12">
        <v>0.31</v>
      </c>
      <c r="EU18" s="12">
        <v>0.45</v>
      </c>
      <c r="EV18" s="12">
        <v>4.7E-2</v>
      </c>
      <c r="EW18" s="12">
        <v>5.27</v>
      </c>
      <c r="EX18" s="12">
        <v>0.4</v>
      </c>
      <c r="EY18" s="12">
        <v>1.0880000000000001</v>
      </c>
      <c r="EZ18" s="12">
        <v>9.5000000000000001E-2</v>
      </c>
      <c r="FA18" s="12">
        <v>0.20699999999999999</v>
      </c>
      <c r="FB18" s="12">
        <v>4.8000000000000001E-2</v>
      </c>
      <c r="FC18" s="12">
        <v>3.1E-2</v>
      </c>
      <c r="FD18" s="12">
        <v>1.0999999999999999E-2</v>
      </c>
      <c r="FE18" s="12">
        <v>1.4950000000000001</v>
      </c>
      <c r="FF18" s="12">
        <v>8.2000000000000003E-2</v>
      </c>
      <c r="FG18" s="12">
        <v>1.6E-2</v>
      </c>
      <c r="FH18" s="12">
        <v>7.6E-3</v>
      </c>
      <c r="FI18" s="12">
        <v>1.2270000000000001</v>
      </c>
      <c r="FJ18" s="12">
        <v>9.7000000000000003E-2</v>
      </c>
      <c r="FK18" s="12">
        <v>0.45600000000000002</v>
      </c>
      <c r="FL18" s="12">
        <v>0.06</v>
      </c>
    </row>
    <row r="19" spans="1:168" x14ac:dyDescent="0.3">
      <c r="A19" t="s">
        <v>250</v>
      </c>
      <c r="B19" t="s">
        <v>25</v>
      </c>
      <c r="C19" s="46" t="s">
        <v>824</v>
      </c>
      <c r="D19" s="46" t="s">
        <v>825</v>
      </c>
      <c r="F19" s="62">
        <v>3.1619999999999999</v>
      </c>
      <c r="G19" s="62">
        <v>12.931699999999999</v>
      </c>
      <c r="H19" s="62">
        <v>0.43669999999999998</v>
      </c>
      <c r="I19" s="62">
        <v>8.6465999999999994</v>
      </c>
      <c r="J19" s="62">
        <v>0.7621</v>
      </c>
      <c r="K19" s="62">
        <v>3.9401999999999999</v>
      </c>
      <c r="L19" s="62">
        <v>49.633499999999998</v>
      </c>
      <c r="M19" s="62">
        <v>4.6459999999999999</v>
      </c>
      <c r="N19" s="62">
        <v>13.4232</v>
      </c>
      <c r="O19" s="62">
        <v>0.16619999999999999</v>
      </c>
      <c r="P19" s="62">
        <v>1812.6950959999999</v>
      </c>
      <c r="Q19" s="62">
        <v>216</v>
      </c>
      <c r="R19" s="62">
        <v>0.77723349538572095</v>
      </c>
      <c r="S19" s="62">
        <v>142.23754898305799</v>
      </c>
      <c r="T19" s="62">
        <v>407.45926608424099</v>
      </c>
      <c r="V19" s="25">
        <v>26.86</v>
      </c>
      <c r="W19" s="25">
        <v>54.062100000000001</v>
      </c>
      <c r="X19" s="25">
        <v>14.328799999999999</v>
      </c>
      <c r="Y19" s="25">
        <v>1.2334499999999999</v>
      </c>
      <c r="Z19" s="25">
        <v>2.0775999999999999</v>
      </c>
      <c r="AA19" s="25">
        <v>0.28954999999999997</v>
      </c>
      <c r="AC19" s="25">
        <v>0.50149999999999995</v>
      </c>
      <c r="AD19" s="25">
        <v>4.795E-2</v>
      </c>
      <c r="AE19" s="25">
        <v>1.9400000000000001E-2</v>
      </c>
      <c r="AG19" s="25">
        <v>99.420400000000001</v>
      </c>
      <c r="AH19" s="25">
        <v>0.76966190935768097</v>
      </c>
      <c r="AJ19" s="14" t="str">
        <f t="shared" si="0"/>
        <v>LL11_495_b</v>
      </c>
      <c r="AK19" s="14">
        <f t="shared" si="1"/>
        <v>49.633499999999998</v>
      </c>
      <c r="AL19" s="14">
        <f t="shared" si="2"/>
        <v>3.9401999999999999</v>
      </c>
      <c r="AM19" s="14">
        <f t="shared" si="3"/>
        <v>12.931699999999999</v>
      </c>
      <c r="AN19" s="14">
        <f t="shared" si="4"/>
        <v>11.40972</v>
      </c>
      <c r="AO19" s="14">
        <f t="shared" si="5"/>
        <v>2.2371997762799998</v>
      </c>
      <c r="AP19" s="14">
        <f t="shared" si="6"/>
        <v>0.16619999999999999</v>
      </c>
      <c r="AQ19" s="14">
        <f t="shared" si="7"/>
        <v>4.6459999999999999</v>
      </c>
      <c r="AR19" s="14">
        <f t="shared" si="8"/>
        <v>8.6465999999999994</v>
      </c>
      <c r="AS19" s="14">
        <f t="shared" si="9"/>
        <v>3.1619999999999999</v>
      </c>
      <c r="AT19" s="14">
        <f t="shared" si="10"/>
        <v>0.7621</v>
      </c>
      <c r="AU19" s="14">
        <f t="shared" si="11"/>
        <v>0.43669999999999998</v>
      </c>
      <c r="AV19" s="14">
        <f t="shared" si="12"/>
        <v>0.77723349538572095</v>
      </c>
      <c r="AW19" s="14">
        <f t="shared" si="13"/>
        <v>1.4223754898305799E-2</v>
      </c>
      <c r="AX19" s="14">
        <f t="shared" si="14"/>
        <v>1107.3846000000001</v>
      </c>
      <c r="AY19" s="14">
        <v>290</v>
      </c>
      <c r="AZ19" s="14">
        <v>0.37496687790932948</v>
      </c>
      <c r="BB19" s="12" t="s">
        <v>398</v>
      </c>
      <c r="BC19" s="12">
        <v>40</v>
      </c>
      <c r="BD19" s="12" t="s">
        <v>32</v>
      </c>
      <c r="BE19" s="12">
        <v>26</v>
      </c>
      <c r="BF19" s="12" t="s">
        <v>563</v>
      </c>
      <c r="BG19" s="12" t="s">
        <v>478</v>
      </c>
      <c r="BH19" s="12">
        <v>3.8187499999999999E-2</v>
      </c>
      <c r="BI19" s="12">
        <v>23.042999999999999</v>
      </c>
      <c r="BJ19" s="12">
        <v>36</v>
      </c>
      <c r="BK19" s="12" t="s">
        <v>462</v>
      </c>
      <c r="BL19" s="12">
        <v>1</v>
      </c>
      <c r="BM19" s="12">
        <v>300000</v>
      </c>
      <c r="BN19" s="12">
        <v>11000</v>
      </c>
      <c r="BO19" s="12">
        <v>8.6</v>
      </c>
      <c r="BP19" s="12">
        <v>1</v>
      </c>
      <c r="BQ19" s="12">
        <v>7.69</v>
      </c>
      <c r="BR19" s="12">
        <v>0.41</v>
      </c>
      <c r="BS19" s="12">
        <v>1.2</v>
      </c>
      <c r="BT19" s="12">
        <v>0.37</v>
      </c>
      <c r="BU19" s="12">
        <v>3.07</v>
      </c>
      <c r="BV19" s="12">
        <v>0.13</v>
      </c>
      <c r="BW19" s="12">
        <v>6710</v>
      </c>
      <c r="BX19" s="12">
        <v>200</v>
      </c>
      <c r="BY19" s="12">
        <v>25.94</v>
      </c>
      <c r="BZ19" s="12">
        <v>0.73</v>
      </c>
      <c r="CA19" s="12">
        <v>22520</v>
      </c>
      <c r="CB19" s="12">
        <v>560</v>
      </c>
      <c r="CC19" s="12">
        <v>451</v>
      </c>
      <c r="CD19" s="12">
        <v>14</v>
      </c>
      <c r="CE19" s="12">
        <v>6.8</v>
      </c>
      <c r="CF19" s="12">
        <v>0.95</v>
      </c>
      <c r="CG19" s="12">
        <v>1548</v>
      </c>
      <c r="CH19" s="12">
        <v>56</v>
      </c>
      <c r="CI19" s="12">
        <v>127500</v>
      </c>
      <c r="CJ19" s="12">
        <v>5100</v>
      </c>
      <c r="CK19" s="12">
        <v>42.6</v>
      </c>
      <c r="CL19" s="12">
        <v>2</v>
      </c>
      <c r="CM19" s="12">
        <v>55.2</v>
      </c>
      <c r="CN19" s="12">
        <v>2.9</v>
      </c>
      <c r="CO19" s="12">
        <v>93.6</v>
      </c>
      <c r="CP19" s="12">
        <v>4.7</v>
      </c>
      <c r="CQ19" s="12">
        <v>161.6</v>
      </c>
      <c r="CR19" s="12">
        <v>9.8000000000000007</v>
      </c>
      <c r="CS19" s="12">
        <v>27.4</v>
      </c>
      <c r="CT19" s="12">
        <v>1</v>
      </c>
      <c r="CU19" s="12">
        <v>1.56</v>
      </c>
      <c r="CV19" s="12">
        <v>0.28999999999999998</v>
      </c>
      <c r="CW19" s="12">
        <v>14.65</v>
      </c>
      <c r="CX19" s="12">
        <v>0.63</v>
      </c>
      <c r="CY19" s="12">
        <v>361</v>
      </c>
      <c r="CZ19" s="12">
        <v>10</v>
      </c>
      <c r="DA19" s="12">
        <v>39.299999999999997</v>
      </c>
      <c r="DB19" s="12">
        <v>1</v>
      </c>
      <c r="DC19" s="12">
        <v>222.9</v>
      </c>
      <c r="DD19" s="12">
        <v>5.7</v>
      </c>
      <c r="DE19" s="12">
        <v>20.6</v>
      </c>
      <c r="DF19" s="12">
        <v>0.7</v>
      </c>
      <c r="DG19" s="12">
        <v>1.36</v>
      </c>
      <c r="DH19" s="12">
        <v>0.15</v>
      </c>
      <c r="DI19" s="12">
        <v>0.11600000000000001</v>
      </c>
      <c r="DJ19" s="12">
        <v>8.4000000000000005E-2</v>
      </c>
      <c r="DK19" s="12">
        <v>0.13100000000000001</v>
      </c>
      <c r="DL19" s="12">
        <v>2.3E-2</v>
      </c>
      <c r="DM19" s="12">
        <v>2.84</v>
      </c>
      <c r="DN19" s="12">
        <v>0.23</v>
      </c>
      <c r="DO19" s="12">
        <v>4.1000000000000002E-2</v>
      </c>
      <c r="DP19" s="12">
        <v>2.1000000000000001E-2</v>
      </c>
      <c r="DQ19" s="12">
        <v>0.14599999999999999</v>
      </c>
      <c r="DR19" s="12">
        <v>1.9E-2</v>
      </c>
      <c r="DS19" s="12">
        <v>182.1</v>
      </c>
      <c r="DT19" s="12">
        <v>7.2</v>
      </c>
      <c r="DU19" s="12">
        <v>18.829999999999998</v>
      </c>
      <c r="DV19" s="12">
        <v>0.9</v>
      </c>
      <c r="DW19" s="12">
        <v>47.8</v>
      </c>
      <c r="DX19" s="12">
        <v>2</v>
      </c>
      <c r="DY19" s="12">
        <v>6.77</v>
      </c>
      <c r="DZ19" s="12">
        <v>0.28000000000000003</v>
      </c>
      <c r="EA19" s="12">
        <v>31.4</v>
      </c>
      <c r="EB19" s="12">
        <v>1.3</v>
      </c>
      <c r="EC19" s="12">
        <v>7.82</v>
      </c>
      <c r="ED19" s="12">
        <v>0.65</v>
      </c>
      <c r="EE19" s="12">
        <v>2.75</v>
      </c>
      <c r="EF19" s="12">
        <v>0.17</v>
      </c>
      <c r="EG19" s="12">
        <v>9.27</v>
      </c>
      <c r="EH19" s="12">
        <v>0.63</v>
      </c>
      <c r="EI19" s="12">
        <v>1.333</v>
      </c>
      <c r="EJ19" s="12">
        <v>9.2999999999999999E-2</v>
      </c>
      <c r="EK19" s="12">
        <v>8.16</v>
      </c>
      <c r="EL19" s="12">
        <v>0.49</v>
      </c>
      <c r="EM19" s="12">
        <v>1.619</v>
      </c>
      <c r="EN19" s="12">
        <v>8.5999999999999993E-2</v>
      </c>
      <c r="EO19" s="12">
        <v>4.1100000000000003</v>
      </c>
      <c r="EP19" s="12">
        <v>0.28000000000000003</v>
      </c>
      <c r="EQ19" s="12">
        <v>0.505</v>
      </c>
      <c r="ER19" s="12">
        <v>5.2999999999999999E-2</v>
      </c>
      <c r="ES19" s="12">
        <v>3.41</v>
      </c>
      <c r="ET19" s="12">
        <v>0.34</v>
      </c>
      <c r="EU19" s="12">
        <v>0.53700000000000003</v>
      </c>
      <c r="EV19" s="12">
        <v>5.5E-2</v>
      </c>
      <c r="EW19" s="12">
        <v>5.75</v>
      </c>
      <c r="EX19" s="12">
        <v>0.41</v>
      </c>
      <c r="EY19" s="12">
        <v>1.171</v>
      </c>
      <c r="EZ19" s="12">
        <v>8.1000000000000003E-2</v>
      </c>
      <c r="FA19" s="12">
        <v>0.27300000000000002</v>
      </c>
      <c r="FB19" s="12">
        <v>5.0999999999999997E-2</v>
      </c>
      <c r="FC19" s="12">
        <v>2.3E-2</v>
      </c>
      <c r="FD19" s="12">
        <v>0.01</v>
      </c>
      <c r="FE19" s="12">
        <v>1.53</v>
      </c>
      <c r="FF19" s="12">
        <v>0.11</v>
      </c>
      <c r="FG19" s="12">
        <v>2.0799999999999999E-2</v>
      </c>
      <c r="FH19" s="12">
        <v>9.7000000000000003E-3</v>
      </c>
      <c r="FI19" s="12">
        <v>1.37</v>
      </c>
      <c r="FJ19" s="12">
        <v>0.11</v>
      </c>
      <c r="FK19" s="12">
        <v>0.48899999999999999</v>
      </c>
      <c r="FL19" s="12">
        <v>4.5999999999999999E-2</v>
      </c>
    </row>
    <row r="20" spans="1:168" x14ac:dyDescent="0.3">
      <c r="A20" t="s">
        <v>251</v>
      </c>
      <c r="B20" t="s">
        <v>25</v>
      </c>
      <c r="C20" s="36" t="s">
        <v>824</v>
      </c>
      <c r="D20" s="36" t="s">
        <v>825</v>
      </c>
      <c r="F20" s="62">
        <v>3.0445000000000002</v>
      </c>
      <c r="G20" s="62">
        <v>12.55</v>
      </c>
      <c r="H20" s="62">
        <v>0.4229</v>
      </c>
      <c r="I20" s="62">
        <v>8.8393999999999995</v>
      </c>
      <c r="J20" s="62">
        <v>0.71360000000000001</v>
      </c>
      <c r="K20" s="62">
        <v>3.9047999999999998</v>
      </c>
      <c r="L20" s="62">
        <v>49.589199999999998</v>
      </c>
      <c r="M20" s="62">
        <v>4.7606999999999999</v>
      </c>
      <c r="N20" s="62">
        <v>12.602600000000001</v>
      </c>
      <c r="O20" s="62">
        <v>0.20760000000000001</v>
      </c>
      <c r="P20" s="62">
        <v>1715.103836</v>
      </c>
      <c r="Q20" s="62">
        <v>195</v>
      </c>
      <c r="R20" s="62">
        <v>0.87767535721491796</v>
      </c>
      <c r="S20" s="62">
        <v>318.65463990061301</v>
      </c>
      <c r="T20" s="62">
        <v>420.950683207846</v>
      </c>
      <c r="V20" s="25">
        <v>27.12895</v>
      </c>
      <c r="W20" s="25">
        <v>54.079949999999997</v>
      </c>
      <c r="X20" s="25">
        <v>14.35075</v>
      </c>
      <c r="Y20" s="25">
        <v>1.26755</v>
      </c>
      <c r="Z20" s="25">
        <v>1.9416500000000001</v>
      </c>
      <c r="AA20" s="25">
        <v>0.30330000000000001</v>
      </c>
      <c r="AC20" s="25">
        <v>0.58165</v>
      </c>
      <c r="AD20" s="25">
        <v>5.135E-2</v>
      </c>
      <c r="AE20" s="25">
        <v>2.9600000000000001E-2</v>
      </c>
      <c r="AG20" s="25">
        <v>99.734750000000005</v>
      </c>
      <c r="AH20" s="25">
        <v>0.77115344751858095</v>
      </c>
      <c r="AJ20" s="14" t="str">
        <f t="shared" si="0"/>
        <v>LL11_495_d</v>
      </c>
      <c r="AK20" s="14">
        <f t="shared" si="1"/>
        <v>49.589199999999998</v>
      </c>
      <c r="AL20" s="14">
        <f t="shared" si="2"/>
        <v>3.9047999999999998</v>
      </c>
      <c r="AM20" s="14">
        <f t="shared" si="3"/>
        <v>12.55</v>
      </c>
      <c r="AN20" s="14">
        <f t="shared" si="4"/>
        <v>10.712210000000001</v>
      </c>
      <c r="AO20" s="14">
        <f t="shared" si="5"/>
        <v>2.1004331232899998</v>
      </c>
      <c r="AP20" s="14">
        <f t="shared" si="6"/>
        <v>0.20760000000000001</v>
      </c>
      <c r="AQ20" s="14">
        <f t="shared" si="7"/>
        <v>4.7606999999999999</v>
      </c>
      <c r="AR20" s="14">
        <f t="shared" si="8"/>
        <v>8.8393999999999995</v>
      </c>
      <c r="AS20" s="14">
        <f t="shared" si="9"/>
        <v>3.0445000000000002</v>
      </c>
      <c r="AT20" s="14">
        <f t="shared" si="10"/>
        <v>0.71360000000000001</v>
      </c>
      <c r="AU20" s="14">
        <f t="shared" si="11"/>
        <v>0.4229</v>
      </c>
      <c r="AV20" s="14">
        <f t="shared" si="12"/>
        <v>0.87767535721491796</v>
      </c>
      <c r="AW20" s="14">
        <f t="shared" si="13"/>
        <v>3.18654639900613E-2</v>
      </c>
      <c r="AX20" s="14">
        <f t="shared" si="14"/>
        <v>1109.6900700000001</v>
      </c>
      <c r="AY20" s="14">
        <v>560</v>
      </c>
      <c r="AZ20" s="14">
        <v>0.25463022559625531</v>
      </c>
      <c r="BB20" s="12" t="s">
        <v>400</v>
      </c>
      <c r="BC20" s="12">
        <v>30</v>
      </c>
      <c r="BD20" s="12" t="s">
        <v>32</v>
      </c>
      <c r="BE20" s="12" t="s">
        <v>481</v>
      </c>
      <c r="BF20" s="12" t="s">
        <v>564</v>
      </c>
      <c r="BG20" s="12" t="s">
        <v>478</v>
      </c>
      <c r="BH20" s="12">
        <v>0.61447025462963001</v>
      </c>
      <c r="BI20" s="12">
        <v>5.1082000000000001</v>
      </c>
      <c r="BJ20" s="12">
        <v>8</v>
      </c>
      <c r="BK20" s="12" t="s">
        <v>462</v>
      </c>
      <c r="BL20" s="12">
        <v>1</v>
      </c>
      <c r="BM20" s="12">
        <v>142000</v>
      </c>
      <c r="BN20" s="12">
        <v>11000</v>
      </c>
      <c r="BO20" s="12">
        <v>8.8000000000000007</v>
      </c>
      <c r="BP20" s="12">
        <v>1</v>
      </c>
      <c r="BQ20" s="12">
        <v>6.8</v>
      </c>
      <c r="BR20" s="12">
        <v>0.96</v>
      </c>
      <c r="BS20" s="12" t="s">
        <v>135</v>
      </c>
      <c r="BT20" s="12" t="s">
        <v>135</v>
      </c>
      <c r="BU20" s="12">
        <v>2.64</v>
      </c>
      <c r="BV20" s="12">
        <v>0.28999999999999998</v>
      </c>
      <c r="BW20" s="12">
        <v>6120</v>
      </c>
      <c r="BX20" s="12">
        <v>670</v>
      </c>
      <c r="BY20" s="12">
        <v>28.8</v>
      </c>
      <c r="BZ20" s="12">
        <v>2.5</v>
      </c>
      <c r="CA20" s="12">
        <v>22200</v>
      </c>
      <c r="CB20" s="12">
        <v>23800</v>
      </c>
      <c r="CC20" s="12">
        <v>2100</v>
      </c>
      <c r="CD20" s="12">
        <v>52</v>
      </c>
      <c r="CE20" s="12">
        <v>11.1</v>
      </c>
      <c r="CF20" s="12">
        <v>1.7</v>
      </c>
      <c r="CG20" s="12">
        <v>1430</v>
      </c>
      <c r="CH20" s="12">
        <v>100</v>
      </c>
      <c r="CI20" s="12">
        <v>110800</v>
      </c>
      <c r="CJ20" s="12">
        <v>5500</v>
      </c>
      <c r="CK20" s="12">
        <v>40.5</v>
      </c>
      <c r="CL20" s="12">
        <v>2.6</v>
      </c>
      <c r="CM20" s="12">
        <v>48.1</v>
      </c>
      <c r="CN20" s="12">
        <v>6.7</v>
      </c>
      <c r="CO20" s="12">
        <v>64</v>
      </c>
      <c r="CP20" s="12">
        <v>26</v>
      </c>
      <c r="CQ20" s="12">
        <v>170</v>
      </c>
      <c r="CR20" s="12">
        <v>22</v>
      </c>
      <c r="CS20" s="12">
        <v>23.8</v>
      </c>
      <c r="CT20" s="12">
        <v>3.4</v>
      </c>
      <c r="CU20" s="12">
        <v>1.1499999999999999</v>
      </c>
      <c r="CV20" s="12">
        <v>0.8</v>
      </c>
      <c r="CW20" s="12">
        <v>12.7</v>
      </c>
      <c r="CX20" s="12">
        <v>1.6</v>
      </c>
      <c r="CY20" s="12">
        <v>367</v>
      </c>
      <c r="CZ20" s="12">
        <v>24</v>
      </c>
      <c r="DA20" s="12">
        <v>35</v>
      </c>
      <c r="DB20" s="12">
        <v>2.1</v>
      </c>
      <c r="DC20" s="12">
        <v>221</v>
      </c>
      <c r="DD20" s="12">
        <v>16</v>
      </c>
      <c r="DE20" s="12">
        <v>21.3</v>
      </c>
      <c r="DF20" s="12">
        <v>1.6</v>
      </c>
      <c r="DG20" s="12">
        <v>0.88</v>
      </c>
      <c r="DH20" s="12">
        <v>0.49</v>
      </c>
      <c r="DI20" s="12" t="s">
        <v>135</v>
      </c>
      <c r="DJ20" s="12" t="s">
        <v>135</v>
      </c>
      <c r="DK20" s="12">
        <v>0.11</v>
      </c>
      <c r="DL20" s="12">
        <v>0.1</v>
      </c>
      <c r="DM20" s="12">
        <v>2.39</v>
      </c>
      <c r="DN20" s="12">
        <v>0.92</v>
      </c>
      <c r="DO20" s="12" t="s">
        <v>135</v>
      </c>
      <c r="DP20" s="12" t="s">
        <v>135</v>
      </c>
      <c r="DQ20" s="12">
        <v>0.20899999999999999</v>
      </c>
      <c r="DR20" s="12">
        <v>7.2999999999999995E-2</v>
      </c>
      <c r="DS20" s="12">
        <v>181.6</v>
      </c>
      <c r="DT20" s="12">
        <v>9.6</v>
      </c>
      <c r="DU20" s="12">
        <v>19.399999999999999</v>
      </c>
      <c r="DV20" s="12">
        <v>1.1000000000000001</v>
      </c>
      <c r="DW20" s="12">
        <v>50</v>
      </c>
      <c r="DX20" s="12">
        <v>2.9</v>
      </c>
      <c r="DY20" s="12">
        <v>6.9</v>
      </c>
      <c r="DZ20" s="12">
        <v>1</v>
      </c>
      <c r="EA20" s="12">
        <v>32.1</v>
      </c>
      <c r="EB20" s="12">
        <v>2.9</v>
      </c>
      <c r="EC20" s="12">
        <v>8.1999999999999993</v>
      </c>
      <c r="ED20" s="12">
        <v>1.4</v>
      </c>
      <c r="EE20" s="12">
        <v>2.77</v>
      </c>
      <c r="EF20" s="12">
        <v>0.65</v>
      </c>
      <c r="EG20" s="12">
        <v>8</v>
      </c>
      <c r="EH20" s="12">
        <v>1.4</v>
      </c>
      <c r="EI20" s="12">
        <v>1.23</v>
      </c>
      <c r="EJ20" s="12">
        <v>0.25</v>
      </c>
      <c r="EK20" s="12">
        <v>8.5</v>
      </c>
      <c r="EL20" s="12">
        <v>1</v>
      </c>
      <c r="EM20" s="12">
        <v>1.44</v>
      </c>
      <c r="EN20" s="12">
        <v>0.11</v>
      </c>
      <c r="EO20" s="12">
        <v>3.95</v>
      </c>
      <c r="EP20" s="12">
        <v>0.6</v>
      </c>
      <c r="EQ20" s="12">
        <v>0.45100000000000001</v>
      </c>
      <c r="ER20" s="12">
        <v>8.5000000000000006E-2</v>
      </c>
      <c r="ES20" s="12">
        <v>4.21</v>
      </c>
      <c r="ET20" s="12">
        <v>0.89</v>
      </c>
      <c r="EU20" s="12">
        <v>0.39500000000000002</v>
      </c>
      <c r="EV20" s="12">
        <v>9.9000000000000005E-2</v>
      </c>
      <c r="EW20" s="12">
        <v>5.99</v>
      </c>
      <c r="EX20" s="12">
        <v>0.7</v>
      </c>
      <c r="EY20" s="12">
        <v>1.33</v>
      </c>
      <c r="EZ20" s="12">
        <v>0.16</v>
      </c>
      <c r="FA20" s="12">
        <v>0.2</v>
      </c>
      <c r="FB20" s="12">
        <v>0.15</v>
      </c>
      <c r="FC20" s="12">
        <v>0.06</v>
      </c>
      <c r="FD20" s="12">
        <v>0.1</v>
      </c>
      <c r="FE20" s="12">
        <v>1.93</v>
      </c>
      <c r="FF20" s="12">
        <v>0.32</v>
      </c>
      <c r="FG20" s="12">
        <v>4.4999999999999998E-2</v>
      </c>
      <c r="FH20" s="12">
        <v>5.0999999999999997E-2</v>
      </c>
      <c r="FI20" s="12">
        <v>1.27</v>
      </c>
      <c r="FJ20" s="12">
        <v>0.31</v>
      </c>
      <c r="FK20" s="12">
        <v>0.45</v>
      </c>
      <c r="FL20" s="12">
        <v>0.18</v>
      </c>
    </row>
    <row r="21" spans="1:168" x14ac:dyDescent="0.3">
      <c r="A21" t="s">
        <v>252</v>
      </c>
      <c r="B21" t="s">
        <v>25</v>
      </c>
      <c r="C21" s="46" t="s">
        <v>827</v>
      </c>
      <c r="D21" s="46" t="s">
        <v>825</v>
      </c>
      <c r="F21" s="62">
        <v>2.9653</v>
      </c>
      <c r="G21" s="62">
        <v>13.111599999999999</v>
      </c>
      <c r="H21" s="62">
        <v>0.41249999999999998</v>
      </c>
      <c r="I21" s="62">
        <v>8.8247999999999998</v>
      </c>
      <c r="J21" s="62">
        <v>0.71689999999999998</v>
      </c>
      <c r="K21" s="62">
        <v>3.6573000000000002</v>
      </c>
      <c r="L21" s="62">
        <v>49.511699999999998</v>
      </c>
      <c r="M21" s="62">
        <v>4.4225000000000003</v>
      </c>
      <c r="N21" s="62">
        <v>12.7629</v>
      </c>
      <c r="O21" s="62">
        <v>0.17380000000000001</v>
      </c>
      <c r="P21" s="62">
        <v>1715.604304</v>
      </c>
      <c r="Q21" s="62">
        <v>167</v>
      </c>
      <c r="R21" s="62">
        <v>0.79137308159845898</v>
      </c>
      <c r="S21" s="62">
        <v>138.125130687248</v>
      </c>
      <c r="T21" s="62">
        <v>410.53751028456099</v>
      </c>
      <c r="V21" s="25">
        <v>27.2254</v>
      </c>
      <c r="W21" s="25">
        <v>54.137650000000001</v>
      </c>
      <c r="X21" s="25">
        <v>14.44045</v>
      </c>
      <c r="Y21" s="25">
        <v>1.1951000000000001</v>
      </c>
      <c r="Z21" s="25">
        <v>1.9460500000000001</v>
      </c>
      <c r="AA21" s="25">
        <v>0.30604999999999999</v>
      </c>
      <c r="AC21" s="25">
        <v>0.47754999999999997</v>
      </c>
      <c r="AD21" s="25">
        <v>7.6300000000000007E-2</v>
      </c>
      <c r="AE21" s="25">
        <v>3.61E-2</v>
      </c>
      <c r="AG21" s="25">
        <v>99.840649999999997</v>
      </c>
      <c r="AH21" s="25">
        <v>0.77067976818010997</v>
      </c>
      <c r="AJ21" s="14" t="str">
        <f t="shared" si="0"/>
        <v>LL11_495_c</v>
      </c>
      <c r="AK21" s="14">
        <f t="shared" si="1"/>
        <v>49.511699999999998</v>
      </c>
      <c r="AL21" s="14">
        <f t="shared" si="2"/>
        <v>3.6573000000000002</v>
      </c>
      <c r="AM21" s="14">
        <f t="shared" si="3"/>
        <v>13.111599999999999</v>
      </c>
      <c r="AN21" s="14">
        <f t="shared" si="4"/>
        <v>10.848464999999999</v>
      </c>
      <c r="AO21" s="14">
        <f t="shared" si="5"/>
        <v>2.1271497872849996</v>
      </c>
      <c r="AP21" s="14">
        <f t="shared" si="6"/>
        <v>0.17380000000000001</v>
      </c>
      <c r="AQ21" s="14">
        <f t="shared" si="7"/>
        <v>4.4225000000000003</v>
      </c>
      <c r="AR21" s="14">
        <f t="shared" si="8"/>
        <v>8.8247999999999998</v>
      </c>
      <c r="AS21" s="14">
        <f t="shared" si="9"/>
        <v>2.9653</v>
      </c>
      <c r="AT21" s="14">
        <f t="shared" si="10"/>
        <v>0.71689999999999998</v>
      </c>
      <c r="AU21" s="14">
        <f t="shared" si="11"/>
        <v>0.41249999999999998</v>
      </c>
      <c r="AV21" s="14">
        <f t="shared" si="12"/>
        <v>0.79137308159845898</v>
      </c>
      <c r="AW21" s="14">
        <f t="shared" si="13"/>
        <v>1.38125130687248E-2</v>
      </c>
      <c r="AX21" s="14">
        <f t="shared" si="14"/>
        <v>1102.8922500000001</v>
      </c>
      <c r="AY21" s="14">
        <v>300</v>
      </c>
      <c r="AZ21" s="14">
        <v>0.36792752385566269</v>
      </c>
      <c r="BB21" s="12" t="s">
        <v>398</v>
      </c>
      <c r="BC21" s="12">
        <v>40</v>
      </c>
      <c r="BD21" s="12" t="s">
        <v>32</v>
      </c>
      <c r="BE21" s="12">
        <v>27</v>
      </c>
      <c r="BF21" s="12" t="s">
        <v>565</v>
      </c>
      <c r="BG21" s="12" t="s">
        <v>478</v>
      </c>
      <c r="BH21" s="12">
        <v>3.9572916666666701E-2</v>
      </c>
      <c r="BI21" s="12">
        <v>23.837</v>
      </c>
      <c r="BJ21" s="12">
        <v>37</v>
      </c>
      <c r="BK21" s="12" t="s">
        <v>462</v>
      </c>
      <c r="BL21" s="12">
        <v>1</v>
      </c>
      <c r="BM21" s="12">
        <v>293000</v>
      </c>
      <c r="BN21" s="12">
        <v>9500</v>
      </c>
      <c r="BO21" s="12">
        <v>8.8000000000000007</v>
      </c>
      <c r="BP21" s="12">
        <v>1</v>
      </c>
      <c r="BQ21" s="12">
        <v>7.68</v>
      </c>
      <c r="BR21" s="12">
        <v>0.36</v>
      </c>
      <c r="BS21" s="12">
        <v>1.05</v>
      </c>
      <c r="BT21" s="12">
        <v>0.36</v>
      </c>
      <c r="BU21" s="12">
        <v>3.21</v>
      </c>
      <c r="BV21" s="12">
        <v>0.13</v>
      </c>
      <c r="BW21" s="12">
        <v>5930</v>
      </c>
      <c r="BX21" s="12">
        <v>150</v>
      </c>
      <c r="BY21" s="12">
        <v>26.01</v>
      </c>
      <c r="BZ21" s="12">
        <v>0.76</v>
      </c>
      <c r="CA21" s="12">
        <v>22820</v>
      </c>
      <c r="CB21" s="12">
        <v>620</v>
      </c>
      <c r="CC21" s="12">
        <v>439</v>
      </c>
      <c r="CD21" s="12">
        <v>18</v>
      </c>
      <c r="CE21" s="12">
        <v>12.4</v>
      </c>
      <c r="CF21" s="12">
        <v>1.4</v>
      </c>
      <c r="CG21" s="12">
        <v>1448</v>
      </c>
      <c r="CH21" s="12">
        <v>58</v>
      </c>
      <c r="CI21" s="12">
        <v>121700</v>
      </c>
      <c r="CJ21" s="12">
        <v>5000</v>
      </c>
      <c r="CK21" s="12">
        <v>42.5</v>
      </c>
      <c r="CL21" s="12">
        <v>1.7</v>
      </c>
      <c r="CM21" s="12">
        <v>58.7</v>
      </c>
      <c r="CN21" s="12">
        <v>2.6</v>
      </c>
      <c r="CO21" s="12">
        <v>93.2</v>
      </c>
      <c r="CP21" s="12">
        <v>3.9</v>
      </c>
      <c r="CQ21" s="12">
        <v>166.3</v>
      </c>
      <c r="CR21" s="12">
        <v>8.6999999999999993</v>
      </c>
      <c r="CS21" s="12">
        <v>25.66</v>
      </c>
      <c r="CT21" s="12">
        <v>0.96</v>
      </c>
      <c r="CU21" s="12">
        <v>1.56</v>
      </c>
      <c r="CV21" s="12">
        <v>0.25</v>
      </c>
      <c r="CW21" s="12">
        <v>13.19</v>
      </c>
      <c r="CX21" s="12">
        <v>0.57999999999999996</v>
      </c>
      <c r="CY21" s="12">
        <v>402</v>
      </c>
      <c r="CZ21" s="12">
        <v>11</v>
      </c>
      <c r="DA21" s="12">
        <v>34.299999999999997</v>
      </c>
      <c r="DB21" s="12">
        <v>1.4</v>
      </c>
      <c r="DC21" s="12">
        <v>213.7</v>
      </c>
      <c r="DD21" s="12">
        <v>6.8</v>
      </c>
      <c r="DE21" s="12">
        <v>19.8</v>
      </c>
      <c r="DF21" s="12">
        <v>0.75</v>
      </c>
      <c r="DG21" s="12">
        <v>1.21</v>
      </c>
      <c r="DH21" s="12">
        <v>0.18</v>
      </c>
      <c r="DI21" s="12" t="s">
        <v>135</v>
      </c>
      <c r="DJ21" s="12" t="s">
        <v>135</v>
      </c>
      <c r="DK21" s="12">
        <v>0.127</v>
      </c>
      <c r="DL21" s="12">
        <v>2.1000000000000001E-2</v>
      </c>
      <c r="DM21" s="12">
        <v>2.3199999999999998</v>
      </c>
      <c r="DN21" s="12">
        <v>0.18</v>
      </c>
      <c r="DO21" s="12">
        <v>4.2999999999999997E-2</v>
      </c>
      <c r="DP21" s="12">
        <v>2.1000000000000001E-2</v>
      </c>
      <c r="DQ21" s="12">
        <v>0.13800000000000001</v>
      </c>
      <c r="DR21" s="12">
        <v>1.4E-2</v>
      </c>
      <c r="DS21" s="12">
        <v>162.5</v>
      </c>
      <c r="DT21" s="12">
        <v>6.7</v>
      </c>
      <c r="DU21" s="12">
        <v>18.02</v>
      </c>
      <c r="DV21" s="12">
        <v>0.59</v>
      </c>
      <c r="DW21" s="12">
        <v>44</v>
      </c>
      <c r="DX21" s="12">
        <v>1.3</v>
      </c>
      <c r="DY21" s="12">
        <v>6.1</v>
      </c>
      <c r="DZ21" s="12">
        <v>0.22</v>
      </c>
      <c r="EA21" s="12">
        <v>28.46</v>
      </c>
      <c r="EB21" s="12">
        <v>0.89</v>
      </c>
      <c r="EC21" s="12">
        <v>7.63</v>
      </c>
      <c r="ED21" s="12">
        <v>0.41</v>
      </c>
      <c r="EE21" s="12">
        <v>2.75</v>
      </c>
      <c r="EF21" s="12">
        <v>0.19</v>
      </c>
      <c r="EG21" s="12">
        <v>7.82</v>
      </c>
      <c r="EH21" s="12">
        <v>0.42</v>
      </c>
      <c r="EI21" s="12">
        <v>1.1539999999999999</v>
      </c>
      <c r="EJ21" s="12">
        <v>9.1999999999999998E-2</v>
      </c>
      <c r="EK21" s="12">
        <v>7.27</v>
      </c>
      <c r="EL21" s="12">
        <v>0.48</v>
      </c>
      <c r="EM21" s="12">
        <v>1.381</v>
      </c>
      <c r="EN21" s="12">
        <v>8.7999999999999995E-2</v>
      </c>
      <c r="EO21" s="12">
        <v>3.54</v>
      </c>
      <c r="EP21" s="12">
        <v>0.2</v>
      </c>
      <c r="EQ21" s="12">
        <v>0.45600000000000002</v>
      </c>
      <c r="ER21" s="12">
        <v>4.5999999999999999E-2</v>
      </c>
      <c r="ES21" s="12">
        <v>3.23</v>
      </c>
      <c r="ET21" s="12">
        <v>0.24</v>
      </c>
      <c r="EU21" s="12">
        <v>0.4</v>
      </c>
      <c r="EV21" s="12">
        <v>0.04</v>
      </c>
      <c r="EW21" s="12">
        <v>5.39</v>
      </c>
      <c r="EX21" s="12">
        <v>0.4</v>
      </c>
      <c r="EY21" s="12">
        <v>1.147</v>
      </c>
      <c r="EZ21" s="12">
        <v>6.3E-2</v>
      </c>
      <c r="FA21" s="12">
        <v>0.21199999999999999</v>
      </c>
      <c r="FB21" s="12">
        <v>4.5999999999999999E-2</v>
      </c>
      <c r="FC21" s="12">
        <v>2.5000000000000001E-2</v>
      </c>
      <c r="FD21" s="12">
        <v>0.01</v>
      </c>
      <c r="FE21" s="12">
        <v>1.575</v>
      </c>
      <c r="FF21" s="12">
        <v>8.4000000000000005E-2</v>
      </c>
      <c r="FG21" s="12">
        <v>1.9099999999999999E-2</v>
      </c>
      <c r="FH21" s="12">
        <v>7.4999999999999997E-3</v>
      </c>
      <c r="FI21" s="12">
        <v>1.36</v>
      </c>
      <c r="FJ21" s="12">
        <v>0.11</v>
      </c>
      <c r="FK21" s="12">
        <v>0.48599999999999999</v>
      </c>
      <c r="FL21" s="12">
        <v>0.05</v>
      </c>
    </row>
    <row r="22" spans="1:168" x14ac:dyDescent="0.3">
      <c r="A22" t="s">
        <v>253</v>
      </c>
      <c r="B22" t="s">
        <v>25</v>
      </c>
      <c r="C22" s="46" t="s">
        <v>827</v>
      </c>
      <c r="D22" s="46" t="s">
        <v>825</v>
      </c>
      <c r="F22" s="62">
        <v>2.7987000000000002</v>
      </c>
      <c r="G22" s="62">
        <v>12.361800000000001</v>
      </c>
      <c r="H22" s="62">
        <v>0.3876</v>
      </c>
      <c r="I22" s="62">
        <v>9.1679999999999993</v>
      </c>
      <c r="J22" s="62">
        <v>0.60619999999999996</v>
      </c>
      <c r="K22" s="62">
        <v>4.0045000000000002</v>
      </c>
      <c r="L22" s="62">
        <v>49.406599999999997</v>
      </c>
      <c r="M22" s="62">
        <v>5.0294999999999996</v>
      </c>
      <c r="N22" s="62">
        <v>13.196999999999999</v>
      </c>
      <c r="O22" s="62">
        <v>0.2359</v>
      </c>
      <c r="P22" s="62">
        <v>1937.8120960000001</v>
      </c>
      <c r="Q22" s="62">
        <v>152</v>
      </c>
      <c r="R22" s="62">
        <v>0.88250356276766695</v>
      </c>
      <c r="S22" s="62">
        <v>286.43953828338903</v>
      </c>
      <c r="T22" s="62">
        <v>427.39525384694002</v>
      </c>
      <c r="V22" s="25">
        <v>26.91695</v>
      </c>
      <c r="W22" s="25">
        <v>53.873350000000002</v>
      </c>
      <c r="X22" s="25">
        <v>14.141550000000001</v>
      </c>
      <c r="Y22" s="25">
        <v>1.2575499999999999</v>
      </c>
      <c r="Z22" s="25">
        <v>2.04725</v>
      </c>
      <c r="AA22" s="25">
        <v>0.29270000000000002</v>
      </c>
      <c r="AC22" s="25">
        <v>0.54215000000000002</v>
      </c>
      <c r="AD22" s="25">
        <v>4.7100000000000003E-2</v>
      </c>
      <c r="AE22" s="25">
        <v>3.6150000000000002E-2</v>
      </c>
      <c r="AG22" s="25">
        <v>99.154650000000004</v>
      </c>
      <c r="AH22" s="25">
        <v>0.772358251621037</v>
      </c>
      <c r="AJ22" s="14" t="str">
        <f t="shared" si="0"/>
        <v>LL11_495_e</v>
      </c>
      <c r="AK22" s="14">
        <f t="shared" si="1"/>
        <v>49.406599999999997</v>
      </c>
      <c r="AL22" s="14">
        <f t="shared" si="2"/>
        <v>4.0045000000000002</v>
      </c>
      <c r="AM22" s="14">
        <f t="shared" si="3"/>
        <v>12.361800000000001</v>
      </c>
      <c r="AN22" s="14">
        <f t="shared" si="4"/>
        <v>11.217449999999999</v>
      </c>
      <c r="AO22" s="14">
        <f t="shared" si="5"/>
        <v>2.1994997800499996</v>
      </c>
      <c r="AP22" s="14">
        <f t="shared" si="6"/>
        <v>0.2359</v>
      </c>
      <c r="AQ22" s="14">
        <f t="shared" si="7"/>
        <v>5.0294999999999996</v>
      </c>
      <c r="AR22" s="14">
        <f t="shared" si="8"/>
        <v>9.1679999999999993</v>
      </c>
      <c r="AS22" s="14">
        <f t="shared" si="9"/>
        <v>2.7987000000000002</v>
      </c>
      <c r="AT22" s="14">
        <f t="shared" si="10"/>
        <v>0.60619999999999996</v>
      </c>
      <c r="AU22" s="14">
        <f t="shared" si="11"/>
        <v>0.3876</v>
      </c>
      <c r="AV22" s="14">
        <f t="shared" si="12"/>
        <v>0.88250356276766695</v>
      </c>
      <c r="AW22" s="14">
        <f t="shared" si="13"/>
        <v>2.8643953828338904E-2</v>
      </c>
      <c r="AX22" s="14">
        <f t="shared" si="14"/>
        <v>1115.09295</v>
      </c>
      <c r="AY22" s="14">
        <v>510</v>
      </c>
      <c r="AZ22" s="14">
        <v>0.28663940662004178</v>
      </c>
      <c r="BB22" s="12" t="s">
        <v>399</v>
      </c>
      <c r="BC22" s="12">
        <v>25</v>
      </c>
      <c r="BD22" s="12" t="s">
        <v>32</v>
      </c>
      <c r="BE22" s="12" t="s">
        <v>482</v>
      </c>
      <c r="BF22" s="12" t="s">
        <v>566</v>
      </c>
      <c r="BG22" s="12" t="s">
        <v>480</v>
      </c>
      <c r="BH22" s="12">
        <v>3.8333333333333301E-3</v>
      </c>
      <c r="BI22" s="12">
        <v>7.8125999999999998</v>
      </c>
      <c r="BJ22" s="12">
        <v>15</v>
      </c>
      <c r="BK22" s="12" t="s">
        <v>462</v>
      </c>
      <c r="BL22" s="12">
        <v>1</v>
      </c>
      <c r="BM22" s="12">
        <v>81000</v>
      </c>
      <c r="BN22" s="12">
        <v>5700</v>
      </c>
      <c r="BO22" s="12">
        <v>9.1999999999999993</v>
      </c>
      <c r="BP22" s="12">
        <v>1</v>
      </c>
      <c r="BU22" s="12">
        <v>2.79</v>
      </c>
      <c r="BV22" s="12">
        <v>0.39</v>
      </c>
      <c r="BW22" s="12">
        <v>5090</v>
      </c>
      <c r="BX22" s="12">
        <v>360</v>
      </c>
      <c r="BY22" s="12">
        <v>26.7</v>
      </c>
      <c r="BZ22" s="12">
        <v>3.1</v>
      </c>
      <c r="CA22" s="12">
        <v>23800</v>
      </c>
      <c r="CB22" s="12">
        <v>2300</v>
      </c>
      <c r="CC22" s="12">
        <v>446</v>
      </c>
      <c r="CD22" s="12">
        <v>46</v>
      </c>
      <c r="CE22" s="12">
        <v>19.899999999999999</v>
      </c>
      <c r="CF22" s="12">
        <v>6.6</v>
      </c>
      <c r="CG22" s="12">
        <v>1580</v>
      </c>
      <c r="CH22" s="12">
        <v>180</v>
      </c>
      <c r="CI22" s="12">
        <v>123000</v>
      </c>
      <c r="CJ22" s="12">
        <v>17000</v>
      </c>
      <c r="CM22" s="12">
        <v>63</v>
      </c>
      <c r="CN22" s="12">
        <v>11</v>
      </c>
      <c r="CO22" s="12">
        <v>16.7</v>
      </c>
      <c r="CP22" s="12">
        <v>2.5</v>
      </c>
      <c r="CS22" s="12">
        <v>25.9</v>
      </c>
      <c r="CT22" s="12">
        <v>3.8</v>
      </c>
      <c r="CU22" s="12">
        <v>2.1</v>
      </c>
      <c r="CV22" s="12">
        <v>1.2</v>
      </c>
      <c r="CW22" s="12">
        <v>10.4</v>
      </c>
      <c r="CX22" s="12">
        <v>1.2</v>
      </c>
      <c r="CY22" s="12">
        <v>370</v>
      </c>
      <c r="CZ22" s="12">
        <v>27</v>
      </c>
      <c r="DA22" s="12">
        <v>31.6</v>
      </c>
      <c r="DB22" s="12">
        <v>3.6</v>
      </c>
      <c r="DC22" s="12">
        <v>186</v>
      </c>
      <c r="DD22" s="12">
        <v>20</v>
      </c>
      <c r="DE22" s="12">
        <v>18.399999999999999</v>
      </c>
      <c r="DF22" s="12">
        <v>1.8</v>
      </c>
      <c r="DG22" s="12">
        <v>1.22</v>
      </c>
      <c r="DH22" s="12">
        <v>0.65</v>
      </c>
      <c r="DM22" s="12">
        <v>2.63</v>
      </c>
      <c r="DN22" s="12">
        <v>0.52</v>
      </c>
      <c r="DS22" s="12">
        <v>137</v>
      </c>
      <c r="DT22" s="12">
        <v>22</v>
      </c>
      <c r="DU22" s="12">
        <v>14.4</v>
      </c>
      <c r="DV22" s="12">
        <v>1.6</v>
      </c>
      <c r="DW22" s="12">
        <v>41.1</v>
      </c>
      <c r="DX22" s="12">
        <v>4.0999999999999996</v>
      </c>
      <c r="DY22" s="12">
        <v>5.47</v>
      </c>
      <c r="DZ22" s="12">
        <v>0.56000000000000005</v>
      </c>
      <c r="EA22" s="12">
        <v>27</v>
      </c>
      <c r="EB22" s="12">
        <v>3.1</v>
      </c>
      <c r="EC22" s="12">
        <v>7.3</v>
      </c>
      <c r="ED22" s="12">
        <v>1.1000000000000001</v>
      </c>
      <c r="EE22" s="12">
        <v>2.48</v>
      </c>
      <c r="EF22" s="12">
        <v>0.51</v>
      </c>
      <c r="EG22" s="12">
        <v>8.3000000000000007</v>
      </c>
      <c r="EH22" s="12">
        <v>1.7</v>
      </c>
      <c r="EI22" s="12">
        <v>1.1599999999999999</v>
      </c>
      <c r="EJ22" s="12">
        <v>0.24</v>
      </c>
      <c r="EK22" s="12">
        <v>7.8</v>
      </c>
      <c r="EL22" s="12">
        <v>1.2</v>
      </c>
      <c r="EM22" s="12">
        <v>1.33</v>
      </c>
      <c r="EN22" s="12">
        <v>0.25</v>
      </c>
      <c r="EO22" s="12">
        <v>4.08</v>
      </c>
      <c r="EP22" s="12">
        <v>0.69</v>
      </c>
      <c r="EQ22" s="12">
        <v>0.48</v>
      </c>
      <c r="ER22" s="12">
        <v>0.13</v>
      </c>
      <c r="ES22" s="12">
        <v>2.78</v>
      </c>
      <c r="ET22" s="12">
        <v>0.95</v>
      </c>
      <c r="EU22" s="12">
        <v>0.41</v>
      </c>
      <c r="EV22" s="12">
        <v>0.13</v>
      </c>
      <c r="EW22" s="12">
        <v>5.4</v>
      </c>
      <c r="EX22" s="12">
        <v>1.3</v>
      </c>
      <c r="EY22" s="12">
        <v>1.1599999999999999</v>
      </c>
      <c r="EZ22" s="12">
        <v>0.24</v>
      </c>
      <c r="FA22" s="12">
        <v>0.17199999999999999</v>
      </c>
      <c r="FB22" s="12">
        <v>6.3E-2</v>
      </c>
      <c r="FC22" s="12">
        <v>3.9E-2</v>
      </c>
      <c r="FD22" s="12">
        <v>3.5999999999999997E-2</v>
      </c>
      <c r="FE22" s="12">
        <v>1.55</v>
      </c>
      <c r="FF22" s="12">
        <v>0.22</v>
      </c>
      <c r="FI22" s="12">
        <v>1.08</v>
      </c>
      <c r="FJ22" s="12">
        <v>0.27</v>
      </c>
      <c r="FK22" s="12">
        <v>0.34</v>
      </c>
      <c r="FL22" s="12">
        <v>0.1</v>
      </c>
    </row>
    <row r="23" spans="1:168" x14ac:dyDescent="0.3">
      <c r="A23" t="s">
        <v>254</v>
      </c>
      <c r="B23" t="s">
        <v>25</v>
      </c>
      <c r="C23" s="46" t="s">
        <v>824</v>
      </c>
      <c r="D23" s="46" t="s">
        <v>825</v>
      </c>
      <c r="F23" s="62">
        <v>3.0766</v>
      </c>
      <c r="G23" s="62">
        <v>12.6435</v>
      </c>
      <c r="H23" s="62">
        <v>0.46429999999999999</v>
      </c>
      <c r="I23" s="62">
        <v>8.7230000000000008</v>
      </c>
      <c r="J23" s="62">
        <v>0.85680000000000001</v>
      </c>
      <c r="K23" s="62">
        <v>4.0782999999999996</v>
      </c>
      <c r="L23" s="62">
        <v>50.173099999999998</v>
      </c>
      <c r="M23" s="62">
        <v>4.8243999999999998</v>
      </c>
      <c r="N23" s="62">
        <v>13.3278</v>
      </c>
      <c r="O23" s="62">
        <v>0.18229999999999999</v>
      </c>
      <c r="P23" s="62">
        <v>1626.521</v>
      </c>
      <c r="Q23" s="62">
        <v>226</v>
      </c>
      <c r="R23" s="62">
        <v>0.749583920104264</v>
      </c>
      <c r="S23" s="62">
        <v>361.27016130683802</v>
      </c>
      <c r="T23" s="62">
        <v>502.86032898661398</v>
      </c>
      <c r="V23" s="25">
        <v>26.644300000000001</v>
      </c>
      <c r="W23" s="25">
        <v>54.344299999999997</v>
      </c>
      <c r="X23" s="25">
        <v>15.2439</v>
      </c>
      <c r="Y23" s="25">
        <v>1.10385</v>
      </c>
      <c r="Z23" s="25">
        <v>2.0023499999999999</v>
      </c>
      <c r="AA23" s="25">
        <v>0.30054999999999998</v>
      </c>
      <c r="AC23" s="25">
        <v>0.52239999999999998</v>
      </c>
      <c r="AD23" s="25">
        <v>5.1650000000000001E-2</v>
      </c>
      <c r="AE23" s="25">
        <v>2.58E-2</v>
      </c>
      <c r="AG23" s="25">
        <v>100.23915</v>
      </c>
      <c r="AH23" s="25">
        <v>0.75702399901112605</v>
      </c>
      <c r="AJ23" s="14" t="str">
        <f t="shared" si="0"/>
        <v>LL11_499</v>
      </c>
      <c r="AK23" s="14">
        <f t="shared" si="1"/>
        <v>50.173099999999998</v>
      </c>
      <c r="AL23" s="14">
        <f t="shared" si="2"/>
        <v>4.0782999999999996</v>
      </c>
      <c r="AM23" s="14">
        <f t="shared" si="3"/>
        <v>12.6435</v>
      </c>
      <c r="AN23" s="14">
        <f t="shared" si="4"/>
        <v>11.32863</v>
      </c>
      <c r="AO23" s="14">
        <f t="shared" si="5"/>
        <v>2.2212997778699997</v>
      </c>
      <c r="AP23" s="14">
        <f t="shared" si="6"/>
        <v>0.18229999999999999</v>
      </c>
      <c r="AQ23" s="14">
        <f t="shared" si="7"/>
        <v>4.8243999999999998</v>
      </c>
      <c r="AR23" s="14">
        <f t="shared" si="8"/>
        <v>8.7230000000000008</v>
      </c>
      <c r="AS23" s="14">
        <f t="shared" si="9"/>
        <v>3.0766</v>
      </c>
      <c r="AT23" s="14">
        <f t="shared" si="10"/>
        <v>0.85680000000000001</v>
      </c>
      <c r="AU23" s="14">
        <f t="shared" si="11"/>
        <v>0.46429999999999999</v>
      </c>
      <c r="AV23" s="14">
        <f t="shared" si="12"/>
        <v>0.749583920104264</v>
      </c>
      <c r="AW23" s="14">
        <f t="shared" si="13"/>
        <v>3.6127016130683802E-2</v>
      </c>
      <c r="AX23" s="14">
        <f t="shared" si="14"/>
        <v>1110.9704400000001</v>
      </c>
      <c r="AY23" s="14">
        <v>580</v>
      </c>
      <c r="AZ23" s="14">
        <v>0.19125926383087599</v>
      </c>
      <c r="BB23" s="12" t="s">
        <v>398</v>
      </c>
      <c r="BC23" s="12">
        <v>40</v>
      </c>
      <c r="BD23" s="12" t="s">
        <v>32</v>
      </c>
      <c r="BE23" s="12">
        <v>28</v>
      </c>
      <c r="BF23" s="12" t="s">
        <v>477</v>
      </c>
      <c r="BG23" s="12" t="s">
        <v>478</v>
      </c>
      <c r="BH23" s="12">
        <v>4.1027777777777802E-2</v>
      </c>
      <c r="BI23" s="12">
        <v>24.247</v>
      </c>
      <c r="BJ23" s="12">
        <v>37</v>
      </c>
      <c r="BK23" s="12" t="s">
        <v>462</v>
      </c>
      <c r="BL23" s="12">
        <v>1</v>
      </c>
      <c r="BM23" s="12">
        <v>308000</v>
      </c>
      <c r="BN23" s="12">
        <v>13000</v>
      </c>
      <c r="BO23" s="12">
        <v>8.6999999999999993</v>
      </c>
      <c r="BP23" s="12">
        <v>1</v>
      </c>
      <c r="BQ23" s="12">
        <v>8.18</v>
      </c>
      <c r="BR23" s="12">
        <v>0.45</v>
      </c>
      <c r="BS23" s="12">
        <v>1.62</v>
      </c>
      <c r="BT23" s="12">
        <v>0.35</v>
      </c>
      <c r="BU23" s="12">
        <v>3.12</v>
      </c>
      <c r="BV23" s="12">
        <v>0.13</v>
      </c>
      <c r="BW23" s="12">
        <v>7110</v>
      </c>
      <c r="BX23" s="12">
        <v>160</v>
      </c>
      <c r="BY23" s="12">
        <v>29.55</v>
      </c>
      <c r="BZ23" s="12">
        <v>0.94</v>
      </c>
      <c r="CA23" s="12">
        <v>25940</v>
      </c>
      <c r="CB23" s="12">
        <v>620</v>
      </c>
      <c r="CC23" s="12">
        <v>465</v>
      </c>
      <c r="CD23" s="12">
        <v>16</v>
      </c>
      <c r="CE23" s="12">
        <v>31.7</v>
      </c>
      <c r="CF23" s="12">
        <v>2.2000000000000002</v>
      </c>
      <c r="CG23" s="12">
        <v>1466</v>
      </c>
      <c r="CH23" s="12">
        <v>55</v>
      </c>
      <c r="CI23" s="12">
        <v>124700</v>
      </c>
      <c r="CJ23" s="12">
        <v>4500</v>
      </c>
      <c r="CK23" s="12">
        <v>43.9</v>
      </c>
      <c r="CL23" s="12">
        <v>1.5</v>
      </c>
      <c r="CM23" s="12">
        <v>69.400000000000006</v>
      </c>
      <c r="CN23" s="12">
        <v>2.6</v>
      </c>
      <c r="CO23" s="12">
        <v>129.9</v>
      </c>
      <c r="CP23" s="12">
        <v>4.7</v>
      </c>
      <c r="CQ23" s="12">
        <v>168.9</v>
      </c>
      <c r="CR23" s="12">
        <v>7</v>
      </c>
      <c r="CS23" s="12">
        <v>27.1</v>
      </c>
      <c r="CT23" s="12">
        <v>1.2</v>
      </c>
      <c r="CU23" s="12">
        <v>1.4</v>
      </c>
      <c r="CV23" s="12">
        <v>0.2</v>
      </c>
      <c r="CW23" s="12">
        <v>16.86</v>
      </c>
      <c r="CX23" s="12">
        <v>0.64</v>
      </c>
      <c r="CY23" s="12">
        <v>402</v>
      </c>
      <c r="CZ23" s="12">
        <v>11</v>
      </c>
      <c r="DA23" s="12">
        <v>39.9</v>
      </c>
      <c r="DB23" s="12">
        <v>1.2</v>
      </c>
      <c r="DC23" s="12">
        <v>271.3</v>
      </c>
      <c r="DD23" s="12">
        <v>8.8000000000000007</v>
      </c>
      <c r="DE23" s="12">
        <v>26.6</v>
      </c>
      <c r="DF23" s="12">
        <v>1</v>
      </c>
      <c r="DG23" s="12">
        <v>1.58</v>
      </c>
      <c r="DH23" s="12">
        <v>0.19</v>
      </c>
      <c r="DI23" s="12">
        <v>8.4000000000000005E-2</v>
      </c>
      <c r="DJ23" s="12">
        <v>6.6000000000000003E-2</v>
      </c>
      <c r="DK23" s="12">
        <v>0.13600000000000001</v>
      </c>
      <c r="DL23" s="12">
        <v>2.5999999999999999E-2</v>
      </c>
      <c r="DM23" s="12">
        <v>2.69</v>
      </c>
      <c r="DN23" s="12">
        <v>0.23</v>
      </c>
      <c r="DO23" s="12">
        <v>5.8000000000000003E-2</v>
      </c>
      <c r="DP23" s="12">
        <v>2.9000000000000001E-2</v>
      </c>
      <c r="DQ23" s="12">
        <v>0.17</v>
      </c>
      <c r="DR23" s="12">
        <v>2.3E-2</v>
      </c>
      <c r="DS23" s="12">
        <v>203.6</v>
      </c>
      <c r="DT23" s="12">
        <v>7.8</v>
      </c>
      <c r="DU23" s="12">
        <v>23.7</v>
      </c>
      <c r="DV23" s="12">
        <v>0.76</v>
      </c>
      <c r="DW23" s="12">
        <v>59</v>
      </c>
      <c r="DX23" s="12">
        <v>1.7</v>
      </c>
      <c r="DY23" s="12">
        <v>8.0299999999999994</v>
      </c>
      <c r="DZ23" s="12">
        <v>0.28999999999999998</v>
      </c>
      <c r="EA23" s="12">
        <v>36.9</v>
      </c>
      <c r="EB23" s="12">
        <v>1.4</v>
      </c>
      <c r="EC23" s="12">
        <v>9.59</v>
      </c>
      <c r="ED23" s="12">
        <v>0.55000000000000004</v>
      </c>
      <c r="EE23" s="12">
        <v>3.18</v>
      </c>
      <c r="EF23" s="12">
        <v>0.16</v>
      </c>
      <c r="EG23" s="12">
        <v>9.4</v>
      </c>
      <c r="EH23" s="12">
        <v>0.56000000000000005</v>
      </c>
      <c r="EI23" s="12">
        <v>1.31</v>
      </c>
      <c r="EJ23" s="12">
        <v>8.2000000000000003E-2</v>
      </c>
      <c r="EK23" s="12">
        <v>8.17</v>
      </c>
      <c r="EL23" s="12">
        <v>0.45</v>
      </c>
      <c r="EM23" s="12">
        <v>1.6539999999999999</v>
      </c>
      <c r="EN23" s="12">
        <v>8.5000000000000006E-2</v>
      </c>
      <c r="EO23" s="12">
        <v>3.94</v>
      </c>
      <c r="EP23" s="12">
        <v>0.25</v>
      </c>
      <c r="EQ23" s="12">
        <v>0.53400000000000003</v>
      </c>
      <c r="ER23" s="12">
        <v>5.2999999999999999E-2</v>
      </c>
      <c r="ES23" s="12">
        <v>3.17</v>
      </c>
      <c r="ET23" s="12">
        <v>0.25</v>
      </c>
      <c r="EU23" s="12">
        <v>0.46899999999999997</v>
      </c>
      <c r="EV23" s="12">
        <v>4.2000000000000003E-2</v>
      </c>
      <c r="EW23" s="12">
        <v>7.25</v>
      </c>
      <c r="EX23" s="12">
        <v>0.43</v>
      </c>
      <c r="EY23" s="12">
        <v>1.63</v>
      </c>
      <c r="EZ23" s="12">
        <v>0.11</v>
      </c>
      <c r="FA23" s="12">
        <v>0.40300000000000002</v>
      </c>
      <c r="FB23" s="12">
        <v>6.6000000000000003E-2</v>
      </c>
      <c r="FC23" s="12">
        <v>3.4000000000000002E-2</v>
      </c>
      <c r="FD23" s="12">
        <v>0.01</v>
      </c>
      <c r="FE23" s="12">
        <v>1.9</v>
      </c>
      <c r="FF23" s="12">
        <v>0.1</v>
      </c>
      <c r="FG23" s="12">
        <v>2.4199999999999999E-2</v>
      </c>
      <c r="FH23" s="12">
        <v>8.6999999999999994E-3</v>
      </c>
      <c r="FI23" s="12">
        <v>1.85</v>
      </c>
      <c r="FJ23" s="12">
        <v>0.13</v>
      </c>
      <c r="FK23" s="12">
        <v>0.58299999999999996</v>
      </c>
      <c r="FL23" s="12">
        <v>5.8000000000000003E-2</v>
      </c>
    </row>
    <row r="24" spans="1:168" x14ac:dyDescent="0.3">
      <c r="A24" t="s">
        <v>935</v>
      </c>
      <c r="B24" t="s">
        <v>25</v>
      </c>
      <c r="C24" s="46" t="s">
        <v>825</v>
      </c>
      <c r="D24" s="46" t="s">
        <v>825</v>
      </c>
      <c r="F24" s="62">
        <v>2.8908</v>
      </c>
      <c r="G24" s="62">
        <v>12.9519</v>
      </c>
      <c r="H24" s="62">
        <v>0.41010000000000002</v>
      </c>
      <c r="I24" s="62">
        <v>9.2308000000000003</v>
      </c>
      <c r="J24" s="62">
        <v>0.80610000000000004</v>
      </c>
      <c r="K24" s="62">
        <v>3.9321999999999999</v>
      </c>
      <c r="L24" s="62">
        <v>50.183799999999998</v>
      </c>
      <c r="M24" s="62">
        <v>3.9771000000000001</v>
      </c>
      <c r="N24" s="62">
        <v>12.4156</v>
      </c>
      <c r="O24" s="62">
        <v>0.18229999999999999</v>
      </c>
      <c r="P24" s="62">
        <v>1600.997132</v>
      </c>
      <c r="Q24" s="62">
        <v>228</v>
      </c>
      <c r="R24" s="62">
        <v>0.48476036230084302</v>
      </c>
      <c r="S24" s="62">
        <v>340.35929697225401</v>
      </c>
      <c r="T24" s="62">
        <v>523.36800996583497</v>
      </c>
      <c r="V24" s="25">
        <v>27.38</v>
      </c>
      <c r="W24" s="25">
        <v>54.483449999999998</v>
      </c>
      <c r="X24" s="25">
        <v>14.18505</v>
      </c>
      <c r="Y24" s="25">
        <v>1.2574000000000001</v>
      </c>
      <c r="Z24" s="25">
        <v>2.17855</v>
      </c>
      <c r="AA24" s="25">
        <v>0.26169999999999999</v>
      </c>
      <c r="AC24" s="25">
        <v>0.52195000000000003</v>
      </c>
      <c r="AD24" s="25">
        <v>9.2050000000000007E-2</v>
      </c>
      <c r="AE24" s="25">
        <v>3.2300000000000002E-2</v>
      </c>
      <c r="AG24" s="25">
        <v>100.39255</v>
      </c>
      <c r="AH24" s="25">
        <v>0.77480779049825199</v>
      </c>
      <c r="AJ24" s="14" t="str">
        <f t="shared" si="0"/>
        <v>LL11_502_a</v>
      </c>
      <c r="AK24" s="14">
        <f t="shared" si="1"/>
        <v>50.183799999999998</v>
      </c>
      <c r="AL24" s="14">
        <f t="shared" si="2"/>
        <v>3.9321999999999999</v>
      </c>
      <c r="AM24" s="14">
        <f t="shared" si="3"/>
        <v>12.9519</v>
      </c>
      <c r="AN24" s="14">
        <f t="shared" si="4"/>
        <v>10.55326</v>
      </c>
      <c r="AO24" s="14">
        <f t="shared" si="5"/>
        <v>2.0692664597399997</v>
      </c>
      <c r="AP24" s="14">
        <f t="shared" si="6"/>
        <v>0.18229999999999999</v>
      </c>
      <c r="AQ24" s="14">
        <f t="shared" si="7"/>
        <v>3.9771000000000001</v>
      </c>
      <c r="AR24" s="14">
        <f t="shared" si="8"/>
        <v>9.2308000000000003</v>
      </c>
      <c r="AS24" s="14">
        <f t="shared" si="9"/>
        <v>2.8908</v>
      </c>
      <c r="AT24" s="14">
        <f t="shared" si="10"/>
        <v>0.80610000000000004</v>
      </c>
      <c r="AU24" s="14">
        <f t="shared" si="11"/>
        <v>0.41010000000000002</v>
      </c>
      <c r="AV24" s="14">
        <f t="shared" si="12"/>
        <v>0.48476036230084302</v>
      </c>
      <c r="AW24" s="14">
        <f t="shared" si="13"/>
        <v>3.4035929697225402E-2</v>
      </c>
      <c r="AX24" s="14">
        <f t="shared" si="14"/>
        <v>1093.9397100000001</v>
      </c>
      <c r="AY24" s="14">
        <v>540</v>
      </c>
      <c r="AZ24" s="14">
        <v>9.0409775367313733E-2</v>
      </c>
    </row>
    <row r="25" spans="1:168" x14ac:dyDescent="0.3">
      <c r="A25" t="s">
        <v>936</v>
      </c>
      <c r="B25" t="s">
        <v>25</v>
      </c>
      <c r="C25" s="46" t="s">
        <v>825</v>
      </c>
      <c r="D25" s="46" t="s">
        <v>825</v>
      </c>
      <c r="F25" s="62">
        <v>2.7696999999999998</v>
      </c>
      <c r="G25" s="62">
        <v>12.4558</v>
      </c>
      <c r="H25" s="62">
        <v>0.53149999999999997</v>
      </c>
      <c r="I25" s="62">
        <v>9.1682000000000006</v>
      </c>
      <c r="J25" s="62">
        <v>0.79979999999999996</v>
      </c>
      <c r="K25" s="62">
        <v>3.8654999999999999</v>
      </c>
      <c r="L25" s="62">
        <v>49.132199999999997</v>
      </c>
      <c r="M25" s="62">
        <v>4.3648999999999996</v>
      </c>
      <c r="N25" s="62">
        <v>12.590999999999999</v>
      </c>
      <c r="O25" s="62">
        <v>0.21759999999999999</v>
      </c>
      <c r="P25" s="62">
        <v>1523.92506</v>
      </c>
      <c r="Q25" s="62">
        <v>232</v>
      </c>
      <c r="R25" s="62">
        <v>0.47609934757709699</v>
      </c>
      <c r="S25" s="62">
        <v>304.659621991954</v>
      </c>
      <c r="T25" s="62">
        <v>523.54886807395201</v>
      </c>
      <c r="V25" s="25">
        <v>27.004349999999999</v>
      </c>
      <c r="W25" s="25">
        <v>54.116250000000001</v>
      </c>
      <c r="X25" s="25">
        <v>14.156700000000001</v>
      </c>
      <c r="Y25" s="25">
        <v>1.39605</v>
      </c>
      <c r="Z25" s="25">
        <v>2.33135</v>
      </c>
      <c r="AA25" s="25">
        <v>0.32990000000000003</v>
      </c>
      <c r="AC25" s="25">
        <v>0.54410000000000003</v>
      </c>
      <c r="AD25" s="25">
        <v>0.10349999999999999</v>
      </c>
      <c r="AE25" s="25">
        <v>3.0300000000000001E-2</v>
      </c>
      <c r="AG25" s="25">
        <v>100.01245</v>
      </c>
      <c r="AH25" s="25">
        <v>0.77273973795649697</v>
      </c>
      <c r="AJ25" s="14" t="str">
        <f t="shared" si="0"/>
        <v>LL11_502_b</v>
      </c>
      <c r="AK25" s="14">
        <f t="shared" si="1"/>
        <v>49.132199999999997</v>
      </c>
      <c r="AL25" s="14">
        <f t="shared" si="2"/>
        <v>3.8654999999999999</v>
      </c>
      <c r="AM25" s="14">
        <f t="shared" si="3"/>
        <v>12.4558</v>
      </c>
      <c r="AN25" s="14">
        <f t="shared" si="4"/>
        <v>10.702349999999999</v>
      </c>
      <c r="AO25" s="14">
        <f t="shared" si="5"/>
        <v>2.0984997901499995</v>
      </c>
      <c r="AP25" s="14">
        <f t="shared" si="6"/>
        <v>0.21759999999999999</v>
      </c>
      <c r="AQ25" s="14">
        <f t="shared" si="7"/>
        <v>4.3648999999999996</v>
      </c>
      <c r="AR25" s="14">
        <f t="shared" si="8"/>
        <v>9.1682000000000006</v>
      </c>
      <c r="AS25" s="14">
        <f t="shared" si="9"/>
        <v>2.7696999999999998</v>
      </c>
      <c r="AT25" s="14">
        <f t="shared" si="10"/>
        <v>0.79979999999999996</v>
      </c>
      <c r="AU25" s="14">
        <f t="shared" si="11"/>
        <v>0.53149999999999997</v>
      </c>
      <c r="AV25" s="14">
        <f t="shared" si="12"/>
        <v>0.47609934757709699</v>
      </c>
      <c r="AW25" s="14">
        <f t="shared" si="13"/>
        <v>3.0465962199195399E-2</v>
      </c>
      <c r="AX25" s="14">
        <f t="shared" si="14"/>
        <v>1101.7344900000001</v>
      </c>
      <c r="AY25" s="14">
        <v>470</v>
      </c>
      <c r="AZ25" s="14">
        <v>0.10042722263036109</v>
      </c>
    </row>
    <row r="26" spans="1:168" x14ac:dyDescent="0.3">
      <c r="A26" t="s">
        <v>937</v>
      </c>
      <c r="B26" t="s">
        <v>17</v>
      </c>
      <c r="C26" s="46" t="s">
        <v>826</v>
      </c>
      <c r="D26" s="46" t="s">
        <v>825</v>
      </c>
      <c r="F26" s="62">
        <v>3.1080000000000001</v>
      </c>
      <c r="G26" s="62">
        <v>13.489599999999999</v>
      </c>
      <c r="H26" s="62">
        <v>0.38529999999999998</v>
      </c>
      <c r="I26" s="62">
        <v>8.7911999999999999</v>
      </c>
      <c r="J26" s="62">
        <v>0.69040000000000001</v>
      </c>
      <c r="K26" s="62">
        <v>3.8896999999999999</v>
      </c>
      <c r="L26" s="62">
        <v>49.805399999999999</v>
      </c>
      <c r="M26" s="62">
        <v>4.5246000000000004</v>
      </c>
      <c r="N26" s="62">
        <v>12.3073</v>
      </c>
      <c r="O26" s="62">
        <v>0.2248</v>
      </c>
      <c r="P26" s="62">
        <v>1968.8411120000001</v>
      </c>
      <c r="Q26" s="62">
        <v>202</v>
      </c>
      <c r="R26" s="62">
        <v>0.73462754101724603</v>
      </c>
      <c r="S26" s="62">
        <v>145.59067998691199</v>
      </c>
      <c r="T26" s="62">
        <v>858.23623326806398</v>
      </c>
      <c r="V26" s="25">
        <v>26.428850000000001</v>
      </c>
      <c r="W26" s="25">
        <v>53.834449999999997</v>
      </c>
      <c r="X26" s="25">
        <v>15.3192</v>
      </c>
      <c r="Y26" s="25">
        <v>1.2596499999999999</v>
      </c>
      <c r="Z26" s="25">
        <v>2.09335</v>
      </c>
      <c r="AA26" s="25">
        <v>0.27665000000000001</v>
      </c>
      <c r="AC26" s="25">
        <v>0.48630000000000001</v>
      </c>
      <c r="AD26" s="25">
        <v>4.9250000000000002E-2</v>
      </c>
      <c r="AE26" s="25">
        <v>3.5450000000000002E-2</v>
      </c>
      <c r="AG26" s="25">
        <v>99.783199999999994</v>
      </c>
      <c r="AH26" s="25">
        <v>0.75461619449628703</v>
      </c>
      <c r="AJ26" s="14" t="str">
        <f t="shared" si="0"/>
        <v>LL6_408</v>
      </c>
      <c r="AK26" s="14">
        <f t="shared" si="1"/>
        <v>49.805399999999999</v>
      </c>
      <c r="AL26" s="14">
        <f t="shared" si="2"/>
        <v>3.8896999999999999</v>
      </c>
      <c r="AM26" s="14">
        <f t="shared" si="3"/>
        <v>13.489599999999999</v>
      </c>
      <c r="AN26" s="14">
        <f t="shared" si="4"/>
        <v>10.461205</v>
      </c>
      <c r="AO26" s="14">
        <f t="shared" si="5"/>
        <v>2.0512164615449997</v>
      </c>
      <c r="AP26" s="14">
        <f t="shared" si="6"/>
        <v>0.2248</v>
      </c>
      <c r="AQ26" s="14">
        <f t="shared" si="7"/>
        <v>4.5246000000000004</v>
      </c>
      <c r="AR26" s="14">
        <f t="shared" si="8"/>
        <v>8.7911999999999999</v>
      </c>
      <c r="AS26" s="14">
        <f t="shared" si="9"/>
        <v>3.1080000000000001</v>
      </c>
      <c r="AT26" s="14">
        <f t="shared" si="10"/>
        <v>0.69040000000000001</v>
      </c>
      <c r="AU26" s="14">
        <f t="shared" si="11"/>
        <v>0.38529999999999998</v>
      </c>
      <c r="AV26" s="14">
        <f t="shared" si="12"/>
        <v>0.73462754101724603</v>
      </c>
      <c r="AW26" s="14">
        <f t="shared" si="13"/>
        <v>1.4559067998691199E-2</v>
      </c>
      <c r="AX26" s="14">
        <f t="shared" si="14"/>
        <v>1104.9444599999999</v>
      </c>
      <c r="AY26" s="14">
        <v>290</v>
      </c>
      <c r="AZ26" s="14">
        <v>0.33329546539749111</v>
      </c>
    </row>
    <row r="27" spans="1:168" x14ac:dyDescent="0.3">
      <c r="A27" t="s">
        <v>263</v>
      </c>
      <c r="B27" t="s">
        <v>21</v>
      </c>
      <c r="C27" s="46" t="s">
        <v>826</v>
      </c>
      <c r="D27" s="46" t="s">
        <v>825</v>
      </c>
      <c r="F27" s="62">
        <v>2.9325999999999999</v>
      </c>
      <c r="G27" s="62">
        <v>12.593999999999999</v>
      </c>
      <c r="H27" s="62">
        <v>0.4597</v>
      </c>
      <c r="I27" s="62">
        <v>8.4957999999999991</v>
      </c>
      <c r="J27" s="62">
        <v>0.79710000000000003</v>
      </c>
      <c r="K27" s="62">
        <v>4.1985000000000001</v>
      </c>
      <c r="L27" s="62">
        <v>49.447499999999998</v>
      </c>
      <c r="M27" s="62">
        <v>4.8230000000000004</v>
      </c>
      <c r="N27" s="62">
        <v>12.8048</v>
      </c>
      <c r="O27" s="62">
        <v>0.1588</v>
      </c>
      <c r="P27" s="62">
        <v>1669.06078</v>
      </c>
      <c r="Q27" s="62">
        <v>183</v>
      </c>
      <c r="R27" s="62">
        <v>0.71469347488017498</v>
      </c>
      <c r="S27" s="62">
        <v>336.49248444077602</v>
      </c>
      <c r="T27" s="62">
        <v>477.44675853856103</v>
      </c>
      <c r="V27" s="25">
        <v>27.3369</v>
      </c>
      <c r="W27" s="25">
        <v>54.2592</v>
      </c>
      <c r="X27" s="25">
        <v>14.47235</v>
      </c>
      <c r="Y27" s="25">
        <v>1.3714</v>
      </c>
      <c r="Z27" s="25">
        <v>2.0873499999999998</v>
      </c>
      <c r="AA27" s="25">
        <v>0.26645000000000002</v>
      </c>
      <c r="AC27" s="25">
        <v>0.59125000000000005</v>
      </c>
      <c r="AD27" s="25">
        <v>0.1036</v>
      </c>
      <c r="AE27" s="25">
        <v>3.1649999999999998E-2</v>
      </c>
      <c r="AG27" s="25">
        <v>100.5201</v>
      </c>
      <c r="AH27" s="25">
        <v>0.77101193394150003</v>
      </c>
      <c r="AJ27" s="14" t="str">
        <f t="shared" si="0"/>
        <v>LL3_135_a</v>
      </c>
      <c r="AK27" s="14">
        <f t="shared" si="1"/>
        <v>49.447499999999998</v>
      </c>
      <c r="AL27" s="14">
        <f t="shared" si="2"/>
        <v>4.1985000000000001</v>
      </c>
      <c r="AM27" s="14">
        <f t="shared" si="3"/>
        <v>12.593999999999999</v>
      </c>
      <c r="AN27" s="14">
        <f t="shared" si="4"/>
        <v>10.884079999999999</v>
      </c>
      <c r="AO27" s="14">
        <f t="shared" si="5"/>
        <v>2.13413311992</v>
      </c>
      <c r="AP27" s="14">
        <f t="shared" si="6"/>
        <v>0.1588</v>
      </c>
      <c r="AQ27" s="14">
        <f t="shared" si="7"/>
        <v>4.8230000000000004</v>
      </c>
      <c r="AR27" s="14">
        <f t="shared" si="8"/>
        <v>8.4957999999999991</v>
      </c>
      <c r="AS27" s="14">
        <f t="shared" si="9"/>
        <v>2.9325999999999999</v>
      </c>
      <c r="AT27" s="14">
        <f t="shared" si="10"/>
        <v>0.79710000000000003</v>
      </c>
      <c r="AU27" s="14">
        <f t="shared" si="11"/>
        <v>0.4597</v>
      </c>
      <c r="AV27" s="14">
        <f t="shared" si="12"/>
        <v>0.71469347488017498</v>
      </c>
      <c r="AW27" s="14">
        <f t="shared" si="13"/>
        <v>3.3649248444077601E-2</v>
      </c>
      <c r="AX27" s="14">
        <f t="shared" si="14"/>
        <v>1110.9422999999999</v>
      </c>
      <c r="AY27" s="14">
        <v>540</v>
      </c>
      <c r="AZ27" s="14">
        <v>0.1889128731008422</v>
      </c>
      <c r="BB27" s="12" t="s">
        <v>396</v>
      </c>
      <c r="BC27" s="12">
        <v>40</v>
      </c>
      <c r="BD27" s="12" t="s">
        <v>32</v>
      </c>
      <c r="BE27" s="12">
        <v>12</v>
      </c>
      <c r="BF27" s="12" t="s">
        <v>567</v>
      </c>
      <c r="BG27" s="12" t="s">
        <v>478</v>
      </c>
      <c r="BH27" s="12">
        <v>2.9548611111111099E-3</v>
      </c>
      <c r="BI27" s="12">
        <v>15.055999999999999</v>
      </c>
      <c r="BJ27" s="12">
        <v>23</v>
      </c>
      <c r="BK27" s="12" t="s">
        <v>462</v>
      </c>
      <c r="BL27" s="12">
        <v>1</v>
      </c>
      <c r="BM27" s="12">
        <v>216000</v>
      </c>
      <c r="BN27" s="12">
        <v>5900</v>
      </c>
      <c r="BO27" s="12">
        <v>8.5</v>
      </c>
      <c r="BP27" s="12">
        <v>1</v>
      </c>
      <c r="BQ27" s="12">
        <v>7.53</v>
      </c>
      <c r="BR27" s="12">
        <v>0.51</v>
      </c>
      <c r="BS27" s="12">
        <v>1.28</v>
      </c>
      <c r="BT27" s="12">
        <v>0.51</v>
      </c>
      <c r="BU27" s="12">
        <v>2.86</v>
      </c>
      <c r="BV27" s="12">
        <v>0.11</v>
      </c>
      <c r="BW27" s="12">
        <v>6390</v>
      </c>
      <c r="BX27" s="12">
        <v>250</v>
      </c>
      <c r="BY27" s="12">
        <v>27.2</v>
      </c>
      <c r="BZ27" s="12">
        <v>1.2</v>
      </c>
      <c r="CA27" s="12">
        <v>23160</v>
      </c>
      <c r="CB27" s="12">
        <v>710</v>
      </c>
      <c r="CC27" s="12">
        <v>419</v>
      </c>
      <c r="CD27" s="12">
        <v>11</v>
      </c>
      <c r="CE27" s="12">
        <v>26</v>
      </c>
      <c r="CF27" s="12">
        <v>2.9</v>
      </c>
      <c r="CG27" s="12">
        <v>1388</v>
      </c>
      <c r="CH27" s="12">
        <v>53</v>
      </c>
      <c r="CI27" s="12">
        <v>116700</v>
      </c>
      <c r="CJ27" s="12">
        <v>3900</v>
      </c>
      <c r="CK27" s="12">
        <v>40.9</v>
      </c>
      <c r="CL27" s="12">
        <v>1.3</v>
      </c>
      <c r="CM27" s="12">
        <v>58.1</v>
      </c>
      <c r="CN27" s="12">
        <v>2.9</v>
      </c>
      <c r="CO27" s="12">
        <v>136.5</v>
      </c>
      <c r="CP27" s="12">
        <v>4.8</v>
      </c>
      <c r="CQ27" s="12">
        <v>156</v>
      </c>
      <c r="CR27" s="12">
        <v>9</v>
      </c>
      <c r="CS27" s="12">
        <v>25.1</v>
      </c>
      <c r="CT27" s="12">
        <v>1.3</v>
      </c>
      <c r="CU27" s="12">
        <v>1.71</v>
      </c>
      <c r="CV27" s="12">
        <v>0.26</v>
      </c>
      <c r="CW27" s="12">
        <v>14.3</v>
      </c>
      <c r="CX27" s="12">
        <v>0.84</v>
      </c>
      <c r="CY27" s="12">
        <v>392</v>
      </c>
      <c r="CZ27" s="12">
        <v>12</v>
      </c>
      <c r="DA27" s="12">
        <v>34.299999999999997</v>
      </c>
      <c r="DB27" s="12">
        <v>1.3</v>
      </c>
      <c r="DC27" s="12">
        <v>231.6</v>
      </c>
      <c r="DD27" s="12">
        <v>5.4</v>
      </c>
      <c r="DE27" s="12">
        <v>24.31</v>
      </c>
      <c r="DF27" s="12">
        <v>0.67</v>
      </c>
      <c r="DG27" s="12">
        <v>1.26</v>
      </c>
      <c r="DH27" s="12">
        <v>0.25</v>
      </c>
      <c r="DI27" s="12">
        <v>0.17</v>
      </c>
      <c r="DJ27" s="12">
        <v>0.13</v>
      </c>
      <c r="DK27" s="12">
        <v>0.14699999999999999</v>
      </c>
      <c r="DL27" s="12">
        <v>3.3000000000000002E-2</v>
      </c>
      <c r="DM27" s="12">
        <v>2.64</v>
      </c>
      <c r="DN27" s="12">
        <v>0.26</v>
      </c>
      <c r="DO27" s="12">
        <v>6.8000000000000005E-2</v>
      </c>
      <c r="DP27" s="12">
        <v>3.5999999999999997E-2</v>
      </c>
      <c r="DQ27" s="12">
        <v>0.13700000000000001</v>
      </c>
      <c r="DR27" s="12">
        <v>2.3E-2</v>
      </c>
      <c r="DS27" s="12">
        <v>174.8</v>
      </c>
      <c r="DT27" s="12">
        <v>6.3</v>
      </c>
      <c r="DU27" s="12">
        <v>19.77</v>
      </c>
      <c r="DV27" s="12">
        <v>0.63</v>
      </c>
      <c r="DW27" s="12">
        <v>49.4</v>
      </c>
      <c r="DX27" s="12">
        <v>1.4</v>
      </c>
      <c r="DY27" s="12">
        <v>6.73</v>
      </c>
      <c r="DZ27" s="12">
        <v>0.27</v>
      </c>
      <c r="EA27" s="12">
        <v>31.9</v>
      </c>
      <c r="EB27" s="12">
        <v>1.7</v>
      </c>
      <c r="EC27" s="12">
        <v>8.0299999999999994</v>
      </c>
      <c r="ED27" s="12">
        <v>0.73</v>
      </c>
      <c r="EE27" s="12">
        <v>2.81</v>
      </c>
      <c r="EF27" s="12">
        <v>0.13</v>
      </c>
      <c r="EG27" s="12">
        <v>8.07</v>
      </c>
      <c r="EH27" s="12">
        <v>0.65</v>
      </c>
      <c r="EI27" s="12">
        <v>1.17</v>
      </c>
      <c r="EJ27" s="12">
        <v>0.11</v>
      </c>
      <c r="EK27" s="12">
        <v>7.7</v>
      </c>
      <c r="EL27" s="12">
        <v>0.51</v>
      </c>
      <c r="EM27" s="12">
        <v>1.36</v>
      </c>
      <c r="EN27" s="12">
        <v>0.12</v>
      </c>
      <c r="EO27" s="12">
        <v>3.7</v>
      </c>
      <c r="EP27" s="12">
        <v>0.21</v>
      </c>
      <c r="EQ27" s="12">
        <v>0.45500000000000002</v>
      </c>
      <c r="ER27" s="12">
        <v>6.8000000000000005E-2</v>
      </c>
      <c r="ES27" s="12">
        <v>2.8</v>
      </c>
      <c r="ET27" s="12">
        <v>0.36</v>
      </c>
      <c r="EU27" s="12">
        <v>0.36</v>
      </c>
      <c r="EV27" s="12">
        <v>4.5999999999999999E-2</v>
      </c>
      <c r="EW27" s="12">
        <v>6.22</v>
      </c>
      <c r="EX27" s="12">
        <v>0.42</v>
      </c>
      <c r="EY27" s="12">
        <v>1.452</v>
      </c>
      <c r="EZ27" s="12">
        <v>9.7000000000000003E-2</v>
      </c>
      <c r="FA27" s="12">
        <v>0.27600000000000002</v>
      </c>
      <c r="FB27" s="12">
        <v>7.9000000000000001E-2</v>
      </c>
      <c r="FC27" s="12">
        <v>5.2999999999999999E-2</v>
      </c>
      <c r="FD27" s="12">
        <v>2.5000000000000001E-2</v>
      </c>
      <c r="FE27" s="12">
        <v>1.64</v>
      </c>
      <c r="FF27" s="12">
        <v>0.13</v>
      </c>
      <c r="FG27" s="12">
        <v>3.5999999999999997E-2</v>
      </c>
      <c r="FH27" s="12">
        <v>2.3E-2</v>
      </c>
      <c r="FI27" s="12">
        <v>1.57</v>
      </c>
      <c r="FJ27" s="12">
        <v>0.16</v>
      </c>
      <c r="FK27" s="12">
        <v>0.51500000000000001</v>
      </c>
      <c r="FL27" s="12">
        <v>8.5000000000000006E-2</v>
      </c>
    </row>
    <row r="28" spans="1:168" x14ac:dyDescent="0.3">
      <c r="A28" t="s">
        <v>953</v>
      </c>
      <c r="B28" t="s">
        <v>21</v>
      </c>
      <c r="C28" s="46" t="s">
        <v>824</v>
      </c>
      <c r="D28" s="46" t="s">
        <v>831</v>
      </c>
      <c r="F28" s="62">
        <v>3.0684</v>
      </c>
      <c r="G28" s="62">
        <v>13.2616</v>
      </c>
      <c r="H28" s="62">
        <v>0.45989999999999998</v>
      </c>
      <c r="I28" s="62">
        <v>8.7810000000000006</v>
      </c>
      <c r="J28" s="62">
        <v>0.8407</v>
      </c>
      <c r="K28" s="62">
        <v>4.3323</v>
      </c>
      <c r="L28" s="62">
        <v>49.546500000000002</v>
      </c>
      <c r="M28" s="62">
        <v>4.1222000000000003</v>
      </c>
      <c r="N28" s="62">
        <v>12.1394</v>
      </c>
      <c r="O28" s="62">
        <v>6.2199999999999998E-2</v>
      </c>
      <c r="P28" s="62">
        <v>1756.142212</v>
      </c>
      <c r="Q28" s="62">
        <v>237</v>
      </c>
      <c r="R28" s="62">
        <v>0.74838002185883301</v>
      </c>
      <c r="S28" s="62">
        <v>368.07068236650701</v>
      </c>
      <c r="T28" s="62">
        <v>506.91021411985298</v>
      </c>
      <c r="V28" s="25">
        <v>27.369299999999999</v>
      </c>
      <c r="W28" s="25">
        <v>54.433050000000001</v>
      </c>
      <c r="X28" s="25">
        <v>14.278499999999999</v>
      </c>
      <c r="Y28" s="25">
        <v>1.2532000000000001</v>
      </c>
      <c r="Z28" s="25">
        <v>2.0830000000000002</v>
      </c>
      <c r="AA28" s="25">
        <v>0.28789999999999999</v>
      </c>
      <c r="AC28" s="25">
        <v>0.54610000000000003</v>
      </c>
      <c r="AD28" s="25">
        <v>0.10785</v>
      </c>
      <c r="AE28" s="25">
        <v>3.8850000000000003E-2</v>
      </c>
      <c r="AG28" s="25">
        <v>100.39765</v>
      </c>
      <c r="AH28" s="25">
        <v>0.77359157510388699</v>
      </c>
      <c r="AJ28" s="14" t="str">
        <f t="shared" si="0"/>
        <v>LL3_135_b</v>
      </c>
      <c r="AK28" s="14">
        <f t="shared" si="1"/>
        <v>49.546500000000002</v>
      </c>
      <c r="AL28" s="14">
        <f t="shared" si="2"/>
        <v>4.3323</v>
      </c>
      <c r="AM28" s="14">
        <f t="shared" si="3"/>
        <v>13.2616</v>
      </c>
      <c r="AN28" s="14">
        <f t="shared" si="4"/>
        <v>10.318490000000001</v>
      </c>
      <c r="AO28" s="14">
        <f t="shared" si="5"/>
        <v>2.02323313101</v>
      </c>
      <c r="AP28" s="14">
        <f t="shared" si="6"/>
        <v>6.2199999999999998E-2</v>
      </c>
      <c r="AQ28" s="14">
        <f t="shared" si="7"/>
        <v>4.1222000000000003</v>
      </c>
      <c r="AR28" s="14">
        <f t="shared" si="8"/>
        <v>8.7810000000000006</v>
      </c>
      <c r="AS28" s="14">
        <f t="shared" si="9"/>
        <v>3.0684</v>
      </c>
      <c r="AT28" s="14">
        <f t="shared" si="10"/>
        <v>0.8407</v>
      </c>
      <c r="AU28" s="14">
        <f t="shared" si="11"/>
        <v>0.45989999999999998</v>
      </c>
      <c r="AV28" s="14">
        <f t="shared" si="12"/>
        <v>0.74838002185883301</v>
      </c>
      <c r="AW28" s="14">
        <f t="shared" si="13"/>
        <v>3.6807068236650704E-2</v>
      </c>
      <c r="AX28" s="14">
        <f t="shared" si="14"/>
        <v>1096.8562200000001</v>
      </c>
      <c r="AY28" s="14">
        <v>610</v>
      </c>
      <c r="AZ28" s="14">
        <v>0.182162542635497</v>
      </c>
      <c r="BB28" s="12" t="s">
        <v>402</v>
      </c>
      <c r="BC28" s="12">
        <v>20</v>
      </c>
      <c r="BD28" s="12" t="s">
        <v>32</v>
      </c>
      <c r="BE28" s="12" t="s">
        <v>470</v>
      </c>
      <c r="BF28" s="12" t="s">
        <v>568</v>
      </c>
      <c r="BG28" s="12" t="s">
        <v>480</v>
      </c>
      <c r="BH28" s="12">
        <v>0.67785462962962995</v>
      </c>
      <c r="BI28" s="12">
        <v>14.112</v>
      </c>
      <c r="BJ28" s="12">
        <v>49</v>
      </c>
      <c r="BK28" s="12" t="s">
        <v>462</v>
      </c>
      <c r="BL28" s="12">
        <v>1</v>
      </c>
      <c r="BM28" s="12">
        <v>33900</v>
      </c>
      <c r="BN28" s="12">
        <v>1900</v>
      </c>
      <c r="BO28" s="12">
        <v>8.8000000000000007</v>
      </c>
      <c r="BP28" s="12">
        <v>1</v>
      </c>
      <c r="CM28" s="12">
        <v>69</v>
      </c>
      <c r="CN28" s="12">
        <v>5</v>
      </c>
      <c r="CO28" s="12">
        <v>95.181818181818201</v>
      </c>
      <c r="CP28" s="12">
        <v>5.8181818181818201</v>
      </c>
      <c r="CW28" s="12">
        <v>15.5</v>
      </c>
      <c r="CX28" s="12">
        <v>1.1000000000000001</v>
      </c>
      <c r="CY28" s="12">
        <v>396</v>
      </c>
      <c r="CZ28" s="12">
        <v>19</v>
      </c>
      <c r="DA28" s="12">
        <v>33.6</v>
      </c>
      <c r="DB28" s="12">
        <v>2.5</v>
      </c>
      <c r="DC28" s="12">
        <v>230</v>
      </c>
      <c r="DD28" s="12">
        <v>13</v>
      </c>
      <c r="DE28" s="12">
        <v>24.1</v>
      </c>
      <c r="DF28" s="12">
        <v>1.5</v>
      </c>
      <c r="DS28" s="12">
        <v>184</v>
      </c>
      <c r="DT28" s="12">
        <v>12</v>
      </c>
      <c r="DU28" s="12">
        <v>20.100000000000001</v>
      </c>
      <c r="DV28" s="12">
        <v>1.4</v>
      </c>
      <c r="DW28" s="12">
        <v>50.9</v>
      </c>
      <c r="DX28" s="12">
        <v>2.4</v>
      </c>
      <c r="DY28" s="12">
        <v>6.82</v>
      </c>
      <c r="DZ28" s="12">
        <v>0.47</v>
      </c>
      <c r="EA28" s="12">
        <v>31.9</v>
      </c>
      <c r="EB28" s="12">
        <v>2.2999999999999998</v>
      </c>
      <c r="EC28" s="12">
        <v>8.56</v>
      </c>
      <c r="ED28" s="12">
        <v>0.96</v>
      </c>
      <c r="EE28" s="12">
        <v>2.72</v>
      </c>
      <c r="EF28" s="12">
        <v>0.28999999999999998</v>
      </c>
      <c r="EG28" s="12">
        <v>7.37</v>
      </c>
      <c r="EH28" s="12">
        <v>0.99</v>
      </c>
      <c r="EI28" s="12">
        <v>1.0900000000000001</v>
      </c>
      <c r="EJ28" s="12">
        <v>0.15</v>
      </c>
      <c r="EK28" s="12">
        <v>7.02</v>
      </c>
      <c r="EL28" s="12">
        <v>0.75</v>
      </c>
      <c r="EM28" s="12">
        <v>1.28</v>
      </c>
      <c r="EN28" s="12">
        <v>0.2</v>
      </c>
      <c r="EO28" s="12">
        <v>3.33</v>
      </c>
      <c r="EP28" s="12">
        <v>0.38</v>
      </c>
      <c r="EQ28" s="12">
        <v>0.40100000000000002</v>
      </c>
      <c r="ER28" s="12">
        <v>9.6000000000000002E-2</v>
      </c>
      <c r="ES28" s="12">
        <v>2.85</v>
      </c>
      <c r="ET28" s="12">
        <v>0.53</v>
      </c>
      <c r="EU28" s="12">
        <v>0.38800000000000001</v>
      </c>
      <c r="EV28" s="12">
        <v>8.3000000000000004E-2</v>
      </c>
    </row>
    <row r="29" spans="1:168" x14ac:dyDescent="0.3">
      <c r="A29" t="s">
        <v>320</v>
      </c>
      <c r="B29" t="s">
        <v>22</v>
      </c>
      <c r="C29" s="46" t="s">
        <v>826</v>
      </c>
      <c r="D29" s="46" t="s">
        <v>831</v>
      </c>
      <c r="F29" s="62">
        <v>2.4382999999999999</v>
      </c>
      <c r="G29" s="62">
        <v>11.1449</v>
      </c>
      <c r="H29" s="62">
        <v>0.33439999999999998</v>
      </c>
      <c r="I29" s="62">
        <v>10.3017</v>
      </c>
      <c r="J29" s="62">
        <v>0.73040000000000005</v>
      </c>
      <c r="K29" s="62">
        <v>3.6255000000000002</v>
      </c>
      <c r="L29" s="62">
        <v>49.380800000000001</v>
      </c>
      <c r="M29" s="62">
        <v>6.7558999999999996</v>
      </c>
      <c r="N29" s="62">
        <v>10.9422</v>
      </c>
      <c r="O29" s="62">
        <v>0.20810000000000001</v>
      </c>
      <c r="P29" s="62">
        <v>1503.90634</v>
      </c>
      <c r="Q29" s="62">
        <v>239</v>
      </c>
      <c r="R29" s="62">
        <v>0.67086601470229601</v>
      </c>
      <c r="S29" s="62">
        <v>348.05965197166103</v>
      </c>
      <c r="T29" s="62">
        <v>466.30434260482502</v>
      </c>
      <c r="V29" s="25">
        <v>27.007750000000001</v>
      </c>
      <c r="W29" s="25">
        <v>53.995750000000001</v>
      </c>
      <c r="X29" s="25">
        <v>14.1053</v>
      </c>
      <c r="Y29" s="25">
        <v>1.5845</v>
      </c>
      <c r="Z29" s="25">
        <v>2.1604000000000001</v>
      </c>
      <c r="AA29" s="25">
        <v>0.28889999999999999</v>
      </c>
      <c r="AC29" s="25">
        <v>0.59145000000000003</v>
      </c>
      <c r="AD29" s="25">
        <v>0.13819999999999999</v>
      </c>
      <c r="AE29" s="25">
        <v>3.5049999999999998E-2</v>
      </c>
      <c r="AG29" s="25">
        <v>99.907300000000006</v>
      </c>
      <c r="AH29" s="25">
        <v>0.77339994314643701</v>
      </c>
      <c r="AJ29" s="14" t="str">
        <f t="shared" si="0"/>
        <v>LL9_497_a</v>
      </c>
      <c r="AK29" s="14">
        <f t="shared" si="1"/>
        <v>49.380800000000001</v>
      </c>
      <c r="AL29" s="14">
        <f t="shared" si="2"/>
        <v>3.6255000000000002</v>
      </c>
      <c r="AM29" s="14">
        <f t="shared" si="3"/>
        <v>11.1449</v>
      </c>
      <c r="AN29" s="14">
        <f t="shared" si="4"/>
        <v>9.3008699999999997</v>
      </c>
      <c r="AO29" s="14">
        <f t="shared" si="5"/>
        <v>1.8236998176299999</v>
      </c>
      <c r="AP29" s="14">
        <f t="shared" si="6"/>
        <v>0.20810000000000001</v>
      </c>
      <c r="AQ29" s="14">
        <f t="shared" si="7"/>
        <v>6.7558999999999996</v>
      </c>
      <c r="AR29" s="14">
        <f t="shared" si="8"/>
        <v>10.3017</v>
      </c>
      <c r="AS29" s="14">
        <f t="shared" si="9"/>
        <v>2.4382999999999999</v>
      </c>
      <c r="AT29" s="14">
        <f t="shared" si="10"/>
        <v>0.73040000000000005</v>
      </c>
      <c r="AU29" s="14">
        <f t="shared" si="11"/>
        <v>0.33439999999999998</v>
      </c>
      <c r="AV29" s="14">
        <f t="shared" si="12"/>
        <v>0.67086601470229601</v>
      </c>
      <c r="AW29" s="14">
        <f t="shared" si="13"/>
        <v>3.4805965197166104E-2</v>
      </c>
      <c r="AX29" s="14">
        <f t="shared" si="14"/>
        <v>1149.79359</v>
      </c>
      <c r="AY29" s="14">
        <v>530</v>
      </c>
      <c r="AZ29" s="14">
        <v>0.16656100090926851</v>
      </c>
    </row>
    <row r="30" spans="1:168" x14ac:dyDescent="0.3">
      <c r="A30" t="s">
        <v>327</v>
      </c>
      <c r="B30" t="s">
        <v>16</v>
      </c>
      <c r="C30" s="46" t="s">
        <v>826</v>
      </c>
      <c r="D30" s="46" t="s">
        <v>831</v>
      </c>
      <c r="F30" s="62">
        <v>4.0018000000000002</v>
      </c>
      <c r="G30" s="62">
        <v>16.284400000000002</v>
      </c>
      <c r="H30" s="62">
        <v>0.58740000000000003</v>
      </c>
      <c r="I30" s="62">
        <v>6.9046000000000003</v>
      </c>
      <c r="J30" s="62">
        <v>1.1294999999999999</v>
      </c>
      <c r="K30" s="62">
        <v>2.5099</v>
      </c>
      <c r="L30" s="62">
        <v>55.289099999999998</v>
      </c>
      <c r="M30" s="62">
        <v>2.5573000000000001</v>
      </c>
      <c r="N30" s="62">
        <v>7.2333999999999996</v>
      </c>
      <c r="O30" s="62">
        <v>0.1336</v>
      </c>
      <c r="P30" s="62">
        <v>584.54662399999995</v>
      </c>
      <c r="Q30" s="62">
        <v>261</v>
      </c>
      <c r="R30" s="62">
        <v>0.89505206342371602</v>
      </c>
      <c r="S30" s="62">
        <v>65.906992119810994</v>
      </c>
      <c r="T30" s="62">
        <v>659.55702417141697</v>
      </c>
      <c r="V30" s="25">
        <v>26.29935</v>
      </c>
      <c r="W30" s="25">
        <v>53.270949999999999</v>
      </c>
      <c r="X30" s="25">
        <v>14.035349999999999</v>
      </c>
      <c r="Y30" s="25">
        <v>1.7323999999999999</v>
      </c>
      <c r="Z30" s="25">
        <v>2.5230999999999999</v>
      </c>
      <c r="AA30" s="25">
        <v>0.27839999999999998</v>
      </c>
      <c r="AC30" s="25">
        <v>0.63009999999999999</v>
      </c>
      <c r="AD30" s="25">
        <v>0.1754</v>
      </c>
      <c r="AE30" s="25">
        <v>2.5850000000000001E-2</v>
      </c>
      <c r="AG30" s="25">
        <v>98.970799999999997</v>
      </c>
      <c r="AH30" s="25">
        <v>0.76959070212769898</v>
      </c>
      <c r="AJ30" s="14" t="str">
        <f t="shared" si="0"/>
        <v>LL2_418a</v>
      </c>
      <c r="AK30" s="14">
        <f t="shared" si="1"/>
        <v>55.289099999999998</v>
      </c>
      <c r="AL30" s="14">
        <f t="shared" si="2"/>
        <v>2.5099</v>
      </c>
      <c r="AM30" s="14">
        <f t="shared" si="3"/>
        <v>16.284400000000002</v>
      </c>
      <c r="AN30" s="14">
        <f t="shared" si="4"/>
        <v>6.1483899999999991</v>
      </c>
      <c r="AO30" s="14">
        <f t="shared" si="5"/>
        <v>1.2055665461099998</v>
      </c>
      <c r="AP30" s="14">
        <f t="shared" si="6"/>
        <v>0.1336</v>
      </c>
      <c r="AQ30" s="14">
        <f t="shared" si="7"/>
        <v>2.5573000000000001</v>
      </c>
      <c r="AR30" s="14">
        <f t="shared" si="8"/>
        <v>6.9046000000000003</v>
      </c>
      <c r="AS30" s="14">
        <f t="shared" si="9"/>
        <v>4.0018000000000002</v>
      </c>
      <c r="AT30" s="14">
        <f t="shared" si="10"/>
        <v>1.1294999999999999</v>
      </c>
      <c r="AU30" s="14">
        <f t="shared" si="11"/>
        <v>0.58740000000000003</v>
      </c>
      <c r="AV30" s="14">
        <f t="shared" si="12"/>
        <v>0.89505206342371602</v>
      </c>
      <c r="AW30" s="14">
        <f t="shared" si="13"/>
        <v>6.5906992119810996E-3</v>
      </c>
      <c r="AX30" s="14">
        <f t="shared" si="14"/>
        <v>1065.40173</v>
      </c>
      <c r="AY30" s="14">
        <v>220</v>
      </c>
      <c r="AZ30" s="14">
        <v>0.49070966904348517</v>
      </c>
      <c r="BB30" s="12" t="s">
        <v>407</v>
      </c>
      <c r="BC30" s="12">
        <v>25</v>
      </c>
      <c r="BD30" s="12" t="s">
        <v>32</v>
      </c>
      <c r="BE30" s="12" t="s">
        <v>470</v>
      </c>
      <c r="BF30" s="12" t="s">
        <v>569</v>
      </c>
      <c r="BG30" s="12" t="s">
        <v>485</v>
      </c>
      <c r="BH30" s="12">
        <v>2.17685185185185E-2</v>
      </c>
      <c r="BI30" s="12">
        <v>13.294</v>
      </c>
      <c r="BJ30" s="12">
        <v>46</v>
      </c>
      <c r="BK30" s="12" t="s">
        <v>462</v>
      </c>
      <c r="BL30" s="12">
        <v>1</v>
      </c>
      <c r="BM30" s="12">
        <v>25800</v>
      </c>
      <c r="BN30" s="12">
        <v>2000</v>
      </c>
      <c r="BO30" s="12">
        <v>6.9</v>
      </c>
      <c r="BP30" s="12">
        <v>1</v>
      </c>
      <c r="CM30" s="12">
        <v>84</v>
      </c>
      <c r="CN30" s="12">
        <v>13</v>
      </c>
      <c r="CO30" s="12">
        <v>62.857142857142897</v>
      </c>
      <c r="CP30" s="12">
        <v>21.904761904761902</v>
      </c>
      <c r="CW30" s="12">
        <v>19.100000000000001</v>
      </c>
      <c r="CX30" s="12">
        <v>1.6</v>
      </c>
      <c r="CY30" s="12">
        <v>446</v>
      </c>
      <c r="CZ30" s="12">
        <v>34</v>
      </c>
      <c r="DA30" s="12">
        <v>31.2</v>
      </c>
      <c r="DB30" s="12">
        <v>2.5</v>
      </c>
      <c r="DC30" s="12">
        <v>231</v>
      </c>
      <c r="DD30" s="12">
        <v>21</v>
      </c>
      <c r="DE30" s="12">
        <v>25.3</v>
      </c>
      <c r="DF30" s="12">
        <v>2.4</v>
      </c>
      <c r="DS30" s="12">
        <v>233</v>
      </c>
      <c r="DT30" s="12">
        <v>20</v>
      </c>
      <c r="DU30" s="12">
        <v>23.2</v>
      </c>
      <c r="DV30" s="12">
        <v>1.9</v>
      </c>
      <c r="DW30" s="12">
        <v>58.4</v>
      </c>
      <c r="DX30" s="12">
        <v>3.6</v>
      </c>
      <c r="DY30" s="12">
        <v>7.88</v>
      </c>
      <c r="DZ30" s="12">
        <v>0.49</v>
      </c>
      <c r="EA30" s="12">
        <v>33.9</v>
      </c>
      <c r="EB30" s="12">
        <v>3.3</v>
      </c>
      <c r="EC30" s="12">
        <v>7.7</v>
      </c>
      <c r="ED30" s="12">
        <v>1.1000000000000001</v>
      </c>
      <c r="EE30" s="12">
        <v>2.73</v>
      </c>
      <c r="EF30" s="12">
        <v>0.27</v>
      </c>
      <c r="EG30" s="12">
        <v>7.3</v>
      </c>
      <c r="EH30" s="12">
        <v>1.2</v>
      </c>
      <c r="EI30" s="12">
        <v>1.06</v>
      </c>
      <c r="EJ30" s="12">
        <v>0.12</v>
      </c>
      <c r="EK30" s="12">
        <v>6.88</v>
      </c>
      <c r="EL30" s="12">
        <v>0.83</v>
      </c>
      <c r="EM30" s="12">
        <v>1.27</v>
      </c>
      <c r="EN30" s="12">
        <v>0.17</v>
      </c>
      <c r="EO30" s="12">
        <v>3.06</v>
      </c>
      <c r="EP30" s="12">
        <v>0.35</v>
      </c>
      <c r="EQ30" s="12">
        <v>0.40600000000000003</v>
      </c>
      <c r="ER30" s="12">
        <v>8.8999999999999996E-2</v>
      </c>
      <c r="ES30" s="12">
        <v>3.34</v>
      </c>
      <c r="ET30" s="12">
        <v>0.62</v>
      </c>
      <c r="EU30" s="12">
        <v>0.35199999999999998</v>
      </c>
      <c r="EV30" s="12">
        <v>9.8000000000000004E-2</v>
      </c>
    </row>
    <row r="31" spans="1:168" x14ac:dyDescent="0.3">
      <c r="A31" t="s">
        <v>328</v>
      </c>
      <c r="B31" t="s">
        <v>16</v>
      </c>
      <c r="C31" s="46" t="s">
        <v>824</v>
      </c>
      <c r="D31" s="46" t="s">
        <v>831</v>
      </c>
      <c r="F31" s="62">
        <v>3.7528999999999999</v>
      </c>
      <c r="G31" s="62">
        <v>16.787099999999999</v>
      </c>
      <c r="H31" s="62">
        <v>0.67769999999999997</v>
      </c>
      <c r="I31" s="62">
        <v>6.8459000000000003</v>
      </c>
      <c r="J31" s="62">
        <v>1.1196999999999999</v>
      </c>
      <c r="K31" s="62">
        <v>1.9695</v>
      </c>
      <c r="L31" s="62">
        <v>55.881100000000004</v>
      </c>
      <c r="M31" s="62">
        <v>2.5026999999999999</v>
      </c>
      <c r="N31" s="62">
        <v>7.6307999999999998</v>
      </c>
      <c r="O31" s="62">
        <v>0.15709999999999999</v>
      </c>
      <c r="P31" s="62">
        <v>721.17438800000002</v>
      </c>
      <c r="Q31" s="62">
        <v>292</v>
      </c>
      <c r="R31" s="62">
        <v>0.52171764236830998</v>
      </c>
      <c r="S31" s="62">
        <v>47.569765724714202</v>
      </c>
      <c r="T31" s="62">
        <v>582.74302887027102</v>
      </c>
      <c r="V31" s="25">
        <v>26.282699999999998</v>
      </c>
      <c r="W31" s="25">
        <v>53.274099999999997</v>
      </c>
      <c r="X31" s="25">
        <v>14.127700000000001</v>
      </c>
      <c r="Y31" s="25">
        <v>1.7585</v>
      </c>
      <c r="Z31" s="25">
        <v>2.5265499999999999</v>
      </c>
      <c r="AA31" s="25">
        <v>0.25069999999999998</v>
      </c>
      <c r="AC31" s="25">
        <v>0.64034999999999997</v>
      </c>
      <c r="AD31" s="25">
        <v>0.18754999999999999</v>
      </c>
      <c r="AE31" s="25">
        <v>3.5049999999999998E-2</v>
      </c>
      <c r="AG31" s="25">
        <v>99.083100000000002</v>
      </c>
      <c r="AH31" s="25">
        <v>0.76831301728086399</v>
      </c>
      <c r="AJ31" s="14" t="str">
        <f t="shared" si="0"/>
        <v>LL2_418b</v>
      </c>
      <c r="AK31" s="14">
        <f t="shared" si="1"/>
        <v>55.881100000000004</v>
      </c>
      <c r="AL31" s="14">
        <f t="shared" si="2"/>
        <v>1.9695</v>
      </c>
      <c r="AM31" s="14">
        <f t="shared" si="3"/>
        <v>16.787099999999999</v>
      </c>
      <c r="AN31" s="14">
        <f t="shared" si="4"/>
        <v>6.4861800000000001</v>
      </c>
      <c r="AO31" s="14">
        <f t="shared" si="5"/>
        <v>1.27179987282</v>
      </c>
      <c r="AP31" s="14">
        <f t="shared" si="6"/>
        <v>0.15709999999999999</v>
      </c>
      <c r="AQ31" s="14">
        <f t="shared" si="7"/>
        <v>2.5026999999999999</v>
      </c>
      <c r="AR31" s="14">
        <f t="shared" si="8"/>
        <v>6.8459000000000003</v>
      </c>
      <c r="AS31" s="14">
        <f t="shared" si="9"/>
        <v>3.7528999999999999</v>
      </c>
      <c r="AT31" s="14">
        <f t="shared" si="10"/>
        <v>1.1196999999999999</v>
      </c>
      <c r="AU31" s="14">
        <f t="shared" si="11"/>
        <v>0.67769999999999997</v>
      </c>
      <c r="AV31" s="14">
        <f t="shared" si="12"/>
        <v>0.52171764236830998</v>
      </c>
      <c r="AW31" s="14">
        <f t="shared" si="13"/>
        <v>4.7569765724714205E-3</v>
      </c>
      <c r="AX31" s="14">
        <f t="shared" si="14"/>
        <v>1064.3042700000001</v>
      </c>
      <c r="AY31" s="14">
        <v>120</v>
      </c>
      <c r="AZ31" s="14">
        <v>0.32927423808232842</v>
      </c>
      <c r="BB31" s="12" t="s">
        <v>407</v>
      </c>
      <c r="BC31" s="12">
        <v>25</v>
      </c>
      <c r="BD31" s="12" t="s">
        <v>32</v>
      </c>
      <c r="BE31" s="12" t="s">
        <v>470</v>
      </c>
      <c r="BF31" s="12" t="s">
        <v>570</v>
      </c>
      <c r="BG31" s="12" t="s">
        <v>485</v>
      </c>
      <c r="BH31" s="12">
        <v>2.0320601851851899E-2</v>
      </c>
      <c r="BI31" s="12">
        <v>25.315999999999999</v>
      </c>
      <c r="BJ31" s="12">
        <v>88</v>
      </c>
      <c r="BK31" s="12" t="s">
        <v>462</v>
      </c>
      <c r="BL31" s="12">
        <v>1</v>
      </c>
      <c r="BM31" s="12">
        <v>19400</v>
      </c>
      <c r="BN31" s="12">
        <v>1400</v>
      </c>
      <c r="BO31" s="12">
        <v>6.8</v>
      </c>
      <c r="BP31" s="12">
        <v>1</v>
      </c>
      <c r="CM31" s="12">
        <v>21.2</v>
      </c>
      <c r="CN31" s="12">
        <v>3.9</v>
      </c>
      <c r="CO31" s="12">
        <v>40.857142857142897</v>
      </c>
      <c r="CP31" s="12">
        <v>6.9523809523809499</v>
      </c>
      <c r="CW31" s="12">
        <v>23.6</v>
      </c>
      <c r="CX31" s="12">
        <v>1.6</v>
      </c>
      <c r="CY31" s="12">
        <v>535</v>
      </c>
      <c r="CZ31" s="12">
        <v>27</v>
      </c>
      <c r="DA31" s="12">
        <v>35.799999999999997</v>
      </c>
      <c r="DB31" s="12">
        <v>2.2999999999999998</v>
      </c>
      <c r="DC31" s="12">
        <v>296</v>
      </c>
      <c r="DD31" s="12">
        <v>16</v>
      </c>
      <c r="DE31" s="12">
        <v>40.200000000000003</v>
      </c>
      <c r="DF31" s="12">
        <v>2.7</v>
      </c>
      <c r="DS31" s="12">
        <v>267</v>
      </c>
      <c r="DT31" s="12">
        <v>14</v>
      </c>
      <c r="DU31" s="12">
        <v>26.3</v>
      </c>
      <c r="DV31" s="12">
        <v>1.2</v>
      </c>
      <c r="DW31" s="12">
        <v>63.7</v>
      </c>
      <c r="DX31" s="12">
        <v>2.6</v>
      </c>
      <c r="DY31" s="12">
        <v>8.68</v>
      </c>
      <c r="DZ31" s="12">
        <v>0.46</v>
      </c>
      <c r="EA31" s="12">
        <v>35.799999999999997</v>
      </c>
      <c r="EB31" s="12">
        <v>2.2000000000000002</v>
      </c>
      <c r="EC31" s="12">
        <v>8.8000000000000007</v>
      </c>
      <c r="ED31" s="12">
        <v>1</v>
      </c>
      <c r="EE31" s="12">
        <v>2.95</v>
      </c>
      <c r="EF31" s="12">
        <v>0.21</v>
      </c>
      <c r="EG31" s="12">
        <v>8.3000000000000007</v>
      </c>
      <c r="EH31" s="12">
        <v>1</v>
      </c>
      <c r="EI31" s="12">
        <v>1.18</v>
      </c>
      <c r="EJ31" s="12">
        <v>0.14000000000000001</v>
      </c>
      <c r="EK31" s="12">
        <v>6.72</v>
      </c>
      <c r="EL31" s="12">
        <v>0.53</v>
      </c>
      <c r="EM31" s="12">
        <v>1.34</v>
      </c>
      <c r="EN31" s="12">
        <v>0.15</v>
      </c>
      <c r="EO31" s="12">
        <v>3.56</v>
      </c>
      <c r="EP31" s="12">
        <v>0.39</v>
      </c>
      <c r="EQ31" s="12">
        <v>0.51100000000000001</v>
      </c>
      <c r="ER31" s="12">
        <v>8.1000000000000003E-2</v>
      </c>
      <c r="ES31" s="12">
        <v>2.79</v>
      </c>
      <c r="ET31" s="12">
        <v>0.45</v>
      </c>
      <c r="EU31" s="12">
        <v>0.48899999999999999</v>
      </c>
      <c r="EV31" s="12">
        <v>7.9000000000000001E-2</v>
      </c>
    </row>
    <row r="32" spans="1:168" x14ac:dyDescent="0.3">
      <c r="A32" t="s">
        <v>926</v>
      </c>
      <c r="B32" t="s">
        <v>25</v>
      </c>
      <c r="C32" s="46" t="s">
        <v>825</v>
      </c>
      <c r="D32" s="46" t="s">
        <v>831</v>
      </c>
      <c r="F32" s="62">
        <v>3.1419000000000001</v>
      </c>
      <c r="G32" s="62">
        <v>13.2026</v>
      </c>
      <c r="H32" s="62">
        <v>0.4955</v>
      </c>
      <c r="I32" s="62">
        <v>8.8689</v>
      </c>
      <c r="J32" s="62">
        <v>0.86180000000000001</v>
      </c>
      <c r="K32" s="62">
        <v>3.8458000000000001</v>
      </c>
      <c r="L32" s="62">
        <v>49.965299999999999</v>
      </c>
      <c r="M32" s="62">
        <v>4.7701000000000002</v>
      </c>
      <c r="N32" s="62">
        <v>13.113899999999999</v>
      </c>
      <c r="O32" s="62">
        <v>0.17879999999999999</v>
      </c>
      <c r="P32" s="62">
        <v>1614.0092999999999</v>
      </c>
      <c r="Q32" s="62">
        <v>199</v>
      </c>
      <c r="R32" s="62">
        <v>0.71511771633776799</v>
      </c>
      <c r="S32" s="62">
        <v>323.43807055459598</v>
      </c>
      <c r="T32" s="62">
        <v>432.47738355630702</v>
      </c>
      <c r="V32" s="25">
        <v>26.779199999999999</v>
      </c>
      <c r="W32" s="25">
        <v>53.731699999999996</v>
      </c>
      <c r="X32" s="25">
        <v>14.481</v>
      </c>
      <c r="Y32" s="25">
        <v>1.4786999999999999</v>
      </c>
      <c r="Z32" s="25">
        <v>2.2286999999999999</v>
      </c>
      <c r="AA32" s="25">
        <v>0.28894999999999998</v>
      </c>
      <c r="AC32" s="25">
        <v>0.57145000000000001</v>
      </c>
      <c r="AD32" s="25">
        <v>0.1129</v>
      </c>
      <c r="AE32" s="25">
        <v>3.7749999999999999E-2</v>
      </c>
      <c r="AG32" s="25">
        <v>99.710300000000004</v>
      </c>
      <c r="AH32" s="25">
        <v>0.767245839420716</v>
      </c>
      <c r="AJ32" s="14" t="str">
        <f t="shared" si="0"/>
        <v>LL11_497_c</v>
      </c>
      <c r="AK32" s="14">
        <f t="shared" si="1"/>
        <v>49.965299999999999</v>
      </c>
      <c r="AL32" s="14">
        <f t="shared" si="2"/>
        <v>3.8458000000000001</v>
      </c>
      <c r="AM32" s="14">
        <f t="shared" si="3"/>
        <v>13.2026</v>
      </c>
      <c r="AN32" s="14">
        <f t="shared" si="4"/>
        <v>11.146814999999998</v>
      </c>
      <c r="AO32" s="14">
        <f t="shared" si="5"/>
        <v>2.1856497814349996</v>
      </c>
      <c r="AP32" s="14">
        <f t="shared" si="6"/>
        <v>0.17879999999999999</v>
      </c>
      <c r="AQ32" s="14">
        <f t="shared" si="7"/>
        <v>4.7701000000000002</v>
      </c>
      <c r="AR32" s="14">
        <f t="shared" si="8"/>
        <v>8.8689</v>
      </c>
      <c r="AS32" s="14">
        <f t="shared" si="9"/>
        <v>3.1419000000000001</v>
      </c>
      <c r="AT32" s="14">
        <f t="shared" si="10"/>
        <v>0.86180000000000001</v>
      </c>
      <c r="AU32" s="14">
        <f t="shared" si="11"/>
        <v>0.4955</v>
      </c>
      <c r="AV32" s="14">
        <f t="shared" si="12"/>
        <v>0.71511771633776799</v>
      </c>
      <c r="AW32" s="14">
        <f t="shared" si="13"/>
        <v>3.2343807055459597E-2</v>
      </c>
      <c r="AX32" s="14">
        <f t="shared" si="14"/>
        <v>1109.8790100000001</v>
      </c>
      <c r="AY32" s="14">
        <v>530</v>
      </c>
      <c r="AZ32" s="14">
        <v>0.18886563681455479</v>
      </c>
    </row>
    <row r="33" spans="1:168" x14ac:dyDescent="0.3">
      <c r="A33" t="s">
        <v>927</v>
      </c>
      <c r="B33" t="s">
        <v>18</v>
      </c>
      <c r="C33" s="46" t="s">
        <v>828</v>
      </c>
      <c r="D33" s="46" t="s">
        <v>825</v>
      </c>
      <c r="F33" s="62">
        <v>3.3864999999999998</v>
      </c>
      <c r="G33" s="62">
        <v>14.8583</v>
      </c>
      <c r="H33" s="62">
        <v>0.56259999999999999</v>
      </c>
      <c r="I33" s="62">
        <v>8.4467999999999996</v>
      </c>
      <c r="J33" s="62">
        <v>0.90759999999999996</v>
      </c>
      <c r="K33" s="62">
        <v>3.5754999999999999</v>
      </c>
      <c r="L33" s="62">
        <v>50.482999999999997</v>
      </c>
      <c r="M33" s="62">
        <v>4.2069000000000001</v>
      </c>
      <c r="N33" s="62">
        <v>10.7319</v>
      </c>
      <c r="O33" s="62">
        <v>0.1216</v>
      </c>
      <c r="P33" s="62">
        <v>1068.999648</v>
      </c>
      <c r="Q33" s="62">
        <v>200</v>
      </c>
      <c r="R33" s="62">
        <v>0.59467680327637595</v>
      </c>
      <c r="S33" s="62">
        <v>60.701768942986199</v>
      </c>
      <c r="T33" s="62">
        <v>516.12178637496004</v>
      </c>
      <c r="V33" s="25">
        <v>28.0548</v>
      </c>
      <c r="W33" s="25">
        <v>54.482349999999997</v>
      </c>
      <c r="X33" s="25">
        <v>12.73555</v>
      </c>
      <c r="Y33" s="25">
        <v>1.4191499999999999</v>
      </c>
      <c r="Z33" s="25">
        <v>2.0552000000000001</v>
      </c>
      <c r="AA33" s="25">
        <v>0.24845</v>
      </c>
      <c r="AC33" s="25">
        <v>0.5121</v>
      </c>
      <c r="AD33" s="25">
        <v>0.14405000000000001</v>
      </c>
      <c r="AE33" s="25">
        <v>4.3299999999999998E-2</v>
      </c>
      <c r="AG33" s="25">
        <v>99.694900000000004</v>
      </c>
      <c r="AH33" s="25">
        <v>0.79702430034619098</v>
      </c>
      <c r="AJ33" s="14" t="str">
        <f t="shared" si="0"/>
        <v>LL1_81_a</v>
      </c>
      <c r="AK33" s="14">
        <f t="shared" si="1"/>
        <v>50.482999999999997</v>
      </c>
      <c r="AL33" s="14">
        <f t="shared" si="2"/>
        <v>3.5754999999999999</v>
      </c>
      <c r="AM33" s="14">
        <f t="shared" si="3"/>
        <v>14.8583</v>
      </c>
      <c r="AN33" s="14">
        <f t="shared" si="4"/>
        <v>9.1221149999999991</v>
      </c>
      <c r="AO33" s="14">
        <f t="shared" si="5"/>
        <v>1.7886498211349997</v>
      </c>
      <c r="AP33" s="14">
        <f t="shared" si="6"/>
        <v>0.1216</v>
      </c>
      <c r="AQ33" s="14">
        <f t="shared" si="7"/>
        <v>4.2069000000000001</v>
      </c>
      <c r="AR33" s="14">
        <f t="shared" si="8"/>
        <v>8.4467999999999996</v>
      </c>
      <c r="AS33" s="14">
        <f t="shared" si="9"/>
        <v>3.3864999999999998</v>
      </c>
      <c r="AT33" s="14">
        <f t="shared" si="10"/>
        <v>0.90759999999999996</v>
      </c>
      <c r="AU33" s="14">
        <f t="shared" si="11"/>
        <v>0.56259999999999999</v>
      </c>
      <c r="AV33" s="14">
        <f t="shared" si="12"/>
        <v>0.59467680327637595</v>
      </c>
      <c r="AW33" s="14">
        <f t="shared" si="13"/>
        <v>6.0701768942986196E-3</v>
      </c>
      <c r="AX33" s="14">
        <f t="shared" si="14"/>
        <v>1098.5586900000001</v>
      </c>
      <c r="AY33" s="14">
        <v>150</v>
      </c>
      <c r="AZ33" s="14">
        <v>0.40360526857765461</v>
      </c>
      <c r="BB33" s="12" t="s">
        <v>407</v>
      </c>
      <c r="BC33" s="12">
        <v>25</v>
      </c>
      <c r="BD33" s="12" t="s">
        <v>32</v>
      </c>
      <c r="BE33" s="12" t="s">
        <v>470</v>
      </c>
      <c r="BF33" s="12" t="s">
        <v>571</v>
      </c>
      <c r="BG33" s="12" t="s">
        <v>485</v>
      </c>
      <c r="BH33" s="12">
        <v>2.8822916666666702E-2</v>
      </c>
      <c r="BI33" s="12">
        <v>24.442</v>
      </c>
      <c r="BJ33" s="12">
        <v>85</v>
      </c>
      <c r="BK33" s="12" t="s">
        <v>462</v>
      </c>
      <c r="BL33" s="12">
        <v>1</v>
      </c>
      <c r="BM33" s="12">
        <v>29400</v>
      </c>
      <c r="BN33" s="12">
        <v>2000</v>
      </c>
      <c r="BO33" s="12">
        <v>8.4</v>
      </c>
      <c r="BP33" s="12">
        <v>1</v>
      </c>
      <c r="CM33" s="12">
        <v>46.4</v>
      </c>
      <c r="CN33" s="12">
        <v>2.7</v>
      </c>
      <c r="CO33" s="12">
        <v>39.428571428571402</v>
      </c>
      <c r="CP33" s="12">
        <v>3.3333333333333299</v>
      </c>
      <c r="CW33" s="12">
        <v>17.600000000000001</v>
      </c>
      <c r="CX33" s="12">
        <v>1.3</v>
      </c>
      <c r="CY33" s="12">
        <v>422</v>
      </c>
      <c r="CZ33" s="12">
        <v>20</v>
      </c>
      <c r="DA33" s="12">
        <v>34.1</v>
      </c>
      <c r="DB33" s="12">
        <v>2.2000000000000002</v>
      </c>
      <c r="DC33" s="12">
        <v>233</v>
      </c>
      <c r="DD33" s="12">
        <v>13</v>
      </c>
      <c r="DE33" s="12">
        <v>25.7</v>
      </c>
      <c r="DF33" s="12">
        <v>1.5</v>
      </c>
      <c r="DS33" s="12">
        <v>204</v>
      </c>
      <c r="DT33" s="12">
        <v>12</v>
      </c>
      <c r="DU33" s="12">
        <v>21.9</v>
      </c>
      <c r="DV33" s="12">
        <v>1.1000000000000001</v>
      </c>
      <c r="DW33" s="12">
        <v>52.6</v>
      </c>
      <c r="DX33" s="12">
        <v>2</v>
      </c>
      <c r="DY33" s="12">
        <v>7.27</v>
      </c>
      <c r="DZ33" s="12">
        <v>0.4</v>
      </c>
      <c r="EA33" s="12">
        <v>32.299999999999997</v>
      </c>
      <c r="EB33" s="12">
        <v>1.9</v>
      </c>
      <c r="EC33" s="12">
        <v>8.39</v>
      </c>
      <c r="ED33" s="12">
        <v>0.82</v>
      </c>
      <c r="EE33" s="12">
        <v>2.71</v>
      </c>
      <c r="EF33" s="12">
        <v>0.19</v>
      </c>
      <c r="EG33" s="12">
        <v>8.09</v>
      </c>
      <c r="EH33" s="12">
        <v>0.84</v>
      </c>
      <c r="EI33" s="12">
        <v>1.26</v>
      </c>
      <c r="EJ33" s="12">
        <v>0.15</v>
      </c>
      <c r="EK33" s="12">
        <v>7.12</v>
      </c>
      <c r="EL33" s="12">
        <v>0.57999999999999996</v>
      </c>
      <c r="EM33" s="12">
        <v>1.32</v>
      </c>
      <c r="EN33" s="12">
        <v>0.13</v>
      </c>
      <c r="EO33" s="12">
        <v>3.25</v>
      </c>
      <c r="EP33" s="12">
        <v>0.33</v>
      </c>
      <c r="EQ33" s="12">
        <v>0.41199999999999998</v>
      </c>
      <c r="ER33" s="12">
        <v>7.1999999999999995E-2</v>
      </c>
      <c r="ES33" s="12">
        <v>2.66</v>
      </c>
      <c r="ET33" s="12">
        <v>0.33</v>
      </c>
      <c r="EU33" s="12">
        <v>0.36399999999999999</v>
      </c>
      <c r="EV33" s="12">
        <v>6.8000000000000005E-2</v>
      </c>
    </row>
    <row r="34" spans="1:168" x14ac:dyDescent="0.3">
      <c r="A34" t="s">
        <v>329</v>
      </c>
      <c r="B34" t="s">
        <v>18</v>
      </c>
      <c r="C34" s="46" t="s">
        <v>825</v>
      </c>
      <c r="D34" s="46" t="s">
        <v>825</v>
      </c>
      <c r="F34" s="62">
        <v>3.1135000000000002</v>
      </c>
      <c r="G34" s="62">
        <v>13.0741</v>
      </c>
      <c r="H34" s="62">
        <v>0.61599999999999999</v>
      </c>
      <c r="I34" s="62">
        <v>8.7637999999999998</v>
      </c>
      <c r="J34" s="62">
        <v>0.90580000000000005</v>
      </c>
      <c r="K34" s="62">
        <v>3.9380000000000002</v>
      </c>
      <c r="L34" s="62">
        <v>49.282499999999999</v>
      </c>
      <c r="M34" s="62">
        <v>3.7303999999999999</v>
      </c>
      <c r="N34" s="62">
        <v>13.887600000000001</v>
      </c>
      <c r="O34" s="62">
        <v>0.20399999999999999</v>
      </c>
      <c r="P34" s="62">
        <v>990.92664000000002</v>
      </c>
      <c r="Q34" s="62">
        <v>246</v>
      </c>
      <c r="V34" s="25">
        <v>27.623000000000001</v>
      </c>
      <c r="W34" s="25">
        <v>53.994399999999999</v>
      </c>
      <c r="X34" s="25">
        <v>13.315899999999999</v>
      </c>
      <c r="Y34" s="25">
        <v>1.3555999999999999</v>
      </c>
      <c r="Z34" s="25">
        <v>2.0824500000000001</v>
      </c>
      <c r="AA34" s="25">
        <v>0.27055000000000001</v>
      </c>
      <c r="AC34" s="25">
        <v>0.51659999999999995</v>
      </c>
      <c r="AD34" s="25">
        <v>0.21104999999999999</v>
      </c>
      <c r="AE34" s="25">
        <v>1.1900000000000001E-2</v>
      </c>
      <c r="AG34" s="25">
        <v>99.381349999999998</v>
      </c>
      <c r="AH34" s="25">
        <v>0.787132452751231</v>
      </c>
      <c r="AJ34" s="14" t="str">
        <f t="shared" si="0"/>
        <v>LL1_81_b</v>
      </c>
      <c r="AK34" s="14">
        <f t="shared" si="1"/>
        <v>49.282499999999999</v>
      </c>
      <c r="AL34" s="14">
        <f t="shared" si="2"/>
        <v>3.9380000000000002</v>
      </c>
      <c r="AM34" s="14">
        <f t="shared" si="3"/>
        <v>13.0741</v>
      </c>
      <c r="AN34" s="14">
        <f t="shared" si="4"/>
        <v>11.804460000000001</v>
      </c>
      <c r="AO34" s="14">
        <f t="shared" si="5"/>
        <v>2.3145997685399999</v>
      </c>
      <c r="AP34" s="14">
        <f t="shared" si="6"/>
        <v>0.20399999999999999</v>
      </c>
      <c r="AQ34" s="14">
        <f t="shared" si="7"/>
        <v>3.7303999999999999</v>
      </c>
      <c r="AR34" s="14">
        <f t="shared" si="8"/>
        <v>8.7637999999999998</v>
      </c>
      <c r="AS34" s="14">
        <f t="shared" si="9"/>
        <v>3.1135000000000002</v>
      </c>
      <c r="AT34" s="14">
        <f t="shared" si="10"/>
        <v>0.90580000000000005</v>
      </c>
      <c r="AU34" s="14">
        <f t="shared" si="11"/>
        <v>0.61599999999999999</v>
      </c>
      <c r="AX34" s="14">
        <f t="shared" si="14"/>
        <v>1088.9810400000001</v>
      </c>
    </row>
    <row r="35" spans="1:168" x14ac:dyDescent="0.3">
      <c r="A35" t="s">
        <v>928</v>
      </c>
      <c r="B35" t="s">
        <v>22</v>
      </c>
      <c r="C35" s="46" t="s">
        <v>828</v>
      </c>
      <c r="D35" s="46" t="s">
        <v>831</v>
      </c>
      <c r="F35" s="62">
        <v>3.0430000000000001</v>
      </c>
      <c r="G35" s="62">
        <v>12.9575</v>
      </c>
      <c r="H35" s="62">
        <v>0.46350000000000002</v>
      </c>
      <c r="I35" s="62">
        <v>8.5940999999999992</v>
      </c>
      <c r="J35" s="62">
        <v>0.82520000000000004</v>
      </c>
      <c r="K35" s="62">
        <v>4.0575000000000001</v>
      </c>
      <c r="L35" s="62">
        <v>49.133899999999997</v>
      </c>
      <c r="M35" s="62">
        <v>4.9638</v>
      </c>
      <c r="N35" s="62">
        <v>13.4519</v>
      </c>
      <c r="O35" s="62">
        <v>0.24540000000000001</v>
      </c>
      <c r="P35" s="62">
        <v>1702.091668</v>
      </c>
      <c r="Q35" s="62">
        <v>251</v>
      </c>
      <c r="R35" s="62">
        <v>0.70186042696144901</v>
      </c>
      <c r="S35" s="62">
        <v>412.901596433669</v>
      </c>
      <c r="T35" s="62">
        <v>559.88137254503101</v>
      </c>
      <c r="V35" s="25">
        <v>26.177600000000002</v>
      </c>
      <c r="W35" s="25">
        <v>53.629899999999999</v>
      </c>
      <c r="X35" s="25">
        <v>15.4392</v>
      </c>
      <c r="Y35" s="25">
        <v>1.4375</v>
      </c>
      <c r="Z35" s="25">
        <v>2.0259999999999998</v>
      </c>
      <c r="AA35" s="25">
        <v>0.30245</v>
      </c>
      <c r="AC35" s="25">
        <v>0.62860000000000005</v>
      </c>
      <c r="AD35" s="25">
        <v>9.7299999999999998E-2</v>
      </c>
      <c r="AE35" s="25">
        <v>2.3550000000000001E-2</v>
      </c>
      <c r="AG35" s="25">
        <v>99.762050000000002</v>
      </c>
      <c r="AH35" s="25">
        <v>0.75138839162760496</v>
      </c>
      <c r="AJ35" s="14" t="str">
        <f t="shared" si="0"/>
        <v>LL9_471</v>
      </c>
      <c r="AK35" s="14">
        <f t="shared" si="1"/>
        <v>49.133899999999997</v>
      </c>
      <c r="AL35" s="14">
        <f t="shared" si="2"/>
        <v>4.0575000000000001</v>
      </c>
      <c r="AM35" s="14">
        <f t="shared" si="3"/>
        <v>12.9575</v>
      </c>
      <c r="AN35" s="14">
        <f t="shared" si="4"/>
        <v>11.434115</v>
      </c>
      <c r="AO35" s="14">
        <f t="shared" si="5"/>
        <v>2.241983109135</v>
      </c>
      <c r="AP35" s="14">
        <f t="shared" si="6"/>
        <v>0.24540000000000001</v>
      </c>
      <c r="AQ35" s="14">
        <f t="shared" si="7"/>
        <v>4.9638</v>
      </c>
      <c r="AR35" s="14">
        <f t="shared" si="8"/>
        <v>8.5940999999999992</v>
      </c>
      <c r="AS35" s="14">
        <f t="shared" si="9"/>
        <v>3.0430000000000001</v>
      </c>
      <c r="AT35" s="14">
        <f t="shared" si="10"/>
        <v>0.82520000000000004</v>
      </c>
      <c r="AU35" s="14">
        <f t="shared" si="11"/>
        <v>0.46350000000000002</v>
      </c>
      <c r="AV35" s="14">
        <f t="shared" si="12"/>
        <v>0.70186042696144901</v>
      </c>
      <c r="AW35" s="14">
        <f t="shared" si="13"/>
        <v>4.1290159643366901E-2</v>
      </c>
      <c r="AX35" s="14">
        <f t="shared" si="14"/>
        <v>1113.7723800000001</v>
      </c>
      <c r="AY35" s="14">
        <v>640</v>
      </c>
      <c r="AZ35" s="14">
        <v>0.15975209585265809</v>
      </c>
      <c r="BB35" s="12" t="s">
        <v>406</v>
      </c>
      <c r="BC35" s="12">
        <v>25</v>
      </c>
      <c r="BD35" s="12" t="s">
        <v>32</v>
      </c>
      <c r="BE35" s="12" t="s">
        <v>459</v>
      </c>
      <c r="BF35" s="12" t="s">
        <v>488</v>
      </c>
      <c r="BG35" s="12" t="s">
        <v>485</v>
      </c>
      <c r="BH35" s="12">
        <v>1.5824074074074101E-2</v>
      </c>
      <c r="BI35" s="12">
        <v>5.2652000000000001</v>
      </c>
      <c r="BJ35" s="12">
        <v>10</v>
      </c>
      <c r="BK35" s="12" t="s">
        <v>462</v>
      </c>
      <c r="BL35" s="12">
        <v>1</v>
      </c>
      <c r="BM35" s="12">
        <v>67000</v>
      </c>
      <c r="BN35" s="12">
        <v>3000</v>
      </c>
      <c r="BO35" s="12">
        <v>8.6</v>
      </c>
      <c r="BP35" s="12">
        <v>1</v>
      </c>
      <c r="BU35" s="12">
        <v>2.92</v>
      </c>
      <c r="BV35" s="12">
        <v>0.37</v>
      </c>
      <c r="BW35" s="12">
        <v>6110</v>
      </c>
      <c r="BX35" s="12">
        <v>480</v>
      </c>
      <c r="BY35" s="12">
        <v>25.1</v>
      </c>
      <c r="BZ35" s="12">
        <v>2.4</v>
      </c>
      <c r="CA35" s="12">
        <v>26600</v>
      </c>
      <c r="CB35" s="12">
        <v>3200</v>
      </c>
      <c r="CC35" s="12">
        <v>450</v>
      </c>
      <c r="CD35" s="12">
        <v>29</v>
      </c>
      <c r="CE35" s="12">
        <v>37</v>
      </c>
      <c r="CF35" s="12">
        <v>13</v>
      </c>
      <c r="CG35" s="12">
        <v>1430</v>
      </c>
      <c r="CH35" s="12">
        <v>100</v>
      </c>
      <c r="CI35" s="12">
        <v>114000</v>
      </c>
      <c r="CJ35" s="12">
        <v>11000</v>
      </c>
      <c r="CM35" s="12">
        <v>55.9</v>
      </c>
      <c r="CN35" s="12">
        <v>3.9</v>
      </c>
      <c r="CO35" s="12">
        <v>56.779661016949198</v>
      </c>
      <c r="CP35" s="12">
        <v>53</v>
      </c>
      <c r="CS35" s="12">
        <v>25.8</v>
      </c>
      <c r="CT35" s="12">
        <v>4.5999999999999996</v>
      </c>
      <c r="CU35" s="12">
        <v>2</v>
      </c>
      <c r="CV35" s="12">
        <v>1.1000000000000001</v>
      </c>
      <c r="CW35" s="12">
        <v>14</v>
      </c>
      <c r="CX35" s="12">
        <v>1.9</v>
      </c>
      <c r="CY35" s="12">
        <v>433</v>
      </c>
      <c r="CZ35" s="12">
        <v>37</v>
      </c>
      <c r="DA35" s="12">
        <v>36.200000000000003</v>
      </c>
      <c r="DB35" s="12">
        <v>3.3</v>
      </c>
      <c r="DC35" s="12">
        <v>240</v>
      </c>
      <c r="DD35" s="12">
        <v>22</v>
      </c>
      <c r="DE35" s="12">
        <v>25.2</v>
      </c>
      <c r="DF35" s="12">
        <v>1.9</v>
      </c>
      <c r="DG35" s="12">
        <v>1.4</v>
      </c>
      <c r="DH35" s="12">
        <v>0.62</v>
      </c>
      <c r="DM35" s="12">
        <v>2.62</v>
      </c>
      <c r="DN35" s="12">
        <v>0.53</v>
      </c>
      <c r="DS35" s="12">
        <v>227</v>
      </c>
      <c r="DT35" s="12">
        <v>25</v>
      </c>
      <c r="DU35" s="12">
        <v>22.1</v>
      </c>
      <c r="DV35" s="12">
        <v>1.4</v>
      </c>
      <c r="DW35" s="12">
        <v>57</v>
      </c>
      <c r="DX35" s="12">
        <v>4.7</v>
      </c>
      <c r="DY35" s="12">
        <v>8.6</v>
      </c>
      <c r="DZ35" s="12">
        <v>1.1000000000000001</v>
      </c>
      <c r="EA35" s="12">
        <v>34.700000000000003</v>
      </c>
      <c r="EB35" s="12">
        <v>3.4</v>
      </c>
      <c r="EC35" s="12">
        <v>8.5</v>
      </c>
      <c r="ED35" s="12">
        <v>1.8</v>
      </c>
      <c r="EE35" s="12">
        <v>2.72</v>
      </c>
      <c r="EF35" s="12">
        <v>0.57999999999999996</v>
      </c>
      <c r="EG35" s="12">
        <v>8</v>
      </c>
      <c r="EH35" s="12">
        <v>1.6</v>
      </c>
      <c r="EI35" s="12">
        <v>1.2</v>
      </c>
      <c r="EJ35" s="12">
        <v>0.23</v>
      </c>
      <c r="EK35" s="12">
        <v>7.3</v>
      </c>
      <c r="EL35" s="12">
        <v>1.4</v>
      </c>
      <c r="EM35" s="12">
        <v>1.52</v>
      </c>
      <c r="EN35" s="12">
        <v>0.45</v>
      </c>
      <c r="EO35" s="12">
        <v>4.04</v>
      </c>
      <c r="EP35" s="12">
        <v>0.75</v>
      </c>
      <c r="EQ35" s="12">
        <v>0.52</v>
      </c>
      <c r="ER35" s="12">
        <v>0.16</v>
      </c>
      <c r="ES35" s="12">
        <v>2.88</v>
      </c>
      <c r="ET35" s="12">
        <v>0.73</v>
      </c>
      <c r="EU35" s="12">
        <v>0.41</v>
      </c>
      <c r="EV35" s="12">
        <v>0.14000000000000001</v>
      </c>
      <c r="EW35" s="12">
        <v>5.9</v>
      </c>
      <c r="EX35" s="12">
        <v>1.4</v>
      </c>
      <c r="EY35" s="12">
        <v>1.44</v>
      </c>
      <c r="EZ35" s="12">
        <v>0.33</v>
      </c>
      <c r="FA35" s="12">
        <v>0.42</v>
      </c>
      <c r="FB35" s="12">
        <v>0.27</v>
      </c>
      <c r="FC35" s="12">
        <v>2.8000000000000001E-2</v>
      </c>
      <c r="FD35" s="12">
        <v>2.5000000000000001E-2</v>
      </c>
      <c r="FE35" s="12">
        <v>1.92</v>
      </c>
      <c r="FF35" s="12">
        <v>0.37</v>
      </c>
      <c r="FI35" s="12">
        <v>1.52</v>
      </c>
      <c r="FJ35" s="12">
        <v>0.2</v>
      </c>
      <c r="FK35" s="12">
        <v>0.53</v>
      </c>
      <c r="FL35" s="12">
        <v>0.16</v>
      </c>
    </row>
    <row r="36" spans="1:168" x14ac:dyDescent="0.3">
      <c r="A36" t="s">
        <v>337</v>
      </c>
      <c r="B36" t="s">
        <v>22</v>
      </c>
      <c r="C36" s="46" t="s">
        <v>826</v>
      </c>
      <c r="D36" s="46" t="s">
        <v>831</v>
      </c>
      <c r="F36" s="62">
        <v>2.9352</v>
      </c>
      <c r="G36" s="62">
        <v>12.684200000000001</v>
      </c>
      <c r="H36" s="62">
        <v>0.5151</v>
      </c>
      <c r="I36" s="62">
        <v>8.7355999999999998</v>
      </c>
      <c r="J36" s="62">
        <v>0.83650000000000002</v>
      </c>
      <c r="K36" s="62">
        <v>3.9327000000000001</v>
      </c>
      <c r="L36" s="62">
        <v>48.882399999999997</v>
      </c>
      <c r="M36" s="62">
        <v>4.5754000000000001</v>
      </c>
      <c r="N36" s="62">
        <v>12.998100000000001</v>
      </c>
      <c r="O36" s="62">
        <v>0.16900000000000001</v>
      </c>
      <c r="P36" s="62">
        <v>1618.513512</v>
      </c>
      <c r="Q36" s="62">
        <v>261</v>
      </c>
      <c r="R36" s="62">
        <v>0.68106879324193303</v>
      </c>
      <c r="S36" s="62">
        <v>351.384565596816</v>
      </c>
      <c r="T36" s="62">
        <v>475.00009864957798</v>
      </c>
      <c r="V36" s="25">
        <v>26.635649999999998</v>
      </c>
      <c r="W36" s="25">
        <v>53.199800000000003</v>
      </c>
      <c r="X36" s="25">
        <v>14.6431</v>
      </c>
      <c r="Y36" s="25">
        <v>1.40845</v>
      </c>
      <c r="Z36" s="25">
        <v>2.0317500000000002</v>
      </c>
      <c r="AA36" s="25">
        <v>0.29775000000000001</v>
      </c>
      <c r="AC36" s="25">
        <v>0.57735000000000003</v>
      </c>
      <c r="AD36" s="25">
        <v>0.14135</v>
      </c>
      <c r="AE36" s="25">
        <v>3.5799999999999998E-2</v>
      </c>
      <c r="AG36" s="25">
        <v>98.971050000000005</v>
      </c>
      <c r="AH36" s="25">
        <v>0.76428508265065898</v>
      </c>
      <c r="AJ36" s="14" t="str">
        <f t="shared" si="0"/>
        <v>LL9_466</v>
      </c>
      <c r="AK36" s="14">
        <f t="shared" si="1"/>
        <v>48.882399999999997</v>
      </c>
      <c r="AL36" s="14">
        <f t="shared" si="2"/>
        <v>3.9327000000000001</v>
      </c>
      <c r="AM36" s="14">
        <f t="shared" si="3"/>
        <v>12.684200000000001</v>
      </c>
      <c r="AN36" s="14">
        <f t="shared" si="4"/>
        <v>11.048385</v>
      </c>
      <c r="AO36" s="14">
        <f t="shared" si="5"/>
        <v>2.1663497833649998</v>
      </c>
      <c r="AP36" s="14">
        <f t="shared" si="6"/>
        <v>0.16900000000000001</v>
      </c>
      <c r="AQ36" s="14">
        <f t="shared" si="7"/>
        <v>4.5754000000000001</v>
      </c>
      <c r="AR36" s="14">
        <f t="shared" si="8"/>
        <v>8.7355999999999998</v>
      </c>
      <c r="AS36" s="14">
        <f t="shared" si="9"/>
        <v>2.9352</v>
      </c>
      <c r="AT36" s="14">
        <f t="shared" si="10"/>
        <v>0.83650000000000002</v>
      </c>
      <c r="AU36" s="14">
        <f t="shared" si="11"/>
        <v>0.5151</v>
      </c>
      <c r="AV36" s="14">
        <f t="shared" si="12"/>
        <v>0.68106879324193303</v>
      </c>
      <c r="AW36" s="14">
        <f t="shared" si="13"/>
        <v>3.5138456559681598E-2</v>
      </c>
      <c r="AX36" s="14">
        <f t="shared" si="14"/>
        <v>1105.9655399999999</v>
      </c>
      <c r="AY36" s="14">
        <v>560</v>
      </c>
      <c r="AZ36" s="14">
        <v>0.1672324473952401</v>
      </c>
    </row>
    <row r="37" spans="1:168" x14ac:dyDescent="0.3">
      <c r="A37" t="s">
        <v>343</v>
      </c>
      <c r="B37" t="s">
        <v>22</v>
      </c>
      <c r="C37" s="46" t="s">
        <v>826</v>
      </c>
      <c r="D37" s="46" t="s">
        <v>831</v>
      </c>
      <c r="F37" s="62">
        <v>3.0293000000000001</v>
      </c>
      <c r="G37" s="62">
        <v>13.2202</v>
      </c>
      <c r="H37" s="62">
        <v>0.439</v>
      </c>
      <c r="I37" s="62">
        <v>8.6022999999999996</v>
      </c>
      <c r="J37" s="62">
        <v>0.86609999999999998</v>
      </c>
      <c r="K37" s="62">
        <v>3.8591000000000002</v>
      </c>
      <c r="L37" s="62">
        <v>49.233600000000003</v>
      </c>
      <c r="M37" s="62">
        <v>4.4503000000000004</v>
      </c>
      <c r="N37" s="62">
        <v>12.3696</v>
      </c>
      <c r="O37" s="62">
        <v>0.18029999999999999</v>
      </c>
      <c r="P37" s="62">
        <v>1498.401192</v>
      </c>
      <c r="Q37" s="62">
        <v>220</v>
      </c>
      <c r="R37" s="62">
        <v>0.58292741494451406</v>
      </c>
      <c r="S37" s="62">
        <v>328.499124515939</v>
      </c>
      <c r="T37" s="62">
        <v>435.74307207339501</v>
      </c>
      <c r="V37" s="25">
        <v>26.616849999999999</v>
      </c>
      <c r="W37" s="25">
        <v>54.063099999999999</v>
      </c>
      <c r="X37" s="25">
        <v>14.9434</v>
      </c>
      <c r="Y37" s="25">
        <v>1.0948500000000001</v>
      </c>
      <c r="Z37" s="25">
        <v>2.0507</v>
      </c>
      <c r="AA37" s="25">
        <v>0.28754999999999997</v>
      </c>
      <c r="AC37" s="25">
        <v>0.4718</v>
      </c>
      <c r="AD37" s="25">
        <v>8.0799999999999997E-2</v>
      </c>
      <c r="AE37" s="25">
        <v>3.8100000000000002E-2</v>
      </c>
      <c r="AG37" s="25">
        <v>99.647199999999998</v>
      </c>
      <c r="AH37" s="25">
        <v>0.76047969189268705</v>
      </c>
      <c r="AJ37" s="14" t="str">
        <f t="shared" si="0"/>
        <v>LL9_462</v>
      </c>
      <c r="AK37" s="14">
        <f t="shared" si="1"/>
        <v>49.233600000000003</v>
      </c>
      <c r="AL37" s="14">
        <f t="shared" si="2"/>
        <v>3.8591000000000002</v>
      </c>
      <c r="AM37" s="14">
        <f t="shared" si="3"/>
        <v>13.2202</v>
      </c>
      <c r="AN37" s="14">
        <f t="shared" si="4"/>
        <v>10.51416</v>
      </c>
      <c r="AO37" s="14">
        <f t="shared" si="5"/>
        <v>2.0615997938399997</v>
      </c>
      <c r="AP37" s="14">
        <f t="shared" si="6"/>
        <v>0.18029999999999999</v>
      </c>
      <c r="AQ37" s="14">
        <f t="shared" si="7"/>
        <v>4.4503000000000004</v>
      </c>
      <c r="AR37" s="14">
        <f t="shared" si="8"/>
        <v>8.6022999999999996</v>
      </c>
      <c r="AS37" s="14">
        <f t="shared" si="9"/>
        <v>3.0293000000000001</v>
      </c>
      <c r="AT37" s="14">
        <f t="shared" si="10"/>
        <v>0.86609999999999998</v>
      </c>
      <c r="AU37" s="14">
        <f t="shared" si="11"/>
        <v>0.439</v>
      </c>
      <c r="AV37" s="14">
        <f t="shared" si="12"/>
        <v>0.58292741494451406</v>
      </c>
      <c r="AW37" s="14">
        <f t="shared" si="13"/>
        <v>3.2849912451593903E-2</v>
      </c>
      <c r="AX37" s="14">
        <f t="shared" si="14"/>
        <v>1103.4510299999999</v>
      </c>
      <c r="AY37" s="14">
        <v>530</v>
      </c>
      <c r="AZ37" s="14">
        <v>0.13034586922425959</v>
      </c>
      <c r="BB37" s="12" t="s">
        <v>405</v>
      </c>
      <c r="BC37" s="12">
        <v>30</v>
      </c>
      <c r="BD37" s="12" t="s">
        <v>32</v>
      </c>
      <c r="BE37" s="12" t="s">
        <v>464</v>
      </c>
      <c r="BF37" s="12" t="s">
        <v>572</v>
      </c>
      <c r="BG37" s="12" t="s">
        <v>485</v>
      </c>
      <c r="BH37" s="12">
        <v>1.9120370370370399E-2</v>
      </c>
      <c r="BI37" s="12">
        <v>25.407</v>
      </c>
      <c r="BJ37" s="12">
        <v>39</v>
      </c>
      <c r="BK37" s="12" t="s">
        <v>462</v>
      </c>
      <c r="BL37" s="12">
        <v>1</v>
      </c>
      <c r="BM37" s="12">
        <v>95400</v>
      </c>
      <c r="BN37" s="12">
        <v>5500</v>
      </c>
      <c r="BO37" s="12">
        <v>8.6</v>
      </c>
      <c r="BP37" s="12">
        <v>1</v>
      </c>
      <c r="BQ37" s="12">
        <v>7.66</v>
      </c>
      <c r="BR37" s="12">
        <v>0.56999999999999995</v>
      </c>
      <c r="BS37" s="12">
        <v>1.39</v>
      </c>
      <c r="BT37" s="12">
        <v>0.65</v>
      </c>
      <c r="BU37" s="12">
        <v>3</v>
      </c>
      <c r="BV37" s="12">
        <v>0.2</v>
      </c>
      <c r="BW37" s="12">
        <v>6810</v>
      </c>
      <c r="BX37" s="12">
        <v>230</v>
      </c>
      <c r="BY37" s="12">
        <v>27.1</v>
      </c>
      <c r="BZ37" s="12">
        <v>1</v>
      </c>
      <c r="CA37" s="12">
        <v>23780</v>
      </c>
      <c r="CB37" s="12">
        <v>660</v>
      </c>
      <c r="CC37" s="12">
        <v>426</v>
      </c>
      <c r="CD37" s="12">
        <v>16</v>
      </c>
      <c r="CE37" s="12">
        <v>24.4</v>
      </c>
      <c r="CF37" s="12">
        <v>3.1</v>
      </c>
      <c r="CG37" s="12">
        <v>1468</v>
      </c>
      <c r="CH37" s="12">
        <v>70</v>
      </c>
      <c r="CI37" s="12">
        <v>122100</v>
      </c>
      <c r="CJ37" s="12">
        <v>6900</v>
      </c>
      <c r="CK37" s="12">
        <v>44.3</v>
      </c>
      <c r="CL37" s="12">
        <v>2.6</v>
      </c>
      <c r="CM37" s="12">
        <v>67.3</v>
      </c>
      <c r="CN37" s="12">
        <v>5.4</v>
      </c>
      <c r="CO37" s="12">
        <v>125.1</v>
      </c>
      <c r="CP37" s="12">
        <v>8.5</v>
      </c>
      <c r="CQ37" s="12">
        <v>164</v>
      </c>
      <c r="CR37" s="12">
        <v>10</v>
      </c>
      <c r="CS37" s="12">
        <v>27.3</v>
      </c>
      <c r="CT37" s="12">
        <v>1.4</v>
      </c>
      <c r="CU37" s="12">
        <v>1.58</v>
      </c>
      <c r="CV37" s="12">
        <v>0.48</v>
      </c>
      <c r="CW37" s="12">
        <v>16.260000000000002</v>
      </c>
      <c r="CX37" s="12">
        <v>0.66</v>
      </c>
      <c r="CY37" s="12">
        <v>389</v>
      </c>
      <c r="CZ37" s="12">
        <v>12</v>
      </c>
      <c r="DA37" s="12">
        <v>35.9</v>
      </c>
      <c r="DB37" s="12">
        <v>1.4</v>
      </c>
      <c r="DC37" s="12">
        <v>248</v>
      </c>
      <c r="DD37" s="12">
        <v>9.9</v>
      </c>
      <c r="DE37" s="12">
        <v>25.14</v>
      </c>
      <c r="DF37" s="12">
        <v>0.89</v>
      </c>
      <c r="DG37" s="12">
        <v>1.53</v>
      </c>
      <c r="DH37" s="12">
        <v>0.44</v>
      </c>
      <c r="DI37" s="12" t="s">
        <v>135</v>
      </c>
      <c r="DJ37" s="12" t="s">
        <v>135</v>
      </c>
      <c r="DK37" s="12">
        <v>0.11700000000000001</v>
      </c>
      <c r="DL37" s="12">
        <v>3.5000000000000003E-2</v>
      </c>
      <c r="DM37" s="12">
        <v>2.82</v>
      </c>
      <c r="DN37" s="12">
        <v>0.28000000000000003</v>
      </c>
      <c r="DO37" s="12" t="s">
        <v>135</v>
      </c>
      <c r="DP37" s="12" t="s">
        <v>135</v>
      </c>
      <c r="DQ37" s="12">
        <v>0.17599999999999999</v>
      </c>
      <c r="DR37" s="12">
        <v>3.7999999999999999E-2</v>
      </c>
      <c r="DS37" s="12">
        <v>188</v>
      </c>
      <c r="DT37" s="12">
        <v>11</v>
      </c>
      <c r="DU37" s="12">
        <v>21.2</v>
      </c>
      <c r="DV37" s="12">
        <v>1.3</v>
      </c>
      <c r="DW37" s="12">
        <v>54</v>
      </c>
      <c r="DX37" s="12">
        <v>2.9</v>
      </c>
      <c r="DY37" s="12">
        <v>7.8</v>
      </c>
      <c r="DZ37" s="12">
        <v>0.42</v>
      </c>
      <c r="EA37" s="12">
        <v>35.1</v>
      </c>
      <c r="EB37" s="12">
        <v>2.2000000000000002</v>
      </c>
      <c r="EC37" s="12">
        <v>8.64</v>
      </c>
      <c r="ED37" s="12">
        <v>0.93</v>
      </c>
      <c r="EE37" s="12">
        <v>2.9</v>
      </c>
      <c r="EF37" s="12">
        <v>0.24</v>
      </c>
      <c r="EG37" s="12">
        <v>7.85</v>
      </c>
      <c r="EH37" s="12">
        <v>0.7</v>
      </c>
      <c r="EI37" s="12">
        <v>1.32</v>
      </c>
      <c r="EJ37" s="12">
        <v>0.11</v>
      </c>
      <c r="EK37" s="12">
        <v>7.97</v>
      </c>
      <c r="EL37" s="12">
        <v>0.68</v>
      </c>
      <c r="EM37" s="12">
        <v>1.38</v>
      </c>
      <c r="EN37" s="12">
        <v>0.15</v>
      </c>
      <c r="EO37" s="12">
        <v>3.65</v>
      </c>
      <c r="EP37" s="12">
        <v>0.36</v>
      </c>
      <c r="EQ37" s="12">
        <v>0.54100000000000004</v>
      </c>
      <c r="ER37" s="12">
        <v>7.8E-2</v>
      </c>
      <c r="ES37" s="12">
        <v>2.97</v>
      </c>
      <c r="ET37" s="12">
        <v>0.33</v>
      </c>
      <c r="EU37" s="12">
        <v>0.52300000000000002</v>
      </c>
      <c r="EV37" s="12">
        <v>7.4999999999999997E-2</v>
      </c>
      <c r="EW37" s="12">
        <v>6.56</v>
      </c>
      <c r="EX37" s="12">
        <v>0.73</v>
      </c>
      <c r="EY37" s="12">
        <v>1.46</v>
      </c>
      <c r="EZ37" s="12">
        <v>0.12</v>
      </c>
      <c r="FA37" s="12">
        <v>0.39300000000000002</v>
      </c>
      <c r="FB37" s="12">
        <v>8.3000000000000004E-2</v>
      </c>
      <c r="FC37" s="12">
        <v>2.5999999999999999E-2</v>
      </c>
      <c r="FD37" s="12">
        <v>1.4999999999999999E-2</v>
      </c>
      <c r="FE37" s="12">
        <v>1.73</v>
      </c>
      <c r="FF37" s="12">
        <v>0.13</v>
      </c>
      <c r="FG37" s="12" t="s">
        <v>135</v>
      </c>
      <c r="FH37" s="12" t="s">
        <v>135</v>
      </c>
      <c r="FI37" s="12">
        <v>1.61</v>
      </c>
      <c r="FJ37" s="12">
        <v>0.16</v>
      </c>
      <c r="FK37" s="12">
        <v>0.59699999999999998</v>
      </c>
      <c r="FL37" s="12">
        <v>8.5000000000000006E-2</v>
      </c>
    </row>
    <row r="38" spans="1:168" x14ac:dyDescent="0.3">
      <c r="A38" t="s">
        <v>938</v>
      </c>
      <c r="B38" t="s">
        <v>22</v>
      </c>
      <c r="C38" s="46" t="s">
        <v>825</v>
      </c>
      <c r="D38" s="46" t="s">
        <v>831</v>
      </c>
      <c r="F38" s="62">
        <v>3.1846000000000001</v>
      </c>
      <c r="G38" s="62">
        <v>12.8764</v>
      </c>
      <c r="H38" s="62">
        <v>0.43559999999999999</v>
      </c>
      <c r="I38" s="62">
        <v>8.9179999999999993</v>
      </c>
      <c r="J38" s="62">
        <v>0.8286</v>
      </c>
      <c r="K38" s="62">
        <v>3.9521000000000002</v>
      </c>
      <c r="L38" s="62">
        <v>49.297199999999997</v>
      </c>
      <c r="M38" s="62">
        <v>4.1456</v>
      </c>
      <c r="N38" s="62">
        <v>12.2319</v>
      </c>
      <c r="O38" s="62">
        <v>0.1321</v>
      </c>
      <c r="P38" s="62">
        <v>1430.8380119999999</v>
      </c>
      <c r="Q38" s="62">
        <v>176</v>
      </c>
      <c r="R38" s="62">
        <v>0.52448871358293603</v>
      </c>
      <c r="S38" s="62">
        <v>366.13690041356398</v>
      </c>
      <c r="T38" s="62">
        <v>455.93289288301702</v>
      </c>
      <c r="V38" s="25">
        <v>26.085349999999998</v>
      </c>
      <c r="W38" s="25">
        <v>53.2121</v>
      </c>
      <c r="X38" s="25">
        <v>14.669600000000001</v>
      </c>
      <c r="Y38" s="25">
        <v>1.44065</v>
      </c>
      <c r="Z38" s="25">
        <v>2.0445500000000001</v>
      </c>
      <c r="AA38" s="25">
        <v>0.27310000000000001</v>
      </c>
      <c r="AC38" s="25">
        <v>0.58135000000000003</v>
      </c>
      <c r="AD38" s="25">
        <v>9.9250000000000005E-2</v>
      </c>
      <c r="AE38" s="25">
        <v>3.1600000000000003E-2</v>
      </c>
      <c r="AG38" s="25">
        <v>98.437550000000002</v>
      </c>
      <c r="AH38" s="25">
        <v>0.76017387099040301</v>
      </c>
      <c r="AJ38" s="14" t="str">
        <f t="shared" si="0"/>
        <v>LL9_469</v>
      </c>
      <c r="AK38" s="14">
        <f t="shared" si="1"/>
        <v>49.297199999999997</v>
      </c>
      <c r="AL38" s="14">
        <f t="shared" si="2"/>
        <v>3.9521000000000002</v>
      </c>
      <c r="AM38" s="14">
        <f t="shared" si="3"/>
        <v>12.8764</v>
      </c>
      <c r="AN38" s="14">
        <f t="shared" si="4"/>
        <v>10.397114999999999</v>
      </c>
      <c r="AO38" s="14">
        <f t="shared" si="5"/>
        <v>2.0386497961349996</v>
      </c>
      <c r="AP38" s="14">
        <f t="shared" si="6"/>
        <v>0.1321</v>
      </c>
      <c r="AQ38" s="14">
        <f t="shared" si="7"/>
        <v>4.1456</v>
      </c>
      <c r="AR38" s="14">
        <f t="shared" si="8"/>
        <v>8.9179999999999993</v>
      </c>
      <c r="AS38" s="14">
        <f t="shared" si="9"/>
        <v>3.1846000000000001</v>
      </c>
      <c r="AT38" s="14">
        <f t="shared" si="10"/>
        <v>0.8286</v>
      </c>
      <c r="AU38" s="14">
        <f t="shared" si="11"/>
        <v>0.43559999999999999</v>
      </c>
      <c r="AV38" s="14">
        <f t="shared" si="12"/>
        <v>0.52448871358293603</v>
      </c>
      <c r="AW38" s="14">
        <f t="shared" si="13"/>
        <v>3.6613690041356395E-2</v>
      </c>
      <c r="AX38" s="14">
        <f t="shared" si="14"/>
        <v>1097.32656</v>
      </c>
      <c r="AY38" s="14">
        <v>570</v>
      </c>
      <c r="AZ38" s="14">
        <v>9.9740284472773555E-2</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9585-0C05-412B-9714-A6EC0651100B}">
  <dimension ref="A1:FY52"/>
  <sheetViews>
    <sheetView zoomScale="60" zoomScaleNormal="60" workbookViewId="0">
      <selection activeCell="C35" sqref="C35"/>
    </sheetView>
  </sheetViews>
  <sheetFormatPr defaultRowHeight="14.4" x14ac:dyDescent="0.3"/>
  <cols>
    <col min="1" max="1" width="36" customWidth="1"/>
    <col min="2" max="2" width="17.88671875" customWidth="1"/>
    <col min="3" max="4" width="17.88671875" style="46" customWidth="1"/>
    <col min="5" max="5" width="34.6640625" style="19" customWidth="1"/>
    <col min="6" max="20" width="8.88671875" style="62"/>
    <col min="21" max="21" width="9.33203125" style="62" customWidth="1"/>
    <col min="22" max="22" width="30.109375" style="19" customWidth="1"/>
    <col min="23" max="34" width="8.88671875" style="25" customWidth="1"/>
    <col min="35" max="35" width="32.88671875" style="19" customWidth="1"/>
    <col min="36" max="37" width="16.21875" style="5" customWidth="1"/>
    <col min="38" max="46" width="8.88671875" style="5" customWidth="1"/>
    <col min="47" max="47" width="36.21875" style="38" customWidth="1"/>
    <col min="48" max="62" width="8.88671875" style="30"/>
    <col min="63" max="63" width="23.77734375" style="30" customWidth="1"/>
    <col min="64" max="64" width="27" style="30" customWidth="1"/>
    <col min="65" max="65" width="32.21875" style="19" customWidth="1"/>
    <col min="66" max="71" width="8.88671875" style="12"/>
    <col min="72" max="72" width="42" style="12" customWidth="1"/>
    <col min="73" max="73" width="11.44140625" style="12" customWidth="1"/>
    <col min="74" max="181" width="8.88671875" style="12"/>
  </cols>
  <sheetData>
    <row r="1" spans="1:181" ht="102.6" customHeight="1" x14ac:dyDescent="0.3">
      <c r="A1" s="1" t="s">
        <v>140</v>
      </c>
      <c r="B1" s="1" t="s">
        <v>0</v>
      </c>
      <c r="C1" s="1" t="s">
        <v>823</v>
      </c>
      <c r="D1" s="1" t="s">
        <v>829</v>
      </c>
      <c r="E1" s="29" t="s">
        <v>408</v>
      </c>
      <c r="F1" s="62" t="s">
        <v>365</v>
      </c>
      <c r="G1" s="62" t="s">
        <v>366</v>
      </c>
      <c r="H1" s="62" t="s">
        <v>367</v>
      </c>
      <c r="I1" s="62" t="s">
        <v>368</v>
      </c>
      <c r="J1" s="62" t="s">
        <v>369</v>
      </c>
      <c r="K1" s="62" t="s">
        <v>370</v>
      </c>
      <c r="L1" s="62" t="s">
        <v>371</v>
      </c>
      <c r="M1" s="62" t="s">
        <v>372</v>
      </c>
      <c r="N1" s="62" t="s">
        <v>373</v>
      </c>
      <c r="O1" s="62" t="s">
        <v>374</v>
      </c>
      <c r="P1" s="62" t="s">
        <v>412</v>
      </c>
      <c r="Q1" s="62" t="s">
        <v>411</v>
      </c>
      <c r="R1" s="62" t="s">
        <v>413</v>
      </c>
      <c r="S1" s="62" t="s">
        <v>414</v>
      </c>
      <c r="T1" s="62" t="s">
        <v>415</v>
      </c>
      <c r="U1" s="62" t="s">
        <v>442</v>
      </c>
      <c r="V1" s="29" t="s">
        <v>594</v>
      </c>
      <c r="W1" s="24" t="s">
        <v>383</v>
      </c>
      <c r="X1" s="24" t="s">
        <v>377</v>
      </c>
      <c r="Y1" s="24" t="s">
        <v>489</v>
      </c>
      <c r="Z1" s="24" t="s">
        <v>378</v>
      </c>
      <c r="AA1" s="24" t="s">
        <v>384</v>
      </c>
      <c r="AB1" s="24" t="s">
        <v>381</v>
      </c>
      <c r="AC1" s="24" t="s">
        <v>375</v>
      </c>
      <c r="AD1" s="24" t="s">
        <v>386</v>
      </c>
      <c r="AE1" s="24" t="s">
        <v>376</v>
      </c>
      <c r="AF1" s="24" t="s">
        <v>379</v>
      </c>
      <c r="AG1" s="24" t="s">
        <v>382</v>
      </c>
      <c r="AH1" s="24" t="s">
        <v>491</v>
      </c>
      <c r="AI1" s="29" t="s">
        <v>443</v>
      </c>
      <c r="AJ1" s="5" t="s">
        <v>416</v>
      </c>
      <c r="AK1" s="5" t="s">
        <v>417</v>
      </c>
      <c r="AL1" s="5" t="s">
        <v>418</v>
      </c>
      <c r="AM1" s="5" t="s">
        <v>419</v>
      </c>
      <c r="AN1" s="5" t="s">
        <v>420</v>
      </c>
      <c r="AO1" s="5" t="s">
        <v>421</v>
      </c>
      <c r="AP1" s="5" t="s">
        <v>422</v>
      </c>
      <c r="AQ1" s="5" t="s">
        <v>423</v>
      </c>
      <c r="AR1" s="5" t="s">
        <v>424</v>
      </c>
      <c r="AS1" s="5" t="s">
        <v>425</v>
      </c>
      <c r="AT1" s="5" t="s">
        <v>447</v>
      </c>
      <c r="AU1" s="35" t="s">
        <v>445</v>
      </c>
      <c r="AV1" s="30" t="s">
        <v>426</v>
      </c>
      <c r="AW1" s="30" t="s">
        <v>427</v>
      </c>
      <c r="AX1" s="30" t="s">
        <v>428</v>
      </c>
      <c r="AY1" s="30" t="s">
        <v>429</v>
      </c>
      <c r="AZ1" s="30" t="s">
        <v>430</v>
      </c>
      <c r="BA1" s="30" t="s">
        <v>431</v>
      </c>
      <c r="BB1" s="30" t="s">
        <v>432</v>
      </c>
      <c r="BC1" s="30" t="s">
        <v>433</v>
      </c>
      <c r="BD1" s="30" t="s">
        <v>434</v>
      </c>
      <c r="BE1" s="30" t="s">
        <v>435</v>
      </c>
      <c r="BF1" s="30" t="s">
        <v>436</v>
      </c>
      <c r="BG1" s="30" t="s">
        <v>437</v>
      </c>
      <c r="BH1" s="30" t="s">
        <v>438</v>
      </c>
      <c r="BI1" s="30" t="s">
        <v>439</v>
      </c>
      <c r="BJ1" s="30" t="s">
        <v>440</v>
      </c>
      <c r="BK1" s="77" t="s">
        <v>593</v>
      </c>
      <c r="BL1" s="77" t="s">
        <v>441</v>
      </c>
      <c r="BM1" s="63" t="s">
        <v>665</v>
      </c>
      <c r="BN1" s="58" t="s">
        <v>27</v>
      </c>
      <c r="BO1" s="58" t="s">
        <v>840</v>
      </c>
      <c r="BP1" s="58" t="s">
        <v>387</v>
      </c>
      <c r="BQ1" s="58" t="s">
        <v>448</v>
      </c>
      <c r="BR1" s="58" t="s">
        <v>449</v>
      </c>
      <c r="BS1" s="58"/>
      <c r="BT1" s="58" t="s">
        <v>451</v>
      </c>
      <c r="BU1" s="58" t="s">
        <v>34</v>
      </c>
      <c r="BV1" s="58" t="s">
        <v>452</v>
      </c>
      <c r="BW1" s="58" t="s">
        <v>453</v>
      </c>
      <c r="BX1" s="58" t="s">
        <v>454</v>
      </c>
      <c r="BY1" s="58" t="s">
        <v>455</v>
      </c>
      <c r="BZ1" s="58" t="s">
        <v>456</v>
      </c>
      <c r="CA1" s="58" t="s">
        <v>457</v>
      </c>
      <c r="CB1" s="58" t="s">
        <v>458</v>
      </c>
      <c r="CC1" s="58" t="s">
        <v>35</v>
      </c>
      <c r="CD1" s="58" t="s">
        <v>36</v>
      </c>
      <c r="CE1" s="58" t="s">
        <v>37</v>
      </c>
      <c r="CF1" s="58" t="s">
        <v>38</v>
      </c>
      <c r="CG1" s="58" t="s">
        <v>39</v>
      </c>
      <c r="CH1" s="58" t="s">
        <v>40</v>
      </c>
      <c r="CI1" s="58" t="s">
        <v>41</v>
      </c>
      <c r="CJ1" s="58" t="s">
        <v>42</v>
      </c>
      <c r="CK1" s="58" t="s">
        <v>43</v>
      </c>
      <c r="CL1" s="58" t="s">
        <v>44</v>
      </c>
      <c r="CM1" s="58" t="s">
        <v>45</v>
      </c>
      <c r="CN1" s="58" t="s">
        <v>46</v>
      </c>
      <c r="CO1" s="58" t="s">
        <v>47</v>
      </c>
      <c r="CP1" s="58" t="s">
        <v>48</v>
      </c>
      <c r="CQ1" s="58" t="s">
        <v>49</v>
      </c>
      <c r="CR1" s="58" t="s">
        <v>50</v>
      </c>
      <c r="CS1" s="58" t="s">
        <v>51</v>
      </c>
      <c r="CT1" s="58" t="s">
        <v>52</v>
      </c>
      <c r="CU1" s="58" t="s">
        <v>53</v>
      </c>
      <c r="CV1" s="58" t="s">
        <v>54</v>
      </c>
      <c r="CW1" s="58" t="s">
        <v>55</v>
      </c>
      <c r="CX1" s="58" t="s">
        <v>56</v>
      </c>
      <c r="CY1" s="58" t="s">
        <v>57</v>
      </c>
      <c r="CZ1" s="58" t="s">
        <v>58</v>
      </c>
      <c r="DA1" s="58" t="s">
        <v>59</v>
      </c>
      <c r="DB1" s="58" t="s">
        <v>60</v>
      </c>
      <c r="DC1" s="58" t="s">
        <v>61</v>
      </c>
      <c r="DD1" s="58" t="s">
        <v>62</v>
      </c>
      <c r="DE1" s="58" t="s">
        <v>63</v>
      </c>
      <c r="DF1" s="58" t="s">
        <v>64</v>
      </c>
      <c r="DG1" s="58" t="s">
        <v>65</v>
      </c>
      <c r="DH1" s="58" t="s">
        <v>66</v>
      </c>
      <c r="DI1" s="58" t="s">
        <v>67</v>
      </c>
      <c r="DJ1" s="58" t="s">
        <v>68</v>
      </c>
      <c r="DK1" s="58" t="s">
        <v>69</v>
      </c>
      <c r="DL1" s="58" t="s">
        <v>70</v>
      </c>
      <c r="DM1" s="58" t="s">
        <v>71</v>
      </c>
      <c r="DN1" s="58" t="s">
        <v>72</v>
      </c>
      <c r="DO1" s="58" t="s">
        <v>73</v>
      </c>
      <c r="DP1" s="58" t="s">
        <v>74</v>
      </c>
      <c r="DQ1" s="58" t="s">
        <v>75</v>
      </c>
      <c r="DR1" s="58" t="s">
        <v>76</v>
      </c>
      <c r="DS1" s="58" t="s">
        <v>77</v>
      </c>
      <c r="DT1" s="58" t="s">
        <v>78</v>
      </c>
      <c r="DU1" s="58" t="s">
        <v>79</v>
      </c>
      <c r="DV1" s="58" t="s">
        <v>80</v>
      </c>
      <c r="DW1" s="58" t="s">
        <v>81</v>
      </c>
      <c r="DX1" s="58" t="s">
        <v>82</v>
      </c>
      <c r="DY1" s="58" t="s">
        <v>83</v>
      </c>
      <c r="DZ1" s="58" t="s">
        <v>84</v>
      </c>
      <c r="EA1" s="58" t="s">
        <v>85</v>
      </c>
      <c r="EB1" s="58" t="s">
        <v>86</v>
      </c>
      <c r="EC1" s="58" t="s">
        <v>87</v>
      </c>
      <c r="ED1" s="58" t="s">
        <v>88</v>
      </c>
      <c r="EE1" s="58" t="s">
        <v>89</v>
      </c>
      <c r="EF1" s="58" t="s">
        <v>90</v>
      </c>
      <c r="EG1" s="58" t="s">
        <v>91</v>
      </c>
      <c r="EH1" s="58" t="s">
        <v>92</v>
      </c>
      <c r="EI1" s="58" t="s">
        <v>93</v>
      </c>
      <c r="EJ1" s="58" t="s">
        <v>94</v>
      </c>
      <c r="EK1" s="58" t="s">
        <v>95</v>
      </c>
      <c r="EL1" s="58" t="s">
        <v>96</v>
      </c>
      <c r="EM1" s="58" t="s">
        <v>97</v>
      </c>
      <c r="EN1" s="58" t="s">
        <v>98</v>
      </c>
      <c r="EO1" s="58" t="s">
        <v>99</v>
      </c>
      <c r="EP1" s="58" t="s">
        <v>100</v>
      </c>
      <c r="EQ1" s="58" t="s">
        <v>101</v>
      </c>
      <c r="ER1" s="58" t="s">
        <v>102</v>
      </c>
      <c r="ES1" s="58" t="s">
        <v>103</v>
      </c>
      <c r="ET1" s="58" t="s">
        <v>104</v>
      </c>
      <c r="EU1" s="58" t="s">
        <v>105</v>
      </c>
      <c r="EV1" s="58" t="s">
        <v>106</v>
      </c>
      <c r="EW1" s="58" t="s">
        <v>107</v>
      </c>
      <c r="EX1" s="58" t="s">
        <v>108</v>
      </c>
      <c r="EY1" s="58" t="s">
        <v>109</v>
      </c>
      <c r="EZ1" s="58" t="s">
        <v>110</v>
      </c>
      <c r="FA1" s="58" t="s">
        <v>111</v>
      </c>
      <c r="FB1" s="58" t="s">
        <v>112</v>
      </c>
      <c r="FC1" s="58" t="s">
        <v>113</v>
      </c>
      <c r="FD1" s="58" t="s">
        <v>114</v>
      </c>
      <c r="FE1" s="58" t="s">
        <v>115</v>
      </c>
      <c r="FF1" s="58" t="s">
        <v>116</v>
      </c>
      <c r="FG1" s="58" t="s">
        <v>117</v>
      </c>
      <c r="FH1" s="58" t="s">
        <v>118</v>
      </c>
      <c r="FI1" s="58" t="s">
        <v>119</v>
      </c>
      <c r="FJ1" s="58" t="s">
        <v>120</v>
      </c>
      <c r="FK1" s="58" t="s">
        <v>121</v>
      </c>
      <c r="FL1" s="58" t="s">
        <v>122</v>
      </c>
      <c r="FM1" s="58" t="s">
        <v>123</v>
      </c>
      <c r="FN1" s="58" t="s">
        <v>124</v>
      </c>
      <c r="FO1" s="58" t="s">
        <v>125</v>
      </c>
      <c r="FP1" s="58" t="s">
        <v>126</v>
      </c>
      <c r="FQ1" s="58" t="s">
        <v>127</v>
      </c>
      <c r="FR1" s="58" t="s">
        <v>128</v>
      </c>
      <c r="FS1" s="58" t="s">
        <v>129</v>
      </c>
      <c r="FT1" s="58" t="s">
        <v>130</v>
      </c>
      <c r="FU1" s="58" t="s">
        <v>131</v>
      </c>
      <c r="FV1" s="58" t="s">
        <v>132</v>
      </c>
      <c r="FW1" s="58" t="s">
        <v>133</v>
      </c>
      <c r="FX1" s="58" t="s">
        <v>134</v>
      </c>
      <c r="FY1" s="58" t="s">
        <v>636</v>
      </c>
    </row>
    <row r="2" spans="1:181" x14ac:dyDescent="0.3">
      <c r="A2" t="s">
        <v>141</v>
      </c>
      <c r="B2" t="s">
        <v>15</v>
      </c>
      <c r="C2" s="46" t="s">
        <v>825</v>
      </c>
      <c r="D2" s="46" t="s">
        <v>827</v>
      </c>
      <c r="F2" s="62">
        <v>2.8397999999999999</v>
      </c>
      <c r="G2" s="62">
        <v>12.205</v>
      </c>
      <c r="H2" s="62">
        <v>0.4854</v>
      </c>
      <c r="I2" s="62">
        <v>8.6144999999999996</v>
      </c>
      <c r="J2" s="62">
        <v>0.84230000000000005</v>
      </c>
      <c r="K2" s="62">
        <v>4.1509999999999998</v>
      </c>
      <c r="L2" s="62">
        <v>51.2667</v>
      </c>
      <c r="M2" s="62">
        <v>4.4569000000000001</v>
      </c>
      <c r="N2" s="62">
        <v>13.2902</v>
      </c>
      <c r="O2" s="62">
        <v>0.2467</v>
      </c>
      <c r="P2" s="62">
        <v>475.94506799999999</v>
      </c>
      <c r="Q2" s="62">
        <v>187</v>
      </c>
      <c r="R2" s="62">
        <v>0.28415390070872198</v>
      </c>
      <c r="S2" s="62">
        <v>59.205121339470303</v>
      </c>
      <c r="T2" s="62">
        <v>453.57308178274002</v>
      </c>
      <c r="U2" s="62">
        <v>11.0884286440293</v>
      </c>
      <c r="W2" s="25">
        <v>0.29480000000000001</v>
      </c>
      <c r="X2" s="25">
        <v>2.6716000000000002</v>
      </c>
      <c r="Y2" s="25">
        <v>0</v>
      </c>
      <c r="Z2" s="25">
        <v>17.303599999999999</v>
      </c>
      <c r="AA2" s="25">
        <v>0</v>
      </c>
      <c r="AB2" s="25">
        <v>0.95220000000000005</v>
      </c>
      <c r="AC2" s="25">
        <v>51.957099999999997</v>
      </c>
      <c r="AD2" s="25">
        <v>17.294899999999998</v>
      </c>
      <c r="AE2" s="25">
        <v>8.2428000000000008</v>
      </c>
      <c r="AF2" s="25">
        <v>0.22070000000000001</v>
      </c>
      <c r="AG2" s="25">
        <v>0.34100000000000003</v>
      </c>
      <c r="AH2" s="25">
        <v>0.78903326700156495</v>
      </c>
      <c r="AJ2" s="5">
        <f t="shared" ref="AJ2:AJ45" si="0">W2*$U2/100 +F2*(1-$U2/100)</f>
        <v>2.5575994910094542</v>
      </c>
      <c r="AK2" s="5">
        <f t="shared" ref="AK2:AK45" si="1">X2*$U2/100 +G2*(1-$U2/100)</f>
        <v>11.14789574365011</v>
      </c>
      <c r="AL2" s="5">
        <f t="shared" ref="AL2:AL45" si="2">Y2*$U2/100 +H2*(1-$U2/100)</f>
        <v>0.43157676736188177</v>
      </c>
      <c r="AM2" s="5">
        <f t="shared" ref="AM2:AM45" si="3">Z2*$U2/100 +I2*(1-$U2/100)</f>
        <v>9.5779846533083486</v>
      </c>
      <c r="AN2" s="5">
        <f t="shared" ref="AN2:AN45" si="4">AA2*$U2/100 +J2*(1-$U2/100)</f>
        <v>0.74890216553134126</v>
      </c>
      <c r="AO2" s="5">
        <f t="shared" ref="AO2:AO45" si="5">AB2*$U2/100 +K2*(1-$U2/100)</f>
        <v>3.7963033445347905</v>
      </c>
      <c r="AP2" s="5">
        <f t="shared" ref="AP2:AP45" si="6">AC2*$U2/100 +L2*(1-$U2/100)</f>
        <v>51.343254511358381</v>
      </c>
      <c r="AQ2" s="5">
        <f t="shared" ref="AQ2:AQ45" si="7">AD2*$U2/100 +M2*(1-$U2/100)</f>
        <v>5.880432469320481</v>
      </c>
      <c r="AR2" s="5">
        <f t="shared" ref="AR2:AR45" si="8">AE2*$U2/100 +N2*(1-$U2/100)</f>
        <v>12.730522652621264</v>
      </c>
      <c r="AS2" s="5">
        <f t="shared" ref="AS2:AS45" si="9">AF2*$U2/100 +O2*(1-$U2/100)</f>
        <v>0.24381700855255239</v>
      </c>
      <c r="AT2" s="5">
        <f>(1-$U2/100)</f>
        <v>0.88911571355970698</v>
      </c>
      <c r="AV2" s="30" t="str">
        <f t="shared" ref="AV2:AV45" si="10">A2</f>
        <v>D_LL5_55d</v>
      </c>
      <c r="AW2" s="30">
        <f t="shared" ref="AW2:AW45" si="11">AP2</f>
        <v>51.343254511358381</v>
      </c>
      <c r="AX2" s="30">
        <f t="shared" ref="AX2:AX45" si="12">AO2</f>
        <v>3.7963033445347905</v>
      </c>
      <c r="AY2" s="30">
        <f t="shared" ref="AY2:AY45" si="13">AK2</f>
        <v>11.14789574365011</v>
      </c>
      <c r="AZ2" s="30">
        <f t="shared" ref="AZ2:AZ45" si="14">AR2*0.85</f>
        <v>10.820944254728074</v>
      </c>
      <c r="BA2" s="30">
        <f t="shared" ref="BA2:BA45" si="15">AR2*0.15*1.1111</f>
        <v>2.1217325578991226</v>
      </c>
      <c r="BB2" s="30">
        <f t="shared" ref="BB2:BB45" si="16">AS2</f>
        <v>0.24381700855255239</v>
      </c>
      <c r="BC2" s="30">
        <f t="shared" ref="BC2:BC45" si="17">AQ2</f>
        <v>5.880432469320481</v>
      </c>
      <c r="BD2" s="30">
        <f t="shared" ref="BD2:BD45" si="18">AM2</f>
        <v>9.5779846533083486</v>
      </c>
      <c r="BE2" s="30">
        <f t="shared" ref="BE2:BE45" si="19">AJ2</f>
        <v>2.5575994910094542</v>
      </c>
      <c r="BF2" s="30">
        <f t="shared" ref="BF2:BF45" si="20">AN2</f>
        <v>0.74890216553134126</v>
      </c>
      <c r="BG2" s="30">
        <f t="shared" ref="BG2:BG45" si="21">AL2</f>
        <v>0.43157676736188177</v>
      </c>
      <c r="BH2" s="30">
        <f>R2*AT2</f>
        <v>0.25264569818940946</v>
      </c>
      <c r="BI2" s="30">
        <f>S2*AT2/10000</f>
        <v>5.2640203706132167E-3</v>
      </c>
      <c r="BJ2" s="30">
        <f>20.1*AQ2+1014</f>
        <v>1132.1966926333416</v>
      </c>
      <c r="BK2" s="30">
        <v>80</v>
      </c>
      <c r="BL2" s="30">
        <v>0.15658787498090651</v>
      </c>
      <c r="BN2" s="12" t="s">
        <v>388</v>
      </c>
      <c r="BO2" s="12">
        <v>25</v>
      </c>
      <c r="BP2" s="12" t="s">
        <v>32</v>
      </c>
      <c r="BQ2" s="12" t="s">
        <v>459</v>
      </c>
      <c r="BR2" s="12" t="s">
        <v>573</v>
      </c>
      <c r="BS2" s="12" t="s">
        <v>461</v>
      </c>
      <c r="BT2" s="12">
        <v>0.66927152777777799</v>
      </c>
      <c r="BU2" s="12">
        <v>18.611999999999998</v>
      </c>
      <c r="BV2" s="12">
        <v>36</v>
      </c>
      <c r="BW2" s="12" t="s">
        <v>462</v>
      </c>
      <c r="BX2" s="12">
        <v>1</v>
      </c>
      <c r="BY2" s="12">
        <v>57500</v>
      </c>
      <c r="BZ2" s="12">
        <v>4200</v>
      </c>
      <c r="CA2" s="12">
        <v>8.6</v>
      </c>
      <c r="CB2" s="12">
        <v>1</v>
      </c>
      <c r="CG2" s="12">
        <v>2.85</v>
      </c>
      <c r="CH2" s="12">
        <v>0.28000000000000003</v>
      </c>
      <c r="CI2" s="12">
        <v>6790</v>
      </c>
      <c r="CJ2" s="12">
        <v>380</v>
      </c>
      <c r="CK2" s="12">
        <v>28.7</v>
      </c>
      <c r="CL2" s="12">
        <v>1.7</v>
      </c>
      <c r="CM2" s="12">
        <v>24800</v>
      </c>
      <c r="CN2" s="12">
        <v>1600</v>
      </c>
      <c r="CO2" s="12">
        <v>485</v>
      </c>
      <c r="CP2" s="12">
        <v>44</v>
      </c>
      <c r="CQ2" s="12">
        <v>11.3</v>
      </c>
      <c r="CR2" s="12">
        <v>4.3</v>
      </c>
      <c r="CS2" s="12">
        <v>1740</v>
      </c>
      <c r="CT2" s="12">
        <v>200</v>
      </c>
      <c r="CU2" s="12">
        <v>96000</v>
      </c>
      <c r="CV2" s="12">
        <v>10000</v>
      </c>
      <c r="CY2" s="12">
        <v>45.1</v>
      </c>
      <c r="CZ2" s="12">
        <v>5.7</v>
      </c>
      <c r="DA2" s="12">
        <v>200.90909090909099</v>
      </c>
      <c r="DB2" s="12">
        <v>19.090909090909101</v>
      </c>
      <c r="DE2" s="12">
        <v>29.8</v>
      </c>
      <c r="DF2" s="12">
        <v>3.4</v>
      </c>
      <c r="DG2" s="12">
        <v>1.63</v>
      </c>
      <c r="DH2" s="12">
        <v>0.62</v>
      </c>
      <c r="DI2" s="12">
        <v>17.3</v>
      </c>
      <c r="DJ2" s="12">
        <v>1.4</v>
      </c>
      <c r="DK2" s="12">
        <v>328</v>
      </c>
      <c r="DL2" s="12">
        <v>18</v>
      </c>
      <c r="DM2" s="12">
        <v>37.799999999999997</v>
      </c>
      <c r="DN2" s="12">
        <v>2</v>
      </c>
      <c r="DO2" s="12">
        <v>251</v>
      </c>
      <c r="DP2" s="12">
        <v>15</v>
      </c>
      <c r="DQ2" s="12">
        <v>26.8</v>
      </c>
      <c r="DR2" s="12">
        <v>1.9</v>
      </c>
      <c r="DS2" s="12">
        <v>1.71</v>
      </c>
      <c r="DT2" s="12">
        <v>0.45</v>
      </c>
      <c r="DY2" s="12">
        <v>2.36</v>
      </c>
      <c r="DZ2" s="12">
        <v>0.48</v>
      </c>
      <c r="EE2" s="12">
        <v>179</v>
      </c>
      <c r="EF2" s="12">
        <v>15</v>
      </c>
      <c r="EG2" s="12">
        <v>22.7</v>
      </c>
      <c r="EH2" s="12">
        <v>1.8</v>
      </c>
      <c r="EI2" s="12">
        <v>56.9</v>
      </c>
      <c r="EJ2" s="12">
        <v>4</v>
      </c>
      <c r="EK2" s="12">
        <v>7.63</v>
      </c>
      <c r="EL2" s="12">
        <v>0.53</v>
      </c>
      <c r="EM2" s="12">
        <v>33.299999999999997</v>
      </c>
      <c r="EN2" s="12">
        <v>1.8</v>
      </c>
      <c r="EO2" s="12">
        <v>8.5</v>
      </c>
      <c r="EP2" s="12">
        <v>1.2</v>
      </c>
      <c r="EQ2" s="12">
        <v>3.28</v>
      </c>
      <c r="ER2" s="12">
        <v>0.48</v>
      </c>
      <c r="ES2" s="12">
        <v>9.6999999999999993</v>
      </c>
      <c r="ET2" s="12">
        <v>1.4</v>
      </c>
      <c r="EU2" s="12">
        <v>1.59</v>
      </c>
      <c r="EV2" s="12">
        <v>0.16</v>
      </c>
      <c r="EW2" s="12">
        <v>8.2100000000000009</v>
      </c>
      <c r="EX2" s="12">
        <v>0.91</v>
      </c>
      <c r="EY2" s="12">
        <v>1.64</v>
      </c>
      <c r="EZ2" s="12">
        <v>0.17</v>
      </c>
      <c r="FA2" s="12">
        <v>4.55</v>
      </c>
      <c r="FB2" s="12">
        <v>0.57999999999999996</v>
      </c>
      <c r="FC2" s="12">
        <v>0.43</v>
      </c>
      <c r="FD2" s="12">
        <v>0.1</v>
      </c>
      <c r="FE2" s="12">
        <v>3.38</v>
      </c>
      <c r="FF2" s="12">
        <v>0.67</v>
      </c>
      <c r="FG2" s="12">
        <v>0.373</v>
      </c>
      <c r="FH2" s="12">
        <v>8.5999999999999993E-2</v>
      </c>
      <c r="FI2" s="12">
        <v>7.4</v>
      </c>
      <c r="FJ2" s="12">
        <v>1.3</v>
      </c>
      <c r="FK2" s="12">
        <v>1.79</v>
      </c>
      <c r="FL2" s="12">
        <v>0.22</v>
      </c>
      <c r="FM2" s="12">
        <v>0.49</v>
      </c>
      <c r="FN2" s="12">
        <v>0.13</v>
      </c>
      <c r="FO2" s="12">
        <v>6.8000000000000005E-2</v>
      </c>
      <c r="FP2" s="12">
        <v>4.9000000000000002E-2</v>
      </c>
      <c r="FQ2" s="12">
        <v>1.89</v>
      </c>
      <c r="FR2" s="12">
        <v>0.28999999999999998</v>
      </c>
      <c r="FU2" s="12">
        <v>2.11</v>
      </c>
      <c r="FV2" s="12">
        <v>0.33</v>
      </c>
      <c r="FW2" s="12">
        <v>0.59</v>
      </c>
      <c r="FX2" s="12">
        <v>0.15</v>
      </c>
      <c r="FY2" s="12">
        <f>DQ2/DM2</f>
        <v>0.70899470899470907</v>
      </c>
    </row>
    <row r="3" spans="1:181" x14ac:dyDescent="0.3">
      <c r="A3" t="s">
        <v>142</v>
      </c>
      <c r="B3" t="s">
        <v>15</v>
      </c>
      <c r="C3" s="46" t="s">
        <v>825</v>
      </c>
      <c r="D3" s="46" t="s">
        <v>827</v>
      </c>
      <c r="F3" s="62">
        <v>3.2103000000000002</v>
      </c>
      <c r="G3" s="62">
        <v>14.579499999999999</v>
      </c>
      <c r="H3" s="62">
        <v>0.33979999999999999</v>
      </c>
      <c r="I3" s="62">
        <v>8.9682999999999993</v>
      </c>
      <c r="J3" s="62">
        <v>0.73089999999999999</v>
      </c>
      <c r="K3" s="62">
        <v>3.081</v>
      </c>
      <c r="L3" s="62">
        <v>50.664099999999998</v>
      </c>
      <c r="M3" s="62">
        <v>4.7012</v>
      </c>
      <c r="N3" s="62">
        <v>12.2646</v>
      </c>
      <c r="O3" s="62">
        <v>0.16450000000000001</v>
      </c>
      <c r="P3" s="62">
        <v>1059.4907559999999</v>
      </c>
      <c r="Q3" s="62">
        <v>164</v>
      </c>
      <c r="R3" s="62">
        <v>0.34389422033522299</v>
      </c>
      <c r="S3" s="62">
        <v>182.86455991186801</v>
      </c>
      <c r="T3" s="62">
        <v>382.44704021043498</v>
      </c>
      <c r="U3" s="62">
        <v>6.4886029610711704</v>
      </c>
      <c r="W3" s="25">
        <v>0.29480000000000001</v>
      </c>
      <c r="X3" s="25">
        <v>2.6716000000000002</v>
      </c>
      <c r="Y3" s="25">
        <v>0</v>
      </c>
      <c r="Z3" s="25">
        <v>17.303599999999999</v>
      </c>
      <c r="AA3" s="25">
        <v>0</v>
      </c>
      <c r="AB3" s="25">
        <v>0.95220000000000005</v>
      </c>
      <c r="AC3" s="25">
        <v>51.957099999999997</v>
      </c>
      <c r="AD3" s="25">
        <v>17.294899999999998</v>
      </c>
      <c r="AE3" s="25">
        <v>8.2428000000000008</v>
      </c>
      <c r="AF3" s="25">
        <v>0.22070000000000001</v>
      </c>
      <c r="AG3" s="25">
        <v>0.34100000000000003</v>
      </c>
      <c r="AH3" s="25">
        <v>0.78903326700156495</v>
      </c>
      <c r="AJ3" s="5">
        <f t="shared" si="0"/>
        <v>3.0211247806699704</v>
      </c>
      <c r="AK3" s="5">
        <f t="shared" si="1"/>
        <v>13.806843647998607</v>
      </c>
      <c r="AL3" s="5">
        <f t="shared" si="2"/>
        <v>0.31775172713828015</v>
      </c>
      <c r="AM3" s="5">
        <f t="shared" si="3"/>
        <v>9.5091445226141644</v>
      </c>
      <c r="AN3" s="5">
        <f t="shared" si="4"/>
        <v>0.68347480095753088</v>
      </c>
      <c r="AO3" s="5">
        <f t="shared" si="5"/>
        <v>2.942870620164717</v>
      </c>
      <c r="AP3" s="5">
        <f t="shared" si="6"/>
        <v>50.747997636286648</v>
      </c>
      <c r="AQ3" s="5">
        <f t="shared" si="7"/>
        <v>5.5183551911084194</v>
      </c>
      <c r="AR3" s="5">
        <f t="shared" si="8"/>
        <v>12.003641366111641</v>
      </c>
      <c r="AS3" s="5">
        <f t="shared" si="9"/>
        <v>0.16814659486412201</v>
      </c>
      <c r="AT3" s="5">
        <f t="shared" ref="AT3:AT45" si="22">(1-$U3/100)</f>
        <v>0.93511397038928834</v>
      </c>
      <c r="AV3" s="30" t="str">
        <f t="shared" si="10"/>
        <v>D_LL5_55c</v>
      </c>
      <c r="AW3" s="30">
        <f t="shared" si="11"/>
        <v>50.747997636286648</v>
      </c>
      <c r="AX3" s="30">
        <f t="shared" si="12"/>
        <v>2.942870620164717</v>
      </c>
      <c r="AY3" s="30">
        <f t="shared" si="13"/>
        <v>13.806843647998607</v>
      </c>
      <c r="AZ3" s="30">
        <f t="shared" si="14"/>
        <v>10.203095161194895</v>
      </c>
      <c r="BA3" s="30">
        <f t="shared" si="15"/>
        <v>2.0005868882829962</v>
      </c>
      <c r="BB3" s="30">
        <f t="shared" si="16"/>
        <v>0.16814659486412201</v>
      </c>
      <c r="BC3" s="30">
        <f t="shared" si="17"/>
        <v>5.5183551911084194</v>
      </c>
      <c r="BD3" s="30">
        <f t="shared" si="18"/>
        <v>9.5091445226141644</v>
      </c>
      <c r="BE3" s="30">
        <f t="shared" si="19"/>
        <v>3.0211247806699704</v>
      </c>
      <c r="BF3" s="30">
        <f t="shared" si="20"/>
        <v>0.68347480095753088</v>
      </c>
      <c r="BG3" s="30">
        <f t="shared" si="21"/>
        <v>0.31775172713828015</v>
      </c>
      <c r="BH3" s="30">
        <f t="shared" ref="BH3:BH43" si="23">R3*AT3</f>
        <v>0.32158028977159914</v>
      </c>
      <c r="BI3" s="30">
        <f t="shared" ref="BI3:BI43" si="24">S3*AT3/10000</f>
        <v>1.7099920466267678E-2</v>
      </c>
      <c r="BJ3" s="30">
        <f t="shared" ref="BJ3:BJ45" si="25">20.1*AQ3+1014</f>
        <v>1124.9189393412792</v>
      </c>
      <c r="BK3" s="30">
        <v>280</v>
      </c>
      <c r="BL3" s="30">
        <v>7.3640066541467056E-2</v>
      </c>
      <c r="BN3" s="12" t="s">
        <v>388</v>
      </c>
      <c r="BO3" s="12">
        <v>25</v>
      </c>
      <c r="BP3" s="12" t="s">
        <v>32</v>
      </c>
      <c r="BQ3" s="12" t="s">
        <v>459</v>
      </c>
      <c r="BR3" s="12" t="s">
        <v>460</v>
      </c>
      <c r="BS3" s="12" t="s">
        <v>461</v>
      </c>
      <c r="BT3" s="12">
        <v>0.66773171296296296</v>
      </c>
      <c r="BU3" s="12">
        <v>19.338000000000001</v>
      </c>
      <c r="BV3" s="12">
        <v>37</v>
      </c>
      <c r="BW3" s="12" t="s">
        <v>462</v>
      </c>
      <c r="BX3" s="12">
        <v>1</v>
      </c>
      <c r="BY3" s="12">
        <v>58000</v>
      </c>
      <c r="BZ3" s="12">
        <v>4400</v>
      </c>
      <c r="CA3" s="12">
        <v>9</v>
      </c>
      <c r="CB3" s="12">
        <v>1</v>
      </c>
      <c r="CG3" s="12">
        <v>3.41</v>
      </c>
      <c r="CH3" s="12">
        <v>0.38</v>
      </c>
      <c r="CI3" s="12">
        <v>6160</v>
      </c>
      <c r="CJ3" s="12">
        <v>460</v>
      </c>
      <c r="CK3" s="12">
        <v>25.7</v>
      </c>
      <c r="CL3" s="12">
        <v>1.6</v>
      </c>
      <c r="CM3" s="12">
        <v>20000</v>
      </c>
      <c r="CN3" s="12">
        <v>1700</v>
      </c>
      <c r="CO3" s="12">
        <v>387</v>
      </c>
      <c r="CP3" s="12">
        <v>38</v>
      </c>
      <c r="CQ3" s="12">
        <v>9.1</v>
      </c>
      <c r="CR3" s="12">
        <v>4.2</v>
      </c>
      <c r="CS3" s="12">
        <v>1710</v>
      </c>
      <c r="CT3" s="12">
        <v>190</v>
      </c>
      <c r="CU3" s="12">
        <v>93000</v>
      </c>
      <c r="CV3" s="12">
        <v>9800</v>
      </c>
      <c r="CY3" s="12">
        <v>61.5</v>
      </c>
      <c r="CZ3" s="12">
        <v>6.1</v>
      </c>
      <c r="DA3" s="12">
        <v>229.09090909090901</v>
      </c>
      <c r="DB3" s="12">
        <v>21.818181818181799</v>
      </c>
      <c r="DE3" s="12">
        <v>29.6</v>
      </c>
      <c r="DF3" s="12">
        <v>2.9</v>
      </c>
      <c r="DG3" s="12">
        <v>2.14</v>
      </c>
      <c r="DH3" s="12">
        <v>0.91</v>
      </c>
      <c r="DI3" s="12">
        <v>12.4</v>
      </c>
      <c r="DJ3" s="12">
        <v>1.1000000000000001</v>
      </c>
      <c r="DK3" s="12">
        <v>386</v>
      </c>
      <c r="DL3" s="12">
        <v>18</v>
      </c>
      <c r="DM3" s="12">
        <v>29.7</v>
      </c>
      <c r="DN3" s="12">
        <v>1.8</v>
      </c>
      <c r="DO3" s="12">
        <v>173</v>
      </c>
      <c r="DP3" s="12">
        <v>11</v>
      </c>
      <c r="DQ3" s="12">
        <v>18.7</v>
      </c>
      <c r="DR3" s="12">
        <v>1.8</v>
      </c>
      <c r="DS3" s="12">
        <v>1.17</v>
      </c>
      <c r="DT3" s="12">
        <v>0.4</v>
      </c>
      <c r="DY3" s="12">
        <v>2.0299999999999998</v>
      </c>
      <c r="DZ3" s="12">
        <v>0.34</v>
      </c>
      <c r="EE3" s="12">
        <v>136</v>
      </c>
      <c r="EF3" s="12">
        <v>13</v>
      </c>
      <c r="EG3" s="12">
        <v>15.9</v>
      </c>
      <c r="EH3" s="12">
        <v>1.5</v>
      </c>
      <c r="EI3" s="12">
        <v>41.4</v>
      </c>
      <c r="EJ3" s="12">
        <v>3.3</v>
      </c>
      <c r="EK3" s="12">
        <v>5.29</v>
      </c>
      <c r="EL3" s="12">
        <v>0.39</v>
      </c>
      <c r="EM3" s="12">
        <v>25.3</v>
      </c>
      <c r="EN3" s="12">
        <v>2.2999999999999998</v>
      </c>
      <c r="EO3" s="12">
        <v>6.6</v>
      </c>
      <c r="EP3" s="12">
        <v>1</v>
      </c>
      <c r="EQ3" s="12">
        <v>2.5499999999999998</v>
      </c>
      <c r="ER3" s="12">
        <v>0.53</v>
      </c>
      <c r="ES3" s="12">
        <v>7.4</v>
      </c>
      <c r="ET3" s="12">
        <v>1</v>
      </c>
      <c r="EU3" s="12">
        <v>1.0900000000000001</v>
      </c>
      <c r="EV3" s="12">
        <v>0.2</v>
      </c>
      <c r="EW3" s="12">
        <v>6.44</v>
      </c>
      <c r="EX3" s="12">
        <v>0.94</v>
      </c>
      <c r="EY3" s="12">
        <v>1.1399999999999999</v>
      </c>
      <c r="EZ3" s="12">
        <v>0.15</v>
      </c>
      <c r="FA3" s="12">
        <v>3.31</v>
      </c>
      <c r="FB3" s="12">
        <v>0.41</v>
      </c>
      <c r="FC3" s="12">
        <v>0.46</v>
      </c>
      <c r="FD3" s="12">
        <v>0.12</v>
      </c>
      <c r="FE3" s="12">
        <v>2.46</v>
      </c>
      <c r="FF3" s="12">
        <v>0.49</v>
      </c>
      <c r="FG3" s="12">
        <v>0.246</v>
      </c>
      <c r="FH3" s="12">
        <v>6.2E-2</v>
      </c>
      <c r="FI3" s="12">
        <v>5.38</v>
      </c>
      <c r="FJ3" s="12">
        <v>0.9</v>
      </c>
      <c r="FK3" s="12">
        <v>1.1499999999999999</v>
      </c>
      <c r="FL3" s="12">
        <v>0.23</v>
      </c>
      <c r="FM3" s="12">
        <v>0.19500000000000001</v>
      </c>
      <c r="FN3" s="12">
        <v>9.8000000000000004E-2</v>
      </c>
      <c r="FO3" s="12">
        <v>2.5999999999999999E-2</v>
      </c>
      <c r="FP3" s="12">
        <v>2.1999999999999999E-2</v>
      </c>
      <c r="FQ3" s="12">
        <v>1.59</v>
      </c>
      <c r="FR3" s="12">
        <v>0.23</v>
      </c>
      <c r="FU3" s="12">
        <v>1.29</v>
      </c>
      <c r="FV3" s="12">
        <v>0.21</v>
      </c>
      <c r="FW3" s="12">
        <v>0.4</v>
      </c>
      <c r="FX3" s="12">
        <v>0.1</v>
      </c>
      <c r="FY3" s="12">
        <f t="shared" ref="FY3:FY45" si="26">DQ3/DM3</f>
        <v>0.62962962962962965</v>
      </c>
    </row>
    <row r="4" spans="1:181" x14ac:dyDescent="0.3">
      <c r="A4" t="s">
        <v>197</v>
      </c>
      <c r="B4" t="s">
        <v>21</v>
      </c>
      <c r="C4" s="46" t="s">
        <v>827</v>
      </c>
      <c r="D4" s="46" t="s">
        <v>825</v>
      </c>
      <c r="F4" s="62">
        <v>2.8086000000000002</v>
      </c>
      <c r="G4" s="62">
        <v>12.366</v>
      </c>
      <c r="H4" s="62">
        <v>0.55700000000000005</v>
      </c>
      <c r="I4" s="62">
        <v>8.3381000000000007</v>
      </c>
      <c r="J4" s="62">
        <v>0.90380000000000005</v>
      </c>
      <c r="K4" s="62">
        <v>4.0201000000000002</v>
      </c>
      <c r="L4" s="62">
        <v>49.645000000000003</v>
      </c>
      <c r="M4" s="62">
        <v>4.4755000000000003</v>
      </c>
      <c r="N4" s="62">
        <v>13.1008</v>
      </c>
      <c r="O4" s="62">
        <v>0.22070000000000001</v>
      </c>
      <c r="P4" s="62">
        <v>1616.011172</v>
      </c>
      <c r="Q4" s="62">
        <v>243</v>
      </c>
      <c r="R4" s="62">
        <v>0.741162526857988</v>
      </c>
      <c r="S4" s="62">
        <v>299.630638835301</v>
      </c>
      <c r="T4" s="62">
        <v>476.82989750556902</v>
      </c>
      <c r="U4" s="62">
        <v>11.7232678649601</v>
      </c>
      <c r="W4" s="25">
        <v>0.26469999999999999</v>
      </c>
      <c r="X4" s="25">
        <v>2.49735</v>
      </c>
      <c r="Y4" s="25">
        <v>0</v>
      </c>
      <c r="Z4" s="25">
        <v>19.3721</v>
      </c>
      <c r="AA4" s="25">
        <v>0</v>
      </c>
      <c r="AB4" s="25">
        <v>0.99280000000000002</v>
      </c>
      <c r="AC4" s="25">
        <v>51.319000000000003</v>
      </c>
      <c r="AD4" s="25">
        <v>16.088149999999999</v>
      </c>
      <c r="AE4" s="25">
        <v>7.5671999999999997</v>
      </c>
      <c r="AF4" s="25">
        <v>0.1933</v>
      </c>
      <c r="AG4" s="25">
        <v>0.24865000000000001</v>
      </c>
      <c r="AH4" s="25">
        <v>0.79122021867288195</v>
      </c>
      <c r="AJ4" s="5">
        <f t="shared" si="0"/>
        <v>2.5103717887832802</v>
      </c>
      <c r="AK4" s="5">
        <f t="shared" si="1"/>
        <v>11.209071725844614</v>
      </c>
      <c r="AL4" s="5">
        <f t="shared" si="2"/>
        <v>0.49170139799217233</v>
      </c>
      <c r="AM4" s="5">
        <f t="shared" si="3"/>
        <v>9.6316453762196979</v>
      </c>
      <c r="AN4" s="5">
        <f t="shared" si="4"/>
        <v>0.79784510503649064</v>
      </c>
      <c r="AO4" s="5">
        <f t="shared" si="5"/>
        <v>3.6652015119240633</v>
      </c>
      <c r="AP4" s="5">
        <f t="shared" si="6"/>
        <v>49.841247504059439</v>
      </c>
      <c r="AQ4" s="5">
        <f t="shared" si="7"/>
        <v>5.8368820657202889</v>
      </c>
      <c r="AR4" s="5">
        <f t="shared" si="8"/>
        <v>12.452081249424568</v>
      </c>
      <c r="AS4" s="5">
        <f t="shared" si="9"/>
        <v>0.21748782460500093</v>
      </c>
      <c r="AT4" s="5">
        <f t="shared" si="22"/>
        <v>0.88276732135039904</v>
      </c>
      <c r="AV4" s="30" t="str">
        <f t="shared" si="10"/>
        <v>LLf_LL3_124</v>
      </c>
      <c r="AW4" s="30">
        <f t="shared" si="11"/>
        <v>49.841247504059439</v>
      </c>
      <c r="AX4" s="30">
        <f t="shared" si="12"/>
        <v>3.6652015119240633</v>
      </c>
      <c r="AY4" s="30">
        <f t="shared" si="13"/>
        <v>11.209071725844614</v>
      </c>
      <c r="AZ4" s="30">
        <f t="shared" si="14"/>
        <v>10.584269062010883</v>
      </c>
      <c r="BA4" s="30">
        <f t="shared" si="15"/>
        <v>2.0753261214353453</v>
      </c>
      <c r="BB4" s="30">
        <f t="shared" si="16"/>
        <v>0.21748782460500093</v>
      </c>
      <c r="BC4" s="30">
        <f t="shared" si="17"/>
        <v>5.8368820657202889</v>
      </c>
      <c r="BD4" s="30">
        <f t="shared" si="18"/>
        <v>9.6316453762196979</v>
      </c>
      <c r="BE4" s="30">
        <f t="shared" si="19"/>
        <v>2.5103717887832802</v>
      </c>
      <c r="BF4" s="30">
        <f t="shared" si="20"/>
        <v>0.79784510503649064</v>
      </c>
      <c r="BG4" s="30">
        <f t="shared" si="21"/>
        <v>0.49170139799217233</v>
      </c>
      <c r="BH4" s="30">
        <f t="shared" si="23"/>
        <v>0.6542740585197192</v>
      </c>
      <c r="BI4" s="30">
        <f t="shared" si="24"/>
        <v>2.645041364391475E-2</v>
      </c>
      <c r="BJ4" s="30">
        <f t="shared" si="25"/>
        <v>1131.3213295209778</v>
      </c>
      <c r="BK4" s="30">
        <v>420</v>
      </c>
      <c r="BL4" s="30">
        <v>0.1964588121561375</v>
      </c>
      <c r="BN4" s="12" t="s">
        <v>389</v>
      </c>
      <c r="BO4" s="12">
        <v>40</v>
      </c>
      <c r="BP4" s="12" t="s">
        <v>32</v>
      </c>
      <c r="BQ4" s="12">
        <v>7</v>
      </c>
      <c r="BR4" s="12" t="s">
        <v>574</v>
      </c>
      <c r="BS4" s="12" t="s">
        <v>461</v>
      </c>
      <c r="BT4" s="12">
        <v>0.60439641203703698</v>
      </c>
      <c r="BU4" s="12">
        <v>16.015999999999998</v>
      </c>
      <c r="BV4" s="12">
        <v>24</v>
      </c>
      <c r="BW4" s="12" t="s">
        <v>462</v>
      </c>
      <c r="BX4" s="12">
        <v>1</v>
      </c>
      <c r="BY4" s="12">
        <v>186000</v>
      </c>
      <c r="BZ4" s="12">
        <v>10000</v>
      </c>
      <c r="CA4" s="12">
        <v>8.3000000000000007</v>
      </c>
      <c r="CB4" s="12">
        <v>1</v>
      </c>
      <c r="CC4" s="12">
        <v>7.93</v>
      </c>
      <c r="CD4" s="12">
        <v>0.54</v>
      </c>
      <c r="CE4" s="12">
        <v>1.54</v>
      </c>
      <c r="CF4" s="12">
        <v>0.62</v>
      </c>
      <c r="CG4" s="12">
        <v>2.92</v>
      </c>
      <c r="CH4" s="12">
        <v>0.12</v>
      </c>
      <c r="CI4" s="12">
        <v>6800</v>
      </c>
      <c r="CJ4" s="12">
        <v>250</v>
      </c>
      <c r="CK4" s="12">
        <v>27.8</v>
      </c>
      <c r="CL4" s="12">
        <v>1.3</v>
      </c>
      <c r="CM4" s="12">
        <v>22330</v>
      </c>
      <c r="CN4" s="12">
        <v>860</v>
      </c>
      <c r="CO4" s="12">
        <v>405</v>
      </c>
      <c r="CP4" s="12">
        <v>16</v>
      </c>
      <c r="CQ4" s="12">
        <v>31.2</v>
      </c>
      <c r="CR4" s="12">
        <v>2.5</v>
      </c>
      <c r="CS4" s="12">
        <v>1395</v>
      </c>
      <c r="CT4" s="12">
        <v>62</v>
      </c>
      <c r="CU4" s="12">
        <v>99920</v>
      </c>
      <c r="CV4" s="12">
        <v>4400</v>
      </c>
      <c r="CW4" s="12">
        <v>41.5</v>
      </c>
      <c r="CX4" s="12">
        <v>1.6</v>
      </c>
      <c r="CY4" s="12">
        <v>60.1</v>
      </c>
      <c r="CZ4" s="12">
        <v>3</v>
      </c>
      <c r="DA4" s="12">
        <v>113.6</v>
      </c>
      <c r="DB4" s="12">
        <v>6.9</v>
      </c>
      <c r="DC4" s="12">
        <v>165.6</v>
      </c>
      <c r="DD4" s="12">
        <v>8.6</v>
      </c>
      <c r="DE4" s="12">
        <v>25.7</v>
      </c>
      <c r="DF4" s="12">
        <v>1.8</v>
      </c>
      <c r="DG4" s="12">
        <v>1.3</v>
      </c>
      <c r="DH4" s="12">
        <v>0.28999999999999998</v>
      </c>
      <c r="DI4" s="12">
        <v>16.13</v>
      </c>
      <c r="DJ4" s="12">
        <v>0.82</v>
      </c>
      <c r="DK4" s="12">
        <v>382</v>
      </c>
      <c r="DL4" s="12">
        <v>12</v>
      </c>
      <c r="DM4" s="12">
        <v>37.799999999999997</v>
      </c>
      <c r="DN4" s="12">
        <v>1.5</v>
      </c>
      <c r="DO4" s="12">
        <v>252</v>
      </c>
      <c r="DP4" s="12">
        <v>13</v>
      </c>
      <c r="DQ4" s="12">
        <v>24.5</v>
      </c>
      <c r="DR4" s="12">
        <v>1.2</v>
      </c>
      <c r="DS4" s="12">
        <v>1.38</v>
      </c>
      <c r="DT4" s="12">
        <v>0.26</v>
      </c>
      <c r="DU4" s="12">
        <v>0.35</v>
      </c>
      <c r="DV4" s="12">
        <v>0.24</v>
      </c>
      <c r="DW4" s="12">
        <v>0.161</v>
      </c>
      <c r="DX4" s="12">
        <v>5.0999999999999997E-2</v>
      </c>
      <c r="DY4" s="12">
        <v>2.85</v>
      </c>
      <c r="DZ4" s="12">
        <v>0.38</v>
      </c>
      <c r="EA4" s="12">
        <v>8.4000000000000005E-2</v>
      </c>
      <c r="EB4" s="12">
        <v>3.4000000000000002E-2</v>
      </c>
      <c r="EC4" s="12">
        <v>0.16200000000000001</v>
      </c>
      <c r="ED4" s="12">
        <v>2.7E-2</v>
      </c>
      <c r="EE4" s="12">
        <v>197</v>
      </c>
      <c r="EF4" s="12">
        <v>7.7</v>
      </c>
      <c r="EG4" s="12">
        <v>22.11</v>
      </c>
      <c r="EH4" s="12">
        <v>0.92</v>
      </c>
      <c r="EI4" s="12">
        <v>53.7</v>
      </c>
      <c r="EJ4" s="12">
        <v>2.5</v>
      </c>
      <c r="EK4" s="12">
        <v>7.37</v>
      </c>
      <c r="EL4" s="12">
        <v>0.35</v>
      </c>
      <c r="EM4" s="12">
        <v>36.700000000000003</v>
      </c>
      <c r="EN4" s="12">
        <v>2.2999999999999998</v>
      </c>
      <c r="EO4" s="12">
        <v>9.35</v>
      </c>
      <c r="EP4" s="12">
        <v>0.98</v>
      </c>
      <c r="EQ4" s="12">
        <v>2.96</v>
      </c>
      <c r="ER4" s="12">
        <v>0.33</v>
      </c>
      <c r="ES4" s="12">
        <v>8.77</v>
      </c>
      <c r="ET4" s="12">
        <v>0.77</v>
      </c>
      <c r="EU4" s="12">
        <v>1.39</v>
      </c>
      <c r="EV4" s="12">
        <v>0.11</v>
      </c>
      <c r="EW4" s="12">
        <v>7.81</v>
      </c>
      <c r="EX4" s="12">
        <v>0.49</v>
      </c>
      <c r="EY4" s="12">
        <v>1.51</v>
      </c>
      <c r="EZ4" s="12">
        <v>0.15</v>
      </c>
      <c r="FA4" s="12">
        <v>3.78</v>
      </c>
      <c r="FB4" s="12">
        <v>0.34</v>
      </c>
      <c r="FC4" s="12">
        <v>0.47399999999999998</v>
      </c>
      <c r="FD4" s="12">
        <v>7.0999999999999994E-2</v>
      </c>
      <c r="FE4" s="12">
        <v>3.19</v>
      </c>
      <c r="FF4" s="12">
        <v>0.39</v>
      </c>
      <c r="FG4" s="12">
        <v>0.38800000000000001</v>
      </c>
      <c r="FH4" s="12">
        <v>6.7000000000000004E-2</v>
      </c>
      <c r="FI4" s="12">
        <v>6.46</v>
      </c>
      <c r="FJ4" s="12">
        <v>0.62</v>
      </c>
      <c r="FK4" s="12">
        <v>1.57</v>
      </c>
      <c r="FL4" s="12">
        <v>0.12</v>
      </c>
      <c r="FM4" s="12">
        <v>0.32</v>
      </c>
      <c r="FN4" s="12">
        <v>0.11</v>
      </c>
      <c r="FO4" s="12">
        <v>0.05</v>
      </c>
      <c r="FP4" s="12">
        <v>2.3E-2</v>
      </c>
      <c r="FQ4" s="12">
        <v>1.87</v>
      </c>
      <c r="FR4" s="12">
        <v>0.19</v>
      </c>
      <c r="FS4" s="12">
        <v>1.9E-2</v>
      </c>
      <c r="FT4" s="12">
        <v>1.2E-2</v>
      </c>
      <c r="FU4" s="12">
        <v>1.66</v>
      </c>
      <c r="FV4" s="12">
        <v>0.17</v>
      </c>
      <c r="FW4" s="12">
        <v>0.58699999999999997</v>
      </c>
      <c r="FX4" s="12">
        <v>7.4999999999999997E-2</v>
      </c>
      <c r="FY4" s="12">
        <f t="shared" si="26"/>
        <v>0.64814814814814825</v>
      </c>
    </row>
    <row r="5" spans="1:181" x14ac:dyDescent="0.3">
      <c r="A5" t="s">
        <v>954</v>
      </c>
      <c r="B5" t="s">
        <v>15</v>
      </c>
      <c r="C5" s="46" t="s">
        <v>831</v>
      </c>
      <c r="D5" s="46" t="s">
        <v>831</v>
      </c>
      <c r="F5" s="62">
        <v>2.9855999999999998</v>
      </c>
      <c r="G5" s="62">
        <v>13.5053</v>
      </c>
      <c r="H5" s="62">
        <v>0.43340000000000001</v>
      </c>
      <c r="I5" s="62">
        <v>8.3050999999999995</v>
      </c>
      <c r="J5" s="62">
        <v>0.75260000000000005</v>
      </c>
      <c r="K5" s="62">
        <v>3.6091000000000002</v>
      </c>
      <c r="L5" s="62">
        <v>50.4634</v>
      </c>
      <c r="M5" s="62">
        <v>4.234</v>
      </c>
      <c r="N5" s="62">
        <v>12.522600000000001</v>
      </c>
      <c r="O5" s="62">
        <v>0.18609999999999999</v>
      </c>
      <c r="P5" s="62">
        <v>1509.411488</v>
      </c>
      <c r="Q5" s="62">
        <v>272</v>
      </c>
      <c r="U5" s="62">
        <v>9.8890470634740293</v>
      </c>
      <c r="W5" s="25">
        <v>0.26569999999999999</v>
      </c>
      <c r="X5" s="25">
        <v>2.7314500000000002</v>
      </c>
      <c r="Y5" s="25">
        <v>0</v>
      </c>
      <c r="Z5" s="25">
        <v>18.593</v>
      </c>
      <c r="AA5" s="25">
        <v>0</v>
      </c>
      <c r="AB5" s="25">
        <v>1.0427999999999999</v>
      </c>
      <c r="AC5" s="25">
        <v>51.744</v>
      </c>
      <c r="AD5" s="25">
        <v>16.481850000000001</v>
      </c>
      <c r="AE5" s="25">
        <v>8.01905</v>
      </c>
      <c r="AF5" s="25">
        <v>0.20755000000000001</v>
      </c>
      <c r="AG5" s="25">
        <v>0.31945000000000001</v>
      </c>
      <c r="AH5" s="25">
        <v>0.78557843043790798</v>
      </c>
      <c r="AJ5" s="5">
        <f t="shared" si="0"/>
        <v>2.7166278089205695</v>
      </c>
      <c r="AK5" s="5">
        <f t="shared" si="1"/>
        <v>12.439868902951902</v>
      </c>
      <c r="AL5" s="5">
        <f t="shared" si="2"/>
        <v>0.39054087002690357</v>
      </c>
      <c r="AM5" s="5">
        <f t="shared" si="3"/>
        <v>9.3224752728431444</v>
      </c>
      <c r="AN5" s="5">
        <f t="shared" si="4"/>
        <v>0.67817503180029448</v>
      </c>
      <c r="AO5" s="5">
        <f t="shared" si="5"/>
        <v>3.355317385210066</v>
      </c>
      <c r="AP5" s="5">
        <f t="shared" si="6"/>
        <v>50.590039136694848</v>
      </c>
      <c r="AQ5" s="5">
        <f t="shared" si="7"/>
        <v>5.4451956507637043</v>
      </c>
      <c r="AR5" s="5">
        <f t="shared" si="8"/>
        <v>12.077241820972915</v>
      </c>
      <c r="AS5" s="5">
        <f t="shared" si="9"/>
        <v>0.18822120059511516</v>
      </c>
      <c r="AT5" s="5">
        <f t="shared" si="22"/>
        <v>0.90110952936525968</v>
      </c>
      <c r="AV5" s="30" t="str">
        <f t="shared" si="10"/>
        <v>LLG_LL5_67b_nosims</v>
      </c>
      <c r="AW5" s="30">
        <f t="shared" si="11"/>
        <v>50.590039136694848</v>
      </c>
      <c r="AX5" s="30">
        <f t="shared" si="12"/>
        <v>3.355317385210066</v>
      </c>
      <c r="AY5" s="30">
        <f t="shared" si="13"/>
        <v>12.439868902951902</v>
      </c>
      <c r="AZ5" s="30">
        <f t="shared" si="14"/>
        <v>10.265655547826977</v>
      </c>
      <c r="BA5" s="30">
        <f t="shared" si="15"/>
        <v>2.0128535080924506</v>
      </c>
      <c r="BB5" s="30">
        <f t="shared" si="16"/>
        <v>0.18822120059511516</v>
      </c>
      <c r="BC5" s="30">
        <f t="shared" si="17"/>
        <v>5.4451956507637043</v>
      </c>
      <c r="BD5" s="30">
        <f t="shared" si="18"/>
        <v>9.3224752728431444</v>
      </c>
      <c r="BE5" s="30">
        <f t="shared" si="19"/>
        <v>2.7166278089205695</v>
      </c>
      <c r="BF5" s="30">
        <f t="shared" si="20"/>
        <v>0.67817503180029448</v>
      </c>
      <c r="BG5" s="30">
        <f t="shared" si="21"/>
        <v>0.39054087002690357</v>
      </c>
      <c r="BJ5" s="30">
        <f t="shared" si="25"/>
        <v>1123.4484325803505</v>
      </c>
      <c r="FY5" s="12" t="e">
        <f t="shared" si="26"/>
        <v>#DIV/0!</v>
      </c>
    </row>
    <row r="6" spans="1:181" x14ac:dyDescent="0.3">
      <c r="A6" t="s">
        <v>206</v>
      </c>
      <c r="B6" t="s">
        <v>15</v>
      </c>
      <c r="C6" s="80" t="s">
        <v>832</v>
      </c>
      <c r="D6" s="46" t="s">
        <v>825</v>
      </c>
      <c r="F6" s="62">
        <v>2.5880999999999998</v>
      </c>
      <c r="G6" s="62">
        <v>12.8156</v>
      </c>
      <c r="H6" s="62">
        <v>0.3251</v>
      </c>
      <c r="I6" s="62">
        <v>9.1557999999999993</v>
      </c>
      <c r="J6" s="62">
        <v>0.62739999999999996</v>
      </c>
      <c r="K6" s="62">
        <v>4.0766999999999998</v>
      </c>
      <c r="L6" s="62">
        <v>47.691800000000001</v>
      </c>
      <c r="M6" s="62">
        <v>4.6966000000000001</v>
      </c>
      <c r="N6" s="62">
        <v>13.0853</v>
      </c>
      <c r="O6" s="62">
        <v>0.22170000000000001</v>
      </c>
      <c r="P6" s="62">
        <v>1238.1578320000001</v>
      </c>
      <c r="Q6" s="62">
        <v>198</v>
      </c>
      <c r="R6" s="62">
        <v>0.51535745855207604</v>
      </c>
      <c r="S6" s="62">
        <v>262.36082575547999</v>
      </c>
      <c r="T6" s="62">
        <v>476.17155985156103</v>
      </c>
      <c r="U6" s="62">
        <v>7.6960722430510797</v>
      </c>
      <c r="W6" s="25">
        <v>0.2477</v>
      </c>
      <c r="X6" s="25">
        <v>2.6379999999999999</v>
      </c>
      <c r="Y6" s="25">
        <v>0</v>
      </c>
      <c r="Z6" s="25">
        <v>18.276299999999999</v>
      </c>
      <c r="AA6" s="25">
        <v>0</v>
      </c>
      <c r="AB6" s="25">
        <v>1.0529999999999999</v>
      </c>
      <c r="AC6" s="25">
        <v>51.528799999999997</v>
      </c>
      <c r="AD6" s="25">
        <v>16.592700000000001</v>
      </c>
      <c r="AE6" s="25">
        <v>8.2036999999999995</v>
      </c>
      <c r="AF6" s="25">
        <v>0.2147</v>
      </c>
      <c r="AG6" s="25">
        <v>0.26960000000000001</v>
      </c>
      <c r="AH6" s="25">
        <v>0.78286041672666495</v>
      </c>
      <c r="AJ6" s="5">
        <f t="shared" si="0"/>
        <v>2.4079811252236323</v>
      </c>
      <c r="AK6" s="5">
        <f t="shared" si="1"/>
        <v>12.032324551391234</v>
      </c>
      <c r="AL6" s="5">
        <f t="shared" si="2"/>
        <v>0.30008006913784097</v>
      </c>
      <c r="AM6" s="5">
        <f t="shared" si="3"/>
        <v>9.8577202689274728</v>
      </c>
      <c r="AN6" s="5">
        <f t="shared" si="4"/>
        <v>0.57911484274709746</v>
      </c>
      <c r="AO6" s="5">
        <f t="shared" si="5"/>
        <v>3.8439938635868645</v>
      </c>
      <c r="AP6" s="5">
        <f t="shared" si="6"/>
        <v>47.987098291965872</v>
      </c>
      <c r="AQ6" s="5">
        <f t="shared" si="7"/>
        <v>5.6121324501055998</v>
      </c>
      <c r="AR6" s="5">
        <f t="shared" si="8"/>
        <v>12.70960853738322</v>
      </c>
      <c r="AS6" s="5">
        <f t="shared" si="9"/>
        <v>0.22116127494298643</v>
      </c>
      <c r="AT6" s="5">
        <f t="shared" si="22"/>
        <v>0.92303927756948922</v>
      </c>
      <c r="AV6" s="30" t="str">
        <f t="shared" si="10"/>
        <v>LLG_LL5_67d</v>
      </c>
      <c r="AW6" s="30">
        <f t="shared" si="11"/>
        <v>47.987098291965872</v>
      </c>
      <c r="AX6" s="30">
        <f t="shared" si="12"/>
        <v>3.8439938635868645</v>
      </c>
      <c r="AY6" s="30">
        <f t="shared" si="13"/>
        <v>12.032324551391234</v>
      </c>
      <c r="AZ6" s="30">
        <f t="shared" si="14"/>
        <v>10.803167256775737</v>
      </c>
      <c r="BA6" s="30">
        <f t="shared" si="15"/>
        <v>2.1182469068829741</v>
      </c>
      <c r="BB6" s="30">
        <f t="shared" si="16"/>
        <v>0.22116127494298643</v>
      </c>
      <c r="BC6" s="30">
        <f t="shared" si="17"/>
        <v>5.6121324501055998</v>
      </c>
      <c r="BD6" s="30">
        <f t="shared" si="18"/>
        <v>9.8577202689274728</v>
      </c>
      <c r="BE6" s="30">
        <f t="shared" si="19"/>
        <v>2.4079811252236323</v>
      </c>
      <c r="BF6" s="30">
        <f t="shared" si="20"/>
        <v>0.57911484274709746</v>
      </c>
      <c r="BG6" s="30">
        <f t="shared" si="21"/>
        <v>0.30008006913784097</v>
      </c>
      <c r="BH6" s="30">
        <f t="shared" si="23"/>
        <v>0.47569517623195623</v>
      </c>
      <c r="BI6" s="30">
        <f t="shared" si="24"/>
        <v>2.4216934706787291E-2</v>
      </c>
      <c r="BJ6" s="30">
        <f t="shared" si="25"/>
        <v>1126.8038622471227</v>
      </c>
      <c r="BK6" s="30">
        <v>380</v>
      </c>
      <c r="BL6" s="30">
        <v>0.12729631466288449</v>
      </c>
      <c r="BN6" s="12" t="s">
        <v>388</v>
      </c>
      <c r="BO6" s="12">
        <v>25</v>
      </c>
      <c r="BP6" s="12" t="s">
        <v>32</v>
      </c>
      <c r="BQ6" s="12" t="s">
        <v>459</v>
      </c>
      <c r="BR6" s="12" t="s">
        <v>575</v>
      </c>
      <c r="BS6" s="12" t="s">
        <v>461</v>
      </c>
      <c r="BT6" s="12">
        <v>0.67273483796296296</v>
      </c>
      <c r="BU6" s="12">
        <v>5.8540000000000001</v>
      </c>
      <c r="BV6" s="12">
        <v>11</v>
      </c>
      <c r="BW6" s="12" t="s">
        <v>462</v>
      </c>
      <c r="BX6" s="12">
        <v>1</v>
      </c>
      <c r="BY6" s="12">
        <v>61200</v>
      </c>
      <c r="BZ6" s="12">
        <v>8600</v>
      </c>
      <c r="CA6" s="12">
        <v>9.1999999999999993</v>
      </c>
      <c r="CB6" s="12">
        <v>1</v>
      </c>
      <c r="CG6" s="12">
        <v>2.91</v>
      </c>
      <c r="CH6" s="12">
        <v>0.7</v>
      </c>
      <c r="CI6" s="12">
        <v>5680</v>
      </c>
      <c r="CJ6" s="12">
        <v>660</v>
      </c>
      <c r="CK6" s="12">
        <v>35.700000000000003</v>
      </c>
      <c r="CL6" s="12">
        <v>2</v>
      </c>
      <c r="CM6" s="12">
        <v>25800</v>
      </c>
      <c r="CN6" s="12">
        <v>3500</v>
      </c>
      <c r="CO6" s="12">
        <v>542</v>
      </c>
      <c r="CP6" s="12">
        <v>81</v>
      </c>
      <c r="CQ6" s="12">
        <v>130</v>
      </c>
      <c r="CR6" s="12">
        <v>33</v>
      </c>
      <c r="CS6" s="12">
        <v>2130</v>
      </c>
      <c r="CT6" s="12">
        <v>440</v>
      </c>
      <c r="CU6" s="12">
        <v>118000</v>
      </c>
      <c r="CV6" s="12">
        <v>26000</v>
      </c>
      <c r="CY6" s="12">
        <v>145</v>
      </c>
      <c r="CZ6" s="12">
        <v>35</v>
      </c>
      <c r="DA6" s="12">
        <v>107.272727272727</v>
      </c>
      <c r="DB6" s="12">
        <v>60</v>
      </c>
      <c r="DE6" s="12">
        <v>31.5</v>
      </c>
      <c r="DF6" s="12">
        <v>6.5</v>
      </c>
      <c r="DG6" s="12">
        <v>2</v>
      </c>
      <c r="DH6" s="12">
        <v>1.6</v>
      </c>
      <c r="DI6" s="12">
        <v>13</v>
      </c>
      <c r="DJ6" s="12">
        <v>2.7</v>
      </c>
      <c r="DK6" s="12">
        <v>383</v>
      </c>
      <c r="DL6" s="12">
        <v>64</v>
      </c>
      <c r="DM6" s="12">
        <v>40.1</v>
      </c>
      <c r="DN6" s="12">
        <v>6.8</v>
      </c>
      <c r="DO6" s="12">
        <v>221</v>
      </c>
      <c r="DP6" s="12">
        <v>31</v>
      </c>
      <c r="DQ6" s="12">
        <v>24.3</v>
      </c>
      <c r="DR6" s="12">
        <v>4.0999999999999996</v>
      </c>
      <c r="DS6" s="12">
        <v>7</v>
      </c>
      <c r="DT6" s="12">
        <v>8.1999999999999993</v>
      </c>
      <c r="DY6" s="12">
        <v>2.6</v>
      </c>
      <c r="DZ6" s="12">
        <v>1.2</v>
      </c>
      <c r="EE6" s="12">
        <v>176</v>
      </c>
      <c r="EF6" s="12">
        <v>40</v>
      </c>
      <c r="EG6" s="12">
        <v>19</v>
      </c>
      <c r="EH6" s="12">
        <v>2.6</v>
      </c>
      <c r="EI6" s="12">
        <v>53.4</v>
      </c>
      <c r="EJ6" s="12">
        <v>6.8</v>
      </c>
      <c r="EK6" s="12">
        <v>8.1</v>
      </c>
      <c r="EL6" s="12">
        <v>1.2</v>
      </c>
      <c r="EM6" s="12">
        <v>35.700000000000003</v>
      </c>
      <c r="EN6" s="12">
        <v>4.3</v>
      </c>
      <c r="EO6" s="12">
        <v>11.4</v>
      </c>
      <c r="EP6" s="12">
        <v>1.9</v>
      </c>
      <c r="EQ6" s="12">
        <v>3.73</v>
      </c>
      <c r="ER6" s="12">
        <v>0.8</v>
      </c>
      <c r="ES6" s="12">
        <v>6.6</v>
      </c>
      <c r="ET6" s="12">
        <v>1.3</v>
      </c>
      <c r="EU6" s="12">
        <v>1.46</v>
      </c>
      <c r="EV6" s="12">
        <v>0.28999999999999998</v>
      </c>
      <c r="EW6" s="12">
        <v>9.5</v>
      </c>
      <c r="EX6" s="12">
        <v>1.7</v>
      </c>
      <c r="EY6" s="12">
        <v>1.66</v>
      </c>
      <c r="EZ6" s="12">
        <v>0.39</v>
      </c>
      <c r="FA6" s="12">
        <v>4.8</v>
      </c>
      <c r="FB6" s="12">
        <v>1.4</v>
      </c>
      <c r="FC6" s="12">
        <v>0.95</v>
      </c>
      <c r="FD6" s="12">
        <v>0.61</v>
      </c>
      <c r="FE6" s="12">
        <v>2.87</v>
      </c>
      <c r="FF6" s="12">
        <v>0.94</v>
      </c>
      <c r="FG6" s="12">
        <v>0.94</v>
      </c>
      <c r="FH6" s="12">
        <v>0.42</v>
      </c>
      <c r="FI6" s="12">
        <v>7.1</v>
      </c>
      <c r="FJ6" s="12">
        <v>1.8</v>
      </c>
      <c r="FK6" s="12">
        <v>2.5</v>
      </c>
      <c r="FL6" s="12">
        <v>1.2</v>
      </c>
      <c r="FM6" s="12">
        <v>0.7</v>
      </c>
      <c r="FN6" s="12">
        <v>0.47</v>
      </c>
      <c r="FO6" s="12">
        <v>0.11</v>
      </c>
      <c r="FP6" s="12">
        <v>0.17</v>
      </c>
      <c r="FQ6" s="12">
        <v>3.2</v>
      </c>
      <c r="FR6" s="12">
        <v>2</v>
      </c>
      <c r="FU6" s="12">
        <v>2.6</v>
      </c>
      <c r="FV6" s="12">
        <v>1.1000000000000001</v>
      </c>
      <c r="FW6" s="12">
        <v>0.67</v>
      </c>
      <c r="FX6" s="12">
        <v>0.24</v>
      </c>
      <c r="FY6" s="12">
        <f t="shared" si="26"/>
        <v>0.6059850374064838</v>
      </c>
    </row>
    <row r="7" spans="1:181" x14ac:dyDescent="0.3">
      <c r="A7" t="s">
        <v>207</v>
      </c>
      <c r="B7" t="s">
        <v>15</v>
      </c>
      <c r="C7" s="46" t="s">
        <v>826</v>
      </c>
      <c r="D7" s="46" t="s">
        <v>825</v>
      </c>
      <c r="F7" s="62">
        <v>3.1040000000000001</v>
      </c>
      <c r="G7" s="62">
        <v>13.394399999999999</v>
      </c>
      <c r="H7" s="62">
        <v>0.43030000000000002</v>
      </c>
      <c r="I7" s="62">
        <v>8.7533999999999992</v>
      </c>
      <c r="J7" s="62">
        <v>0.72340000000000004</v>
      </c>
      <c r="K7" s="62">
        <v>3.4632000000000001</v>
      </c>
      <c r="L7" s="62">
        <v>51.439700000000002</v>
      </c>
      <c r="M7" s="62">
        <v>4.6132999999999997</v>
      </c>
      <c r="N7" s="62">
        <v>12.2628</v>
      </c>
      <c r="O7" s="62">
        <v>0.16789999999999999</v>
      </c>
      <c r="P7" s="62">
        <v>1457.863284</v>
      </c>
      <c r="Q7" s="62">
        <v>230</v>
      </c>
      <c r="R7" s="62">
        <v>0.27400163035160202</v>
      </c>
      <c r="S7" s="62">
        <v>229.10613064667601</v>
      </c>
      <c r="T7" s="62">
        <v>234.36158091674099</v>
      </c>
      <c r="U7" s="62">
        <v>6.49104443082358</v>
      </c>
      <c r="W7" s="25">
        <v>0.26569999999999999</v>
      </c>
      <c r="X7" s="25">
        <v>2.7314500000000002</v>
      </c>
      <c r="Y7" s="25">
        <v>0</v>
      </c>
      <c r="Z7" s="25">
        <v>18.593</v>
      </c>
      <c r="AA7" s="25">
        <v>0</v>
      </c>
      <c r="AB7" s="25">
        <v>1.0427999999999999</v>
      </c>
      <c r="AC7" s="25">
        <v>51.744</v>
      </c>
      <c r="AD7" s="25">
        <v>16.481850000000001</v>
      </c>
      <c r="AE7" s="25">
        <v>8.01905</v>
      </c>
      <c r="AF7" s="25">
        <v>0.20755000000000001</v>
      </c>
      <c r="AG7" s="25">
        <v>0.31945000000000001</v>
      </c>
      <c r="AH7" s="25">
        <v>0.78557843043790798</v>
      </c>
      <c r="AJ7" s="5">
        <f t="shared" si="0"/>
        <v>2.9197646859199344</v>
      </c>
      <c r="AK7" s="5">
        <f t="shared" si="1"/>
        <v>12.702263177863497</v>
      </c>
      <c r="AL7" s="5">
        <f t="shared" si="2"/>
        <v>0.40236903581416616</v>
      </c>
      <c r="AM7" s="5">
        <f t="shared" si="3"/>
        <v>9.3920928078153167</v>
      </c>
      <c r="AN7" s="5">
        <f t="shared" si="4"/>
        <v>0.67644378458742227</v>
      </c>
      <c r="AO7" s="5">
        <f t="shared" si="5"/>
        <v>3.3060907605963461</v>
      </c>
      <c r="AP7" s="5">
        <f t="shared" si="6"/>
        <v>51.459452248203</v>
      </c>
      <c r="AQ7" s="5">
        <f t="shared" si="7"/>
        <v>5.3836928537945123</v>
      </c>
      <c r="AR7" s="5">
        <f t="shared" si="8"/>
        <v>11.987336301966925</v>
      </c>
      <c r="AS7" s="5">
        <f t="shared" si="9"/>
        <v>0.17047369911682156</v>
      </c>
      <c r="AT7" s="5">
        <f t="shared" si="22"/>
        <v>0.93508955569176422</v>
      </c>
      <c r="AV7" s="30" t="str">
        <f t="shared" si="10"/>
        <v>LLG_LL5_67a</v>
      </c>
      <c r="AW7" s="30">
        <f t="shared" si="11"/>
        <v>51.459452248203</v>
      </c>
      <c r="AX7" s="30">
        <f t="shared" si="12"/>
        <v>3.3060907605963461</v>
      </c>
      <c r="AY7" s="30">
        <f t="shared" si="13"/>
        <v>12.702263177863497</v>
      </c>
      <c r="AZ7" s="30">
        <f t="shared" si="14"/>
        <v>10.189235856671885</v>
      </c>
      <c r="BA7" s="30">
        <f t="shared" si="15"/>
        <v>1.9978694047673173</v>
      </c>
      <c r="BB7" s="30">
        <f t="shared" si="16"/>
        <v>0.17047369911682156</v>
      </c>
      <c r="BC7" s="30">
        <f t="shared" si="17"/>
        <v>5.3836928537945123</v>
      </c>
      <c r="BD7" s="30">
        <f t="shared" si="18"/>
        <v>9.3920928078153167</v>
      </c>
      <c r="BE7" s="30">
        <f t="shared" si="19"/>
        <v>2.9197646859199344</v>
      </c>
      <c r="BF7" s="30">
        <f t="shared" si="20"/>
        <v>0.67644378458742227</v>
      </c>
      <c r="BG7" s="30">
        <f t="shared" si="21"/>
        <v>0.40236903581416616</v>
      </c>
      <c r="BH7" s="30">
        <f t="shared" si="23"/>
        <v>0.25621606278429854</v>
      </c>
      <c r="BI7" s="30">
        <f t="shared" si="24"/>
        <v>2.1423474991265956E-2</v>
      </c>
      <c r="BJ7" s="30">
        <f t="shared" si="25"/>
        <v>1122.2122263612696</v>
      </c>
      <c r="BK7" s="30">
        <v>320</v>
      </c>
      <c r="BL7" s="30">
        <v>4.210976859515822E-2</v>
      </c>
      <c r="BN7" s="12" t="s">
        <v>392</v>
      </c>
      <c r="BO7" s="12">
        <v>20</v>
      </c>
      <c r="BP7" s="12" t="s">
        <v>32</v>
      </c>
      <c r="BQ7" s="12" t="s">
        <v>470</v>
      </c>
      <c r="BR7" s="12" t="s">
        <v>576</v>
      </c>
      <c r="BS7" s="12" t="s">
        <v>471</v>
      </c>
      <c r="BT7" s="12">
        <v>0.53641076388888898</v>
      </c>
      <c r="BU7" s="12">
        <v>7.3785999999999996</v>
      </c>
      <c r="BV7" s="12">
        <v>25</v>
      </c>
      <c r="BW7" s="12" t="s">
        <v>462</v>
      </c>
      <c r="BX7" s="12">
        <v>1</v>
      </c>
      <c r="BY7" s="12">
        <v>69900</v>
      </c>
      <c r="BZ7" s="12">
        <v>7400</v>
      </c>
      <c r="CA7" s="12">
        <v>8.8000000000000007</v>
      </c>
      <c r="CB7" s="12">
        <v>1</v>
      </c>
      <c r="CY7" s="12">
        <v>102</v>
      </c>
      <c r="CZ7" s="12">
        <v>16</v>
      </c>
      <c r="DA7" s="12">
        <v>84</v>
      </c>
      <c r="DB7" s="12">
        <v>14</v>
      </c>
      <c r="DI7" s="12">
        <v>11.8</v>
      </c>
      <c r="DJ7" s="12">
        <v>2</v>
      </c>
      <c r="DK7" s="12">
        <v>354</v>
      </c>
      <c r="DL7" s="12">
        <v>61</v>
      </c>
      <c r="DM7" s="12">
        <v>30.2</v>
      </c>
      <c r="DN7" s="12">
        <v>5.8</v>
      </c>
      <c r="DO7" s="12">
        <v>181</v>
      </c>
      <c r="DP7" s="12">
        <v>36</v>
      </c>
      <c r="DQ7" s="12">
        <v>19.100000000000001</v>
      </c>
      <c r="DR7" s="12">
        <v>3.5</v>
      </c>
      <c r="EE7" s="12">
        <v>169</v>
      </c>
      <c r="EF7" s="12">
        <v>37</v>
      </c>
      <c r="EG7" s="12">
        <v>17.7</v>
      </c>
      <c r="EH7" s="12">
        <v>2.8</v>
      </c>
      <c r="EI7" s="12">
        <v>41.9</v>
      </c>
      <c r="EJ7" s="12">
        <v>5.5</v>
      </c>
      <c r="EK7" s="12">
        <v>6.21</v>
      </c>
      <c r="EL7" s="12">
        <v>0.82</v>
      </c>
      <c r="EM7" s="12">
        <v>26.3</v>
      </c>
      <c r="EN7" s="12">
        <v>3.7</v>
      </c>
      <c r="EO7" s="12">
        <v>6.9</v>
      </c>
      <c r="EP7" s="12">
        <v>1.5</v>
      </c>
      <c r="EQ7" s="12">
        <v>2.13</v>
      </c>
      <c r="ER7" s="12">
        <v>0.37</v>
      </c>
      <c r="ES7" s="12">
        <v>7</v>
      </c>
      <c r="ET7" s="12">
        <v>1.5</v>
      </c>
      <c r="EU7" s="12">
        <v>1.1299999999999999</v>
      </c>
      <c r="EV7" s="12">
        <v>0.24</v>
      </c>
      <c r="EW7" s="12">
        <v>6.1</v>
      </c>
      <c r="EX7" s="12">
        <v>1</v>
      </c>
      <c r="EY7" s="12">
        <v>0.93</v>
      </c>
      <c r="EZ7" s="12">
        <v>0.15</v>
      </c>
      <c r="FA7" s="12">
        <v>2.93</v>
      </c>
      <c r="FB7" s="12">
        <v>0.55000000000000004</v>
      </c>
      <c r="FC7" s="12">
        <v>0.4</v>
      </c>
      <c r="FD7" s="12">
        <v>0.11</v>
      </c>
      <c r="FE7" s="12">
        <v>2.38</v>
      </c>
      <c r="FF7" s="12">
        <v>0.73</v>
      </c>
      <c r="FG7" s="12">
        <v>0.3</v>
      </c>
      <c r="FH7" s="12">
        <v>0.11</v>
      </c>
      <c r="FY7" s="12">
        <f t="shared" si="26"/>
        <v>0.63245033112582782</v>
      </c>
    </row>
    <row r="8" spans="1:181" x14ac:dyDescent="0.3">
      <c r="A8" t="s">
        <v>208</v>
      </c>
      <c r="B8" t="s">
        <v>18</v>
      </c>
      <c r="C8" s="46" t="s">
        <v>824</v>
      </c>
      <c r="D8" s="46" t="s">
        <v>827</v>
      </c>
      <c r="F8" s="62">
        <v>2.6541999999999999</v>
      </c>
      <c r="G8" s="62">
        <v>13.545299999999999</v>
      </c>
      <c r="H8" s="62">
        <v>0.36980000000000002</v>
      </c>
      <c r="I8" s="62">
        <v>9.2439999999999998</v>
      </c>
      <c r="J8" s="62">
        <v>0.61450000000000005</v>
      </c>
      <c r="K8" s="62">
        <v>4.2789000000000001</v>
      </c>
      <c r="L8" s="62">
        <v>47.42</v>
      </c>
      <c r="M8" s="62">
        <v>4.6311999999999998</v>
      </c>
      <c r="N8" s="62">
        <v>14.0143</v>
      </c>
      <c r="O8" s="62">
        <v>0.1784</v>
      </c>
      <c r="P8" s="62">
        <v>1256.675148</v>
      </c>
      <c r="Q8" s="62">
        <v>182</v>
      </c>
      <c r="R8" s="62">
        <v>0.495734030745766</v>
      </c>
      <c r="S8" s="62">
        <v>73.192843388997304</v>
      </c>
      <c r="T8" s="62">
        <v>321.63365662235901</v>
      </c>
      <c r="U8" s="62">
        <v>9.6159223994228</v>
      </c>
      <c r="W8" s="25">
        <v>0.25090000000000001</v>
      </c>
      <c r="X8" s="25">
        <v>2.3441999999999998</v>
      </c>
      <c r="Y8" s="25">
        <v>0</v>
      </c>
      <c r="Z8" s="25">
        <v>17.3552</v>
      </c>
      <c r="AA8" s="25">
        <v>0</v>
      </c>
      <c r="AB8" s="25">
        <v>0.90874999999999995</v>
      </c>
      <c r="AC8" s="25">
        <v>51.801749999999998</v>
      </c>
      <c r="AD8" s="25">
        <v>17.1374</v>
      </c>
      <c r="AE8" s="25">
        <v>8.6525499999999997</v>
      </c>
      <c r="AF8" s="25">
        <v>0.22900000000000001</v>
      </c>
      <c r="AG8" s="25">
        <v>0.33029999999999998</v>
      </c>
      <c r="AH8" s="25">
        <v>0.77927485803503804</v>
      </c>
      <c r="AJ8" s="5">
        <f t="shared" si="0"/>
        <v>2.4231005369746721</v>
      </c>
      <c r="AK8" s="5">
        <f t="shared" si="1"/>
        <v>12.468210916118254</v>
      </c>
      <c r="AL8" s="5">
        <f t="shared" si="2"/>
        <v>0.33424031896693451</v>
      </c>
      <c r="AM8" s="5">
        <f t="shared" si="3"/>
        <v>10.023966697661981</v>
      </c>
      <c r="AN8" s="5">
        <f t="shared" si="4"/>
        <v>0.55541015685554695</v>
      </c>
      <c r="AO8" s="5">
        <f t="shared" si="5"/>
        <v>3.954828991255853</v>
      </c>
      <c r="AP8" s="5">
        <f t="shared" si="6"/>
        <v>47.841345679736719</v>
      </c>
      <c r="AQ8" s="5">
        <f t="shared" si="7"/>
        <v>5.8337864871166136</v>
      </c>
      <c r="AR8" s="5">
        <f t="shared" si="8"/>
        <v>13.49871828074895</v>
      </c>
      <c r="AS8" s="5">
        <f t="shared" si="9"/>
        <v>0.18326565673410797</v>
      </c>
      <c r="AT8" s="5">
        <f t="shared" si="22"/>
        <v>0.90384077600577206</v>
      </c>
      <c r="AV8" s="30" t="str">
        <f t="shared" si="10"/>
        <v>LLG_LL1_89</v>
      </c>
      <c r="AW8" s="30">
        <f t="shared" si="11"/>
        <v>47.841345679736719</v>
      </c>
      <c r="AX8" s="30">
        <f t="shared" si="12"/>
        <v>3.954828991255853</v>
      </c>
      <c r="AY8" s="30">
        <f t="shared" si="13"/>
        <v>12.468210916118254</v>
      </c>
      <c r="AZ8" s="30">
        <f t="shared" si="14"/>
        <v>11.473910538636607</v>
      </c>
      <c r="BA8" s="30">
        <f t="shared" si="15"/>
        <v>2.2497638822610235</v>
      </c>
      <c r="BB8" s="30">
        <f t="shared" si="16"/>
        <v>0.18326565673410797</v>
      </c>
      <c r="BC8" s="30">
        <f t="shared" si="17"/>
        <v>5.8337864871166136</v>
      </c>
      <c r="BD8" s="30">
        <f t="shared" si="18"/>
        <v>10.023966697661981</v>
      </c>
      <c r="BE8" s="30">
        <f t="shared" si="19"/>
        <v>2.4231005369746721</v>
      </c>
      <c r="BF8" s="30">
        <f t="shared" si="20"/>
        <v>0.55541015685554695</v>
      </c>
      <c r="BG8" s="30">
        <f t="shared" si="21"/>
        <v>0.33424031896693451</v>
      </c>
      <c r="BH8" s="30">
        <f t="shared" si="23"/>
        <v>0.44806463104172239</v>
      </c>
      <c r="BI8" s="30">
        <f t="shared" si="24"/>
        <v>6.6154676366780261E-3</v>
      </c>
      <c r="BJ8" s="30">
        <f t="shared" si="25"/>
        <v>1131.259108391044</v>
      </c>
      <c r="BK8" s="30">
        <v>130</v>
      </c>
      <c r="BL8" s="30">
        <v>0.31845590836997367</v>
      </c>
      <c r="FY8" s="12" t="e">
        <f t="shared" si="26"/>
        <v>#DIV/0!</v>
      </c>
    </row>
    <row r="9" spans="1:181" x14ac:dyDescent="0.3">
      <c r="A9" t="s">
        <v>209</v>
      </c>
      <c r="B9" t="s">
        <v>18</v>
      </c>
      <c r="C9" s="46" t="s">
        <v>826</v>
      </c>
      <c r="D9" s="46" t="s">
        <v>825</v>
      </c>
      <c r="F9" s="62">
        <v>2.8782999999999999</v>
      </c>
      <c r="G9" s="62">
        <v>14.6486</v>
      </c>
      <c r="H9" s="62">
        <v>0.371</v>
      </c>
      <c r="I9" s="62">
        <v>8.9003999999999994</v>
      </c>
      <c r="J9" s="62">
        <v>0.54500000000000004</v>
      </c>
      <c r="K9" s="62">
        <v>3.4264000000000001</v>
      </c>
      <c r="L9" s="62">
        <v>49.160299999999999</v>
      </c>
      <c r="M9" s="62">
        <v>4.2098000000000004</v>
      </c>
      <c r="N9" s="62">
        <v>13.030200000000001</v>
      </c>
      <c r="O9" s="62">
        <v>0.27489999999999998</v>
      </c>
      <c r="P9" s="62">
        <v>1208.63022</v>
      </c>
      <c r="Q9" s="62">
        <v>142</v>
      </c>
      <c r="R9" s="62">
        <v>0.434285369177762</v>
      </c>
      <c r="S9" s="62">
        <v>41.955672999001102</v>
      </c>
      <c r="T9" s="62">
        <v>338.949644201936</v>
      </c>
      <c r="U9" s="62">
        <v>14.7962997216496</v>
      </c>
      <c r="W9" s="25">
        <v>0.22639999999999999</v>
      </c>
      <c r="X9" s="25">
        <v>2.0640000000000001</v>
      </c>
      <c r="Y9" s="25">
        <v>0</v>
      </c>
      <c r="Z9" s="25">
        <v>18.103950000000001</v>
      </c>
      <c r="AA9" s="25">
        <v>0</v>
      </c>
      <c r="AB9" s="25">
        <v>0.71914999999999996</v>
      </c>
      <c r="AC9" s="25">
        <v>51.996850000000002</v>
      </c>
      <c r="AD9" s="25">
        <v>17.231400000000001</v>
      </c>
      <c r="AE9" s="25">
        <v>7.6540999999999997</v>
      </c>
      <c r="AF9" s="25">
        <v>0.19925000000000001</v>
      </c>
      <c r="AG9" s="25">
        <v>0.33800000000000002</v>
      </c>
      <c r="AH9" s="25">
        <v>0.80051692929095097</v>
      </c>
      <c r="AJ9" s="5">
        <f t="shared" si="0"/>
        <v>2.4859169276815742</v>
      </c>
      <c r="AK9" s="5">
        <f t="shared" si="1"/>
        <v>12.786544865229285</v>
      </c>
      <c r="AL9" s="5">
        <f t="shared" si="2"/>
        <v>0.31610572803268</v>
      </c>
      <c r="AM9" s="5">
        <f t="shared" si="3"/>
        <v>10.262184843031882</v>
      </c>
      <c r="AN9" s="5">
        <f t="shared" si="4"/>
        <v>0.46436016651700973</v>
      </c>
      <c r="AO9" s="5">
        <f t="shared" si="5"/>
        <v>3.0258271757856412</v>
      </c>
      <c r="AP9" s="5">
        <f t="shared" si="6"/>
        <v>49.580004439754454</v>
      </c>
      <c r="AQ9" s="5">
        <f t="shared" si="7"/>
        <v>6.1365149645543244</v>
      </c>
      <c r="AR9" s="5">
        <f t="shared" si="8"/>
        <v>12.234736130664396</v>
      </c>
      <c r="AS9" s="5">
        <f t="shared" si="9"/>
        <v>0.26370659926057205</v>
      </c>
      <c r="AT9" s="5">
        <f t="shared" si="22"/>
        <v>0.85203700278350403</v>
      </c>
      <c r="AV9" s="30" t="str">
        <f t="shared" si="10"/>
        <v>LLG_LL1_83C</v>
      </c>
      <c r="AW9" s="30">
        <f t="shared" si="11"/>
        <v>49.580004439754454</v>
      </c>
      <c r="AX9" s="30">
        <f t="shared" si="12"/>
        <v>3.0258271757856412</v>
      </c>
      <c r="AY9" s="30">
        <f t="shared" si="13"/>
        <v>12.786544865229285</v>
      </c>
      <c r="AZ9" s="30">
        <f t="shared" si="14"/>
        <v>10.399525711064737</v>
      </c>
      <c r="BA9" s="30">
        <f t="shared" si="15"/>
        <v>2.0391022972171817</v>
      </c>
      <c r="BB9" s="30">
        <f t="shared" si="16"/>
        <v>0.26370659926057205</v>
      </c>
      <c r="BC9" s="30">
        <f t="shared" si="17"/>
        <v>6.1365149645543244</v>
      </c>
      <c r="BD9" s="30">
        <f t="shared" si="18"/>
        <v>10.262184843031882</v>
      </c>
      <c r="BE9" s="30">
        <f t="shared" si="19"/>
        <v>2.4859169276815742</v>
      </c>
      <c r="BF9" s="30">
        <f t="shared" si="20"/>
        <v>0.46436016651700973</v>
      </c>
      <c r="BG9" s="30">
        <f t="shared" si="21"/>
        <v>0.31610572803268</v>
      </c>
      <c r="BH9" s="30">
        <f t="shared" si="23"/>
        <v>0.37002720430694785</v>
      </c>
      <c r="BI9" s="30">
        <f t="shared" si="24"/>
        <v>3.5747785871833686E-3</v>
      </c>
      <c r="BJ9" s="30">
        <f t="shared" si="25"/>
        <v>1137.3439507875419</v>
      </c>
      <c r="BK9" s="30">
        <v>70</v>
      </c>
      <c r="BL9" s="30">
        <v>0.36976057074656499</v>
      </c>
      <c r="BN9" s="12" t="s">
        <v>388</v>
      </c>
      <c r="BO9" s="12">
        <v>25</v>
      </c>
      <c r="BP9" s="12" t="s">
        <v>32</v>
      </c>
      <c r="BQ9" s="12" t="s">
        <v>459</v>
      </c>
      <c r="BR9" s="12" t="s">
        <v>577</v>
      </c>
      <c r="BS9" s="12" t="s">
        <v>461</v>
      </c>
      <c r="BT9" s="12">
        <v>0.67568888888888901</v>
      </c>
      <c r="BU9" s="12">
        <v>11.153</v>
      </c>
      <c r="BV9" s="12">
        <v>21</v>
      </c>
      <c r="BW9" s="12" t="s">
        <v>462</v>
      </c>
      <c r="BX9" s="12">
        <v>1</v>
      </c>
      <c r="BY9" s="12">
        <v>63100</v>
      </c>
      <c r="BZ9" s="12">
        <v>5700</v>
      </c>
      <c r="CA9" s="12">
        <v>8.9</v>
      </c>
      <c r="CB9" s="12">
        <v>1</v>
      </c>
      <c r="CG9" s="12">
        <v>2.63</v>
      </c>
      <c r="CH9" s="12">
        <v>0.32</v>
      </c>
      <c r="CI9" s="12">
        <v>4770</v>
      </c>
      <c r="CJ9" s="12">
        <v>300</v>
      </c>
      <c r="CK9" s="12">
        <v>24.8</v>
      </c>
      <c r="CL9" s="12">
        <v>2.6</v>
      </c>
      <c r="CM9" s="12">
        <v>21100</v>
      </c>
      <c r="CN9" s="12">
        <v>2100</v>
      </c>
      <c r="CO9" s="12">
        <v>377</v>
      </c>
      <c r="CP9" s="12">
        <v>52</v>
      </c>
      <c r="CQ9" s="12">
        <v>10.5</v>
      </c>
      <c r="CR9" s="12">
        <v>5</v>
      </c>
      <c r="CS9" s="12">
        <v>1630</v>
      </c>
      <c r="CT9" s="12">
        <v>260</v>
      </c>
      <c r="CU9" s="12">
        <v>101000</v>
      </c>
      <c r="CV9" s="12">
        <v>17000</v>
      </c>
      <c r="CY9" s="12">
        <v>53.2</v>
      </c>
      <c r="CZ9" s="12">
        <v>8.6</v>
      </c>
      <c r="DA9" s="12">
        <v>71.818181818181799</v>
      </c>
      <c r="DB9" s="12">
        <v>10</v>
      </c>
      <c r="DE9" s="12">
        <v>28.4</v>
      </c>
      <c r="DF9" s="12">
        <v>5.0999999999999996</v>
      </c>
      <c r="DG9" s="12">
        <v>1.32</v>
      </c>
      <c r="DH9" s="12">
        <v>0.55000000000000004</v>
      </c>
      <c r="DI9" s="12">
        <v>11.5</v>
      </c>
      <c r="DJ9" s="12">
        <v>1.3</v>
      </c>
      <c r="DK9" s="12">
        <v>370</v>
      </c>
      <c r="DL9" s="12">
        <v>29</v>
      </c>
      <c r="DM9" s="12">
        <v>29.7</v>
      </c>
      <c r="DN9" s="12">
        <v>2.9</v>
      </c>
      <c r="DO9" s="12">
        <v>181</v>
      </c>
      <c r="DP9" s="12">
        <v>14</v>
      </c>
      <c r="DQ9" s="12">
        <v>19.100000000000001</v>
      </c>
      <c r="DR9" s="12">
        <v>2</v>
      </c>
      <c r="DS9" s="12">
        <v>1.1399999999999999</v>
      </c>
      <c r="DT9" s="12">
        <v>0.43</v>
      </c>
      <c r="DY9" s="12">
        <v>1.88</v>
      </c>
      <c r="DZ9" s="12">
        <v>0.37</v>
      </c>
      <c r="EE9" s="12">
        <v>138</v>
      </c>
      <c r="EF9" s="12">
        <v>19</v>
      </c>
      <c r="EG9" s="12">
        <v>17.7</v>
      </c>
      <c r="EH9" s="12">
        <v>2.2999999999999998</v>
      </c>
      <c r="EI9" s="12">
        <v>43.9</v>
      </c>
      <c r="EJ9" s="12">
        <v>4.2</v>
      </c>
      <c r="EK9" s="12">
        <v>5.72</v>
      </c>
      <c r="EL9" s="12">
        <v>0.52</v>
      </c>
      <c r="EM9" s="12">
        <v>26.3</v>
      </c>
      <c r="EN9" s="12">
        <v>2.4</v>
      </c>
      <c r="EO9" s="12">
        <v>7.4</v>
      </c>
      <c r="EP9" s="12">
        <v>1.5</v>
      </c>
      <c r="EQ9" s="12">
        <v>2.7</v>
      </c>
      <c r="ER9" s="12">
        <v>0.51</v>
      </c>
      <c r="ES9" s="12">
        <v>6.2</v>
      </c>
      <c r="ET9" s="12">
        <v>1.2</v>
      </c>
      <c r="EU9" s="12">
        <v>1.1100000000000001</v>
      </c>
      <c r="EV9" s="12">
        <v>0.18</v>
      </c>
      <c r="EW9" s="12">
        <v>7.41</v>
      </c>
      <c r="EX9" s="12">
        <v>0.94</v>
      </c>
      <c r="EY9" s="12">
        <v>1.43</v>
      </c>
      <c r="EZ9" s="12">
        <v>0.21</v>
      </c>
      <c r="FA9" s="12">
        <v>3.83</v>
      </c>
      <c r="FB9" s="12">
        <v>0.68</v>
      </c>
      <c r="FC9" s="12">
        <v>0.39</v>
      </c>
      <c r="FD9" s="12">
        <v>0.11</v>
      </c>
      <c r="FE9" s="12">
        <v>2.78</v>
      </c>
      <c r="FF9" s="12">
        <v>0.74</v>
      </c>
      <c r="FG9" s="12">
        <v>0.28000000000000003</v>
      </c>
      <c r="FH9" s="12">
        <v>0.1</v>
      </c>
      <c r="FI9" s="12">
        <v>5.5</v>
      </c>
      <c r="FJ9" s="12">
        <v>1.3</v>
      </c>
      <c r="FK9" s="12">
        <v>1.23</v>
      </c>
      <c r="FL9" s="12">
        <v>0.24</v>
      </c>
      <c r="FM9" s="12">
        <v>0.26</v>
      </c>
      <c r="FN9" s="12">
        <v>0.17</v>
      </c>
      <c r="FO9" s="12" t="s">
        <v>135</v>
      </c>
      <c r="FP9" s="12" t="s">
        <v>135</v>
      </c>
      <c r="FQ9" s="12">
        <v>1.64</v>
      </c>
      <c r="FR9" s="12">
        <v>0.33</v>
      </c>
      <c r="FU9" s="12">
        <v>1.26</v>
      </c>
      <c r="FV9" s="12">
        <v>0.27</v>
      </c>
      <c r="FW9" s="12">
        <v>0.46</v>
      </c>
      <c r="FX9" s="12">
        <v>0.15</v>
      </c>
      <c r="FY9" s="12">
        <f t="shared" si="26"/>
        <v>0.64309764309764317</v>
      </c>
    </row>
    <row r="10" spans="1:181" x14ac:dyDescent="0.3">
      <c r="A10" t="s">
        <v>210</v>
      </c>
      <c r="B10" t="s">
        <v>18</v>
      </c>
      <c r="C10" s="46" t="s">
        <v>826</v>
      </c>
      <c r="D10" s="46" t="s">
        <v>825</v>
      </c>
      <c r="F10" s="62">
        <v>2.8643000000000001</v>
      </c>
      <c r="G10" s="62">
        <v>14.7781</v>
      </c>
      <c r="H10" s="62">
        <v>0.36349999999999999</v>
      </c>
      <c r="I10" s="62">
        <v>8.8306000000000004</v>
      </c>
      <c r="J10" s="62">
        <v>0.59850000000000003</v>
      </c>
      <c r="K10" s="62">
        <v>3.2597999999999998</v>
      </c>
      <c r="L10" s="62">
        <v>49.655000000000001</v>
      </c>
      <c r="M10" s="62">
        <v>4.2945000000000002</v>
      </c>
      <c r="N10" s="62">
        <v>12.6683</v>
      </c>
      <c r="O10" s="62">
        <v>0.22159999999999999</v>
      </c>
      <c r="P10" s="62">
        <v>1091.0202400000001</v>
      </c>
      <c r="Q10" s="62">
        <v>177</v>
      </c>
      <c r="R10" s="62">
        <v>0.447162785984624</v>
      </c>
      <c r="S10" s="62">
        <v>67.930123802848598</v>
      </c>
      <c r="T10" s="62">
        <v>318.03977995082602</v>
      </c>
      <c r="U10" s="62">
        <v>12.3764135502875</v>
      </c>
      <c r="W10" s="25">
        <v>0.2412</v>
      </c>
      <c r="X10" s="25">
        <v>2.7353000000000001</v>
      </c>
      <c r="Y10" s="25">
        <v>0</v>
      </c>
      <c r="Z10" s="25">
        <v>18.385400000000001</v>
      </c>
      <c r="AA10" s="25">
        <v>0</v>
      </c>
      <c r="AB10" s="25">
        <v>0.92589999999999995</v>
      </c>
      <c r="AC10" s="25">
        <v>51.508800000000001</v>
      </c>
      <c r="AD10" s="25">
        <v>16.676300000000001</v>
      </c>
      <c r="AE10" s="25">
        <v>7.6345999999999998</v>
      </c>
      <c r="AF10" s="25">
        <v>0.21779999999999999</v>
      </c>
      <c r="AG10" s="25">
        <v>0.37580000000000002</v>
      </c>
      <c r="AH10" s="25">
        <v>0.79565150879928204</v>
      </c>
      <c r="AJ10" s="5">
        <f t="shared" si="0"/>
        <v>2.5396542961624085</v>
      </c>
      <c r="AK10" s="5">
        <f t="shared" si="1"/>
        <v>13.287633268965978</v>
      </c>
      <c r="AL10" s="5">
        <f t="shared" si="2"/>
        <v>0.3185117367447049</v>
      </c>
      <c r="AM10" s="5">
        <f t="shared" si="3"/>
        <v>10.01314156190287</v>
      </c>
      <c r="AN10" s="5">
        <f t="shared" si="4"/>
        <v>0.5244271649015293</v>
      </c>
      <c r="AO10" s="5">
        <f t="shared" si="5"/>
        <v>2.9709468841498401</v>
      </c>
      <c r="AP10" s="5">
        <f t="shared" si="6"/>
        <v>49.884433954395234</v>
      </c>
      <c r="AQ10" s="5">
        <f t="shared" si="7"/>
        <v>5.8269227729694979</v>
      </c>
      <c r="AR10" s="5">
        <f t="shared" si="8"/>
        <v>12.045308471119178</v>
      </c>
      <c r="AS10" s="5">
        <f t="shared" si="9"/>
        <v>0.22112969628508905</v>
      </c>
      <c r="AT10" s="5">
        <f t="shared" si="22"/>
        <v>0.87623586449712498</v>
      </c>
      <c r="AV10" s="30" t="str">
        <f t="shared" si="10"/>
        <v>LLg_LL1_83a</v>
      </c>
      <c r="AW10" s="30">
        <f t="shared" si="11"/>
        <v>49.884433954395234</v>
      </c>
      <c r="AX10" s="30">
        <f t="shared" si="12"/>
        <v>2.9709468841498401</v>
      </c>
      <c r="AY10" s="30">
        <f t="shared" si="13"/>
        <v>13.287633268965978</v>
      </c>
      <c r="AZ10" s="30">
        <f t="shared" si="14"/>
        <v>10.2385122004513</v>
      </c>
      <c r="BA10" s="30">
        <f t="shared" si="15"/>
        <v>2.0075313363390777</v>
      </c>
      <c r="BB10" s="30">
        <f t="shared" si="16"/>
        <v>0.22112969628508905</v>
      </c>
      <c r="BC10" s="30">
        <f t="shared" si="17"/>
        <v>5.8269227729694979</v>
      </c>
      <c r="BD10" s="30">
        <f t="shared" si="18"/>
        <v>10.01314156190287</v>
      </c>
      <c r="BE10" s="30">
        <f t="shared" si="19"/>
        <v>2.5396542961624085</v>
      </c>
      <c r="BF10" s="30">
        <f t="shared" si="20"/>
        <v>0.5244271649015293</v>
      </c>
      <c r="BG10" s="30">
        <f t="shared" si="21"/>
        <v>0.3185117367447049</v>
      </c>
      <c r="BH10" s="30">
        <f t="shared" si="23"/>
        <v>0.39182007034817989</v>
      </c>
      <c r="BI10" s="30">
        <f t="shared" si="24"/>
        <v>5.9522810755785766E-3</v>
      </c>
      <c r="BJ10" s="30">
        <f t="shared" si="25"/>
        <v>1131.1211477366869</v>
      </c>
      <c r="BK10" s="30">
        <v>110</v>
      </c>
      <c r="BL10" s="30">
        <v>0.26292463333770411</v>
      </c>
      <c r="BN10" s="12" t="s">
        <v>390</v>
      </c>
      <c r="BO10" s="12">
        <v>30</v>
      </c>
      <c r="BP10" s="12" t="s">
        <v>32</v>
      </c>
      <c r="BQ10" s="12" t="s">
        <v>464</v>
      </c>
      <c r="BR10" s="12" t="s">
        <v>473</v>
      </c>
      <c r="BS10" s="12" t="s">
        <v>461</v>
      </c>
      <c r="BT10" s="12">
        <v>2.6734953703703698E-2</v>
      </c>
      <c r="BU10" s="12">
        <v>12.353999999999999</v>
      </c>
      <c r="BV10" s="12">
        <v>19</v>
      </c>
      <c r="BW10" s="12" t="s">
        <v>462</v>
      </c>
      <c r="BX10" s="12">
        <v>1</v>
      </c>
      <c r="BY10" s="12">
        <v>138000</v>
      </c>
      <c r="BZ10" s="12">
        <v>11000</v>
      </c>
      <c r="CA10" s="12">
        <v>8.8000000000000007</v>
      </c>
      <c r="CB10" s="12">
        <v>1</v>
      </c>
      <c r="CC10" s="12">
        <v>4.78</v>
      </c>
      <c r="CD10" s="12">
        <v>0.79</v>
      </c>
      <c r="CE10" s="12" t="s">
        <v>135</v>
      </c>
      <c r="CF10" s="12" t="s">
        <v>135</v>
      </c>
      <c r="CG10" s="12">
        <v>2.2200000000000002</v>
      </c>
      <c r="CH10" s="12">
        <v>0.32</v>
      </c>
      <c r="CI10" s="12">
        <v>4000</v>
      </c>
      <c r="CJ10" s="12">
        <v>500</v>
      </c>
      <c r="CK10" s="12">
        <v>24.4</v>
      </c>
      <c r="CL10" s="12">
        <v>1.9</v>
      </c>
      <c r="CM10" s="12">
        <v>17800</v>
      </c>
      <c r="CN10" s="12">
        <v>2800</v>
      </c>
      <c r="CO10" s="12">
        <v>311</v>
      </c>
      <c r="CP10" s="12">
        <v>34</v>
      </c>
      <c r="CQ10" s="12">
        <v>86</v>
      </c>
      <c r="CR10" s="12">
        <v>52</v>
      </c>
      <c r="CS10" s="12">
        <v>1310</v>
      </c>
      <c r="CT10" s="12">
        <v>140</v>
      </c>
      <c r="CU10" s="12">
        <v>89000</v>
      </c>
      <c r="CV10" s="12">
        <v>11000</v>
      </c>
      <c r="CW10" s="12">
        <v>42.8</v>
      </c>
      <c r="CX10" s="12">
        <v>3.5</v>
      </c>
      <c r="CY10" s="12">
        <v>62</v>
      </c>
      <c r="CZ10" s="12">
        <v>12</v>
      </c>
      <c r="DA10" s="12">
        <v>70.2</v>
      </c>
      <c r="DB10" s="12">
        <v>9.9</v>
      </c>
      <c r="DC10" s="12">
        <v>145</v>
      </c>
      <c r="DD10" s="12">
        <v>23</v>
      </c>
      <c r="DE10" s="12">
        <v>22.9</v>
      </c>
      <c r="DF10" s="12">
        <v>3.5</v>
      </c>
      <c r="DG10" s="12">
        <v>1.34</v>
      </c>
      <c r="DH10" s="12">
        <v>0.46</v>
      </c>
      <c r="DI10" s="12">
        <v>9</v>
      </c>
      <c r="DJ10" s="12">
        <v>1.5</v>
      </c>
      <c r="DK10" s="12">
        <v>330</v>
      </c>
      <c r="DL10" s="12">
        <v>49</v>
      </c>
      <c r="DM10" s="12">
        <v>24.9</v>
      </c>
      <c r="DN10" s="12">
        <v>3.4</v>
      </c>
      <c r="DO10" s="12">
        <v>165</v>
      </c>
      <c r="DP10" s="12">
        <v>26</v>
      </c>
      <c r="DQ10" s="12">
        <v>16.100000000000001</v>
      </c>
      <c r="DR10" s="12">
        <v>2.7</v>
      </c>
      <c r="DS10" s="12">
        <v>1.25</v>
      </c>
      <c r="DT10" s="12">
        <v>0.43</v>
      </c>
      <c r="DU10" s="12">
        <v>0.71</v>
      </c>
      <c r="DV10" s="12">
        <v>0.5</v>
      </c>
      <c r="DW10" s="12">
        <v>0.222</v>
      </c>
      <c r="DX10" s="12">
        <v>7.6999999999999999E-2</v>
      </c>
      <c r="DY10" s="12">
        <v>1.67</v>
      </c>
      <c r="DZ10" s="12">
        <v>0.51</v>
      </c>
      <c r="EA10" s="12" t="s">
        <v>135</v>
      </c>
      <c r="EB10" s="12" t="s">
        <v>135</v>
      </c>
      <c r="EC10" s="12">
        <v>0.13400000000000001</v>
      </c>
      <c r="ED10" s="12">
        <v>8.5000000000000006E-2</v>
      </c>
      <c r="EE10" s="12">
        <v>115</v>
      </c>
      <c r="EF10" s="12">
        <v>16</v>
      </c>
      <c r="EG10" s="12">
        <v>13.8</v>
      </c>
      <c r="EH10" s="12">
        <v>2</v>
      </c>
      <c r="EI10" s="12">
        <v>34.1</v>
      </c>
      <c r="EJ10" s="12">
        <v>4.7</v>
      </c>
      <c r="EK10" s="12">
        <v>5.01</v>
      </c>
      <c r="EL10" s="12">
        <v>0.77</v>
      </c>
      <c r="EM10" s="12">
        <v>19.8</v>
      </c>
      <c r="EN10" s="12">
        <v>2.6</v>
      </c>
      <c r="EO10" s="12">
        <v>6.2</v>
      </c>
      <c r="EP10" s="12">
        <v>1.2</v>
      </c>
      <c r="EQ10" s="12">
        <v>2.09</v>
      </c>
      <c r="ER10" s="12">
        <v>0.38</v>
      </c>
      <c r="ES10" s="12">
        <v>6</v>
      </c>
      <c r="ET10" s="12">
        <v>1.1000000000000001</v>
      </c>
      <c r="EU10" s="12">
        <v>1.02</v>
      </c>
      <c r="EV10" s="12">
        <v>0.17</v>
      </c>
      <c r="EW10" s="12">
        <v>6</v>
      </c>
      <c r="EX10" s="12">
        <v>1.3</v>
      </c>
      <c r="EY10" s="12">
        <v>1.1200000000000001</v>
      </c>
      <c r="EZ10" s="12">
        <v>0.18</v>
      </c>
      <c r="FA10" s="12">
        <v>2.52</v>
      </c>
      <c r="FB10" s="12">
        <v>0.48</v>
      </c>
      <c r="FC10" s="12">
        <v>0.38</v>
      </c>
      <c r="FD10" s="12">
        <v>0.1</v>
      </c>
      <c r="FE10" s="12">
        <v>2.0299999999999998</v>
      </c>
      <c r="FF10" s="12">
        <v>0.57999999999999996</v>
      </c>
      <c r="FG10" s="12">
        <v>0.32800000000000001</v>
      </c>
      <c r="FH10" s="12">
        <v>9.1999999999999998E-2</v>
      </c>
      <c r="FI10" s="12">
        <v>4.2300000000000004</v>
      </c>
      <c r="FJ10" s="12">
        <v>0.87</v>
      </c>
      <c r="FK10" s="12">
        <v>1.1000000000000001</v>
      </c>
      <c r="FL10" s="12">
        <v>0.25</v>
      </c>
      <c r="FM10" s="12">
        <v>0.25</v>
      </c>
      <c r="FN10" s="12">
        <v>0.13</v>
      </c>
      <c r="FO10" s="12">
        <v>3.1E-2</v>
      </c>
      <c r="FP10" s="12">
        <v>2.1000000000000001E-2</v>
      </c>
      <c r="FQ10" s="12">
        <v>1.61</v>
      </c>
      <c r="FR10" s="12">
        <v>0.87</v>
      </c>
      <c r="FS10" s="12">
        <v>7.4999999999999997E-2</v>
      </c>
      <c r="FT10" s="12">
        <v>5.2999999999999999E-2</v>
      </c>
      <c r="FU10" s="12">
        <v>1.08</v>
      </c>
      <c r="FV10" s="12">
        <v>0.2</v>
      </c>
      <c r="FW10" s="12">
        <v>0.87</v>
      </c>
      <c r="FX10" s="12">
        <v>0.87</v>
      </c>
      <c r="FY10" s="12">
        <f t="shared" si="26"/>
        <v>0.64658634538152615</v>
      </c>
    </row>
    <row r="11" spans="1:181" x14ac:dyDescent="0.3">
      <c r="A11" t="s">
        <v>216</v>
      </c>
      <c r="B11" t="s">
        <v>21</v>
      </c>
      <c r="C11" s="46" t="s">
        <v>826</v>
      </c>
      <c r="D11" s="46" t="s">
        <v>825</v>
      </c>
      <c r="F11" s="62">
        <v>3.1124999999999998</v>
      </c>
      <c r="G11" s="62">
        <v>13.736599999999999</v>
      </c>
      <c r="H11" s="62">
        <v>0.33239999999999997</v>
      </c>
      <c r="I11" s="62">
        <v>8.8236000000000008</v>
      </c>
      <c r="J11" s="62">
        <v>0.7218</v>
      </c>
      <c r="K11" s="62">
        <v>3.5703999999999998</v>
      </c>
      <c r="L11" s="62">
        <v>50.296599999999998</v>
      </c>
      <c r="M11" s="62">
        <v>4.6460999999999997</v>
      </c>
      <c r="N11" s="62">
        <v>11.3735</v>
      </c>
      <c r="O11" s="62">
        <v>0.17979999999999999</v>
      </c>
      <c r="P11" s="62">
        <v>1399.308528</v>
      </c>
      <c r="Q11" s="62">
        <v>220</v>
      </c>
      <c r="R11" s="62">
        <v>0.78204194060696997</v>
      </c>
      <c r="S11" s="62">
        <v>424.08239256684101</v>
      </c>
      <c r="T11" s="62">
        <v>517.89083636521002</v>
      </c>
      <c r="U11" s="62">
        <v>7.7283939178284697</v>
      </c>
      <c r="W11" s="25">
        <v>0.27784999999999999</v>
      </c>
      <c r="X11" s="25">
        <v>2.7007500000000002</v>
      </c>
      <c r="Y11" s="25">
        <v>0</v>
      </c>
      <c r="Z11" s="25">
        <v>18.950299999999999</v>
      </c>
      <c r="AA11" s="25">
        <v>0</v>
      </c>
      <c r="AB11" s="25">
        <v>0.95174999999999998</v>
      </c>
      <c r="AC11" s="25">
        <v>51.510800000000003</v>
      </c>
      <c r="AD11" s="25">
        <v>16.41235</v>
      </c>
      <c r="AE11" s="25">
        <v>7.22905</v>
      </c>
      <c r="AF11" s="25">
        <v>0.18545</v>
      </c>
      <c r="AG11" s="25">
        <v>0.69930000000000003</v>
      </c>
      <c r="AH11" s="25">
        <v>0.80186043687914998</v>
      </c>
      <c r="AJ11" s="5">
        <f t="shared" si="0"/>
        <v>2.8934270818082752</v>
      </c>
      <c r="AK11" s="5">
        <f t="shared" si="1"/>
        <v>12.883706039819327</v>
      </c>
      <c r="AL11" s="5">
        <f t="shared" si="2"/>
        <v>0.30671081861713817</v>
      </c>
      <c r="AM11" s="5">
        <f t="shared" si="3"/>
        <v>9.6062312668767351</v>
      </c>
      <c r="AN11" s="5">
        <f t="shared" si="4"/>
        <v>0.66601645270111409</v>
      </c>
      <c r="AO11" s="5">
        <f t="shared" si="5"/>
        <v>3.3680204126707847</v>
      </c>
      <c r="AP11" s="5">
        <f t="shared" si="6"/>
        <v>50.390438158950268</v>
      </c>
      <c r="AQ11" s="5">
        <f t="shared" si="7"/>
        <v>5.5554421493564927</v>
      </c>
      <c r="AR11" s="5">
        <f t="shared" si="8"/>
        <v>11.053200578272559</v>
      </c>
      <c r="AS11" s="5">
        <f t="shared" si="9"/>
        <v>0.18023665425635729</v>
      </c>
      <c r="AT11" s="5">
        <f t="shared" si="22"/>
        <v>0.92271606082171531</v>
      </c>
      <c r="AV11" s="30" t="str">
        <f t="shared" si="10"/>
        <v>LLg_LL3_121a</v>
      </c>
      <c r="AW11" s="30">
        <f t="shared" si="11"/>
        <v>50.390438158950268</v>
      </c>
      <c r="AX11" s="30">
        <f t="shared" si="12"/>
        <v>3.3680204126707847</v>
      </c>
      <c r="AY11" s="30">
        <f t="shared" si="13"/>
        <v>12.883706039819327</v>
      </c>
      <c r="AZ11" s="30">
        <f t="shared" si="14"/>
        <v>9.3952204915316742</v>
      </c>
      <c r="BA11" s="30">
        <f t="shared" si="15"/>
        <v>1.8421816743777959</v>
      </c>
      <c r="BB11" s="30">
        <f t="shared" si="16"/>
        <v>0.18023665425635729</v>
      </c>
      <c r="BC11" s="30">
        <f t="shared" si="17"/>
        <v>5.5554421493564927</v>
      </c>
      <c r="BD11" s="30">
        <f t="shared" si="18"/>
        <v>9.6062312668767351</v>
      </c>
      <c r="BE11" s="30">
        <f t="shared" si="19"/>
        <v>2.8934270818082752</v>
      </c>
      <c r="BF11" s="30">
        <f t="shared" si="20"/>
        <v>0.66601645270111409</v>
      </c>
      <c r="BG11" s="30">
        <f t="shared" si="21"/>
        <v>0.30671081861713817</v>
      </c>
      <c r="BH11" s="30">
        <f t="shared" si="23"/>
        <v>0.72160265883423313</v>
      </c>
      <c r="BI11" s="30">
        <f t="shared" si="24"/>
        <v>3.9130763473312381E-2</v>
      </c>
      <c r="BJ11" s="30">
        <f t="shared" si="25"/>
        <v>1125.6643872020654</v>
      </c>
      <c r="BK11" s="30">
        <v>650</v>
      </c>
      <c r="BL11" s="30">
        <v>0.1533337678061841</v>
      </c>
      <c r="BN11" s="12" t="s">
        <v>390</v>
      </c>
      <c r="BO11" s="12">
        <v>30</v>
      </c>
      <c r="BP11" s="12" t="s">
        <v>32</v>
      </c>
      <c r="BQ11" s="12" t="s">
        <v>464</v>
      </c>
      <c r="BR11" s="12" t="s">
        <v>578</v>
      </c>
      <c r="BS11" s="12" t="s">
        <v>461</v>
      </c>
      <c r="BT11" s="12">
        <v>2.68634259259259E-3</v>
      </c>
      <c r="BU11" s="12">
        <v>13.920999999999999</v>
      </c>
      <c r="BV11" s="12">
        <v>22</v>
      </c>
      <c r="BW11" s="12" t="s">
        <v>462</v>
      </c>
      <c r="BX11" s="12">
        <v>1</v>
      </c>
      <c r="BY11" s="12">
        <v>117000</v>
      </c>
      <c r="BZ11" s="12">
        <v>7200</v>
      </c>
      <c r="CA11" s="12">
        <v>8.8000000000000007</v>
      </c>
      <c r="CB11" s="12">
        <v>1</v>
      </c>
      <c r="CC11" s="12">
        <v>9.1</v>
      </c>
      <c r="CD11" s="12">
        <v>1</v>
      </c>
      <c r="CE11" s="12">
        <v>1.24</v>
      </c>
      <c r="CF11" s="12">
        <v>0.93</v>
      </c>
      <c r="CG11" s="12">
        <v>3.27</v>
      </c>
      <c r="CH11" s="12">
        <v>0.33</v>
      </c>
      <c r="CI11" s="12">
        <v>5700</v>
      </c>
      <c r="CJ11" s="12">
        <v>170</v>
      </c>
      <c r="CK11" s="12">
        <v>27.1</v>
      </c>
      <c r="CL11" s="12">
        <v>1.5</v>
      </c>
      <c r="CM11" s="12">
        <v>23200</v>
      </c>
      <c r="CN11" s="12">
        <v>2000</v>
      </c>
      <c r="CO11" s="12">
        <v>410</v>
      </c>
      <c r="CP11" s="12">
        <v>44</v>
      </c>
      <c r="CQ11" s="12">
        <v>54.1</v>
      </c>
      <c r="CR11" s="12">
        <v>6.8</v>
      </c>
      <c r="CS11" s="12">
        <v>1360</v>
      </c>
      <c r="CT11" s="12">
        <v>120</v>
      </c>
      <c r="CU11" s="12">
        <v>97300</v>
      </c>
      <c r="CV11" s="12">
        <v>8600</v>
      </c>
      <c r="CW11" s="12">
        <v>43.3</v>
      </c>
      <c r="CX11" s="12">
        <v>5.5</v>
      </c>
      <c r="CY11" s="12">
        <v>53.5</v>
      </c>
      <c r="CZ11" s="12">
        <v>6.7</v>
      </c>
      <c r="DA11" s="12">
        <v>66.099999999999994</v>
      </c>
      <c r="DB11" s="12">
        <v>5</v>
      </c>
      <c r="DC11" s="12">
        <v>152</v>
      </c>
      <c r="DD11" s="12">
        <v>15</v>
      </c>
      <c r="DE11" s="12">
        <v>24.6</v>
      </c>
      <c r="DF11" s="12">
        <v>2.2999999999999998</v>
      </c>
      <c r="DG11" s="12">
        <v>1.1499999999999999</v>
      </c>
      <c r="DH11" s="12">
        <v>0.49</v>
      </c>
      <c r="DI11" s="12">
        <v>13.18</v>
      </c>
      <c r="DJ11" s="12">
        <v>0.99</v>
      </c>
      <c r="DK11" s="12">
        <v>389</v>
      </c>
      <c r="DL11" s="12">
        <v>30</v>
      </c>
      <c r="DM11" s="12">
        <v>33.6</v>
      </c>
      <c r="DN11" s="12">
        <v>2.8</v>
      </c>
      <c r="DO11" s="12">
        <v>218</v>
      </c>
      <c r="DP11" s="12">
        <v>21</v>
      </c>
      <c r="DQ11" s="12">
        <v>20.9</v>
      </c>
      <c r="DR11" s="12">
        <v>2.5</v>
      </c>
      <c r="DS11" s="12">
        <v>1.48</v>
      </c>
      <c r="DT11" s="12">
        <v>0.49</v>
      </c>
      <c r="DU11" s="12">
        <v>0.51</v>
      </c>
      <c r="DV11" s="12">
        <v>0.4</v>
      </c>
      <c r="DW11" s="12">
        <v>0.153</v>
      </c>
      <c r="DX11" s="12">
        <v>7.0000000000000007E-2</v>
      </c>
      <c r="DY11" s="12">
        <v>2.3199999999999998</v>
      </c>
      <c r="DZ11" s="12">
        <v>0.42</v>
      </c>
      <c r="EA11" s="12">
        <v>0.13</v>
      </c>
      <c r="EB11" s="12">
        <v>0.14000000000000001</v>
      </c>
      <c r="EC11" s="12">
        <v>0.14299999999999999</v>
      </c>
      <c r="ED11" s="12">
        <v>3.9E-2</v>
      </c>
      <c r="EE11" s="12">
        <v>167</v>
      </c>
      <c r="EF11" s="12">
        <v>14</v>
      </c>
      <c r="EG11" s="12">
        <v>18.2</v>
      </c>
      <c r="EH11" s="12">
        <v>1.1000000000000001</v>
      </c>
      <c r="EI11" s="12">
        <v>44.9</v>
      </c>
      <c r="EJ11" s="12">
        <v>2.8</v>
      </c>
      <c r="EK11" s="12">
        <v>6.27</v>
      </c>
      <c r="EL11" s="12">
        <v>0.44</v>
      </c>
      <c r="EM11" s="12">
        <v>28.6</v>
      </c>
      <c r="EN11" s="12">
        <v>2.4</v>
      </c>
      <c r="EO11" s="12">
        <v>8.6999999999999993</v>
      </c>
      <c r="EP11" s="12">
        <v>1.5</v>
      </c>
      <c r="EQ11" s="12">
        <v>2.7</v>
      </c>
      <c r="ER11" s="12">
        <v>0.47</v>
      </c>
      <c r="ES11" s="12">
        <v>7.5</v>
      </c>
      <c r="ET11" s="12">
        <v>1.3</v>
      </c>
      <c r="EU11" s="12">
        <v>1.1100000000000001</v>
      </c>
      <c r="EV11" s="12">
        <v>0.17</v>
      </c>
      <c r="EW11" s="12">
        <v>6.25</v>
      </c>
      <c r="EX11" s="12">
        <v>0.62</v>
      </c>
      <c r="EY11" s="12">
        <v>1.36</v>
      </c>
      <c r="EZ11" s="12">
        <v>0.24</v>
      </c>
      <c r="FA11" s="12">
        <v>3.1</v>
      </c>
      <c r="FB11" s="12">
        <v>0.37</v>
      </c>
      <c r="FC11" s="12">
        <v>0.46500000000000002</v>
      </c>
      <c r="FD11" s="12">
        <v>9.7000000000000003E-2</v>
      </c>
      <c r="FE11" s="12">
        <v>3.13</v>
      </c>
      <c r="FF11" s="12">
        <v>0.52</v>
      </c>
      <c r="FG11" s="12">
        <v>0.46</v>
      </c>
      <c r="FH11" s="12">
        <v>0.1</v>
      </c>
      <c r="FI11" s="12">
        <v>4.59</v>
      </c>
      <c r="FJ11" s="12">
        <v>0.76</v>
      </c>
      <c r="FK11" s="12">
        <v>1.27</v>
      </c>
      <c r="FL11" s="12">
        <v>0.17</v>
      </c>
      <c r="FM11" s="12">
        <v>0.28999999999999998</v>
      </c>
      <c r="FN11" s="12">
        <v>0.1</v>
      </c>
      <c r="FO11" s="12">
        <v>0.03</v>
      </c>
      <c r="FP11" s="12">
        <v>2.1999999999999999E-2</v>
      </c>
      <c r="FQ11" s="12">
        <v>1.65</v>
      </c>
      <c r="FR11" s="12">
        <v>0.25</v>
      </c>
      <c r="FS11" s="12" t="s">
        <v>135</v>
      </c>
      <c r="FT11" s="12" t="s">
        <v>135</v>
      </c>
      <c r="FU11" s="12">
        <v>1.2</v>
      </c>
      <c r="FV11" s="12">
        <v>0.17</v>
      </c>
      <c r="FW11" s="12">
        <v>0.46</v>
      </c>
      <c r="FX11" s="12">
        <v>0.11</v>
      </c>
      <c r="FY11" s="12">
        <f t="shared" si="26"/>
        <v>0.62202380952380942</v>
      </c>
    </row>
    <row r="12" spans="1:181" x14ac:dyDescent="0.3">
      <c r="A12" t="s">
        <v>217</v>
      </c>
      <c r="B12" t="s">
        <v>21</v>
      </c>
      <c r="C12" s="46" t="s">
        <v>828</v>
      </c>
      <c r="D12" s="46" t="s">
        <v>825</v>
      </c>
      <c r="F12" s="62">
        <v>2.8717000000000001</v>
      </c>
      <c r="G12" s="62">
        <v>14.046799999999999</v>
      </c>
      <c r="H12" s="62">
        <v>0.34420000000000001</v>
      </c>
      <c r="I12" s="62">
        <v>8.7193000000000005</v>
      </c>
      <c r="J12" s="62">
        <v>0.70299999999999996</v>
      </c>
      <c r="K12" s="62">
        <v>3.6312000000000002</v>
      </c>
      <c r="L12" s="62">
        <v>50.295299999999997</v>
      </c>
      <c r="M12" s="62">
        <v>4.7487000000000004</v>
      </c>
      <c r="N12" s="62">
        <v>11.227600000000001</v>
      </c>
      <c r="O12" s="62">
        <v>0.22939999999999999</v>
      </c>
      <c r="P12" s="62">
        <v>1375.2860639999999</v>
      </c>
      <c r="Q12" s="62">
        <v>174</v>
      </c>
      <c r="R12" s="62">
        <v>0.82144515183137501</v>
      </c>
      <c r="S12" s="62">
        <v>537.34787623524801</v>
      </c>
      <c r="T12" s="62">
        <v>540.71415795351697</v>
      </c>
      <c r="U12" s="62">
        <v>5.8090773810228002</v>
      </c>
      <c r="W12" s="25">
        <v>0.29470000000000002</v>
      </c>
      <c r="X12" s="25">
        <v>2.7075499999999999</v>
      </c>
      <c r="Y12" s="25">
        <v>0</v>
      </c>
      <c r="Z12" s="25">
        <v>18.961449999999999</v>
      </c>
      <c r="AA12" s="25">
        <v>0</v>
      </c>
      <c r="AB12" s="25">
        <v>0.93284999999999996</v>
      </c>
      <c r="AC12" s="25">
        <v>51.455249999999999</v>
      </c>
      <c r="AD12" s="25">
        <v>16.397849999999998</v>
      </c>
      <c r="AE12" s="25">
        <v>7.3330500000000001</v>
      </c>
      <c r="AF12" s="25">
        <v>0.19985</v>
      </c>
      <c r="AG12" s="25">
        <v>0.70065</v>
      </c>
      <c r="AH12" s="25">
        <v>0.79943953983433202</v>
      </c>
      <c r="AJ12" s="5">
        <f t="shared" si="0"/>
        <v>2.7220000758910428</v>
      </c>
      <c r="AK12" s="5">
        <f t="shared" si="1"/>
        <v>13.388094193072371</v>
      </c>
      <c r="AL12" s="5">
        <f t="shared" si="2"/>
        <v>0.32420515565451952</v>
      </c>
      <c r="AM12" s="5">
        <f t="shared" si="3"/>
        <v>9.3142744189804265</v>
      </c>
      <c r="AN12" s="5">
        <f t="shared" si="4"/>
        <v>0.66216218601140964</v>
      </c>
      <c r="AO12" s="5">
        <f t="shared" si="5"/>
        <v>3.4744507604891717</v>
      </c>
      <c r="AP12" s="5">
        <f t="shared" si="6"/>
        <v>50.362682393081172</v>
      </c>
      <c r="AQ12" s="5">
        <f t="shared" si="7"/>
        <v>5.4254081377314183</v>
      </c>
      <c r="AR12" s="5">
        <f t="shared" si="8"/>
        <v>11.001362576857376</v>
      </c>
      <c r="AS12" s="5">
        <f t="shared" si="9"/>
        <v>0.22768341763390776</v>
      </c>
      <c r="AT12" s="5">
        <f t="shared" si="22"/>
        <v>0.94190922618977202</v>
      </c>
      <c r="AV12" s="30" t="str">
        <f t="shared" si="10"/>
        <v>LLg_LL3_121b</v>
      </c>
      <c r="AW12" s="30">
        <f t="shared" si="11"/>
        <v>50.362682393081172</v>
      </c>
      <c r="AX12" s="30">
        <f t="shared" si="12"/>
        <v>3.4744507604891717</v>
      </c>
      <c r="AY12" s="30">
        <f t="shared" si="13"/>
        <v>13.388094193072371</v>
      </c>
      <c r="AZ12" s="30">
        <f t="shared" si="14"/>
        <v>9.3511581903287695</v>
      </c>
      <c r="BA12" s="30">
        <f t="shared" si="15"/>
        <v>1.8335420938719347</v>
      </c>
      <c r="BB12" s="30">
        <f t="shared" si="16"/>
        <v>0.22768341763390776</v>
      </c>
      <c r="BC12" s="30">
        <f t="shared" si="17"/>
        <v>5.4254081377314183</v>
      </c>
      <c r="BD12" s="30">
        <f t="shared" si="18"/>
        <v>9.3142744189804265</v>
      </c>
      <c r="BE12" s="30">
        <f t="shared" si="19"/>
        <v>2.7220000758910428</v>
      </c>
      <c r="BF12" s="30">
        <f t="shared" si="20"/>
        <v>0.66216218601140964</v>
      </c>
      <c r="BG12" s="30">
        <f t="shared" si="21"/>
        <v>0.32420515565451952</v>
      </c>
      <c r="BH12" s="30">
        <f t="shared" si="23"/>
        <v>0.77372676731883028</v>
      </c>
      <c r="BI12" s="30">
        <f t="shared" si="24"/>
        <v>5.0613292229945983E-2</v>
      </c>
      <c r="BJ12" s="30">
        <f t="shared" si="25"/>
        <v>1123.0507035684016</v>
      </c>
      <c r="BK12" s="30">
        <v>840</v>
      </c>
      <c r="BL12" s="30">
        <v>0.1410378070721548</v>
      </c>
      <c r="BN12" s="12" t="s">
        <v>390</v>
      </c>
      <c r="BO12" s="12">
        <v>30</v>
      </c>
      <c r="BP12" s="12" t="s">
        <v>32</v>
      </c>
      <c r="BQ12" s="12" t="s">
        <v>464</v>
      </c>
      <c r="BR12" s="12" t="s">
        <v>579</v>
      </c>
      <c r="BS12" s="12" t="s">
        <v>461</v>
      </c>
      <c r="BT12" s="12">
        <v>9.2129629629629603E-4</v>
      </c>
      <c r="BU12" s="12">
        <v>2.8950999999999998</v>
      </c>
      <c r="BV12" s="12">
        <v>4</v>
      </c>
      <c r="BW12" s="12" t="s">
        <v>462</v>
      </c>
      <c r="BX12" s="12">
        <v>1</v>
      </c>
      <c r="BY12" s="12">
        <v>136000</v>
      </c>
      <c r="BZ12" s="12">
        <v>27000</v>
      </c>
      <c r="CA12" s="12">
        <v>8.6999999999999993</v>
      </c>
      <c r="CB12" s="12">
        <v>1</v>
      </c>
      <c r="CC12" s="12">
        <v>9.3000000000000007</v>
      </c>
      <c r="CD12" s="12">
        <v>5.5</v>
      </c>
      <c r="CE12" s="12">
        <v>12</v>
      </c>
      <c r="CF12" s="12">
        <v>19</v>
      </c>
      <c r="CG12" s="12">
        <v>2.73</v>
      </c>
      <c r="CH12" s="12">
        <v>0.85</v>
      </c>
      <c r="CI12" s="12">
        <v>5700</v>
      </c>
      <c r="CJ12" s="12">
        <v>1400</v>
      </c>
      <c r="CK12" s="12">
        <v>29.5</v>
      </c>
      <c r="CL12" s="12">
        <v>6.8</v>
      </c>
      <c r="CM12" s="12">
        <v>26200</v>
      </c>
      <c r="CN12" s="12">
        <v>4700</v>
      </c>
      <c r="CO12" s="12">
        <v>450</v>
      </c>
      <c r="CP12" s="12">
        <v>140</v>
      </c>
      <c r="CQ12" s="12">
        <v>47.3</v>
      </c>
      <c r="CR12" s="12">
        <v>6.7</v>
      </c>
      <c r="CS12" s="12">
        <v>1420</v>
      </c>
      <c r="CT12" s="12">
        <v>220</v>
      </c>
      <c r="CU12" s="12">
        <v>101000</v>
      </c>
      <c r="CV12" s="12">
        <v>27000</v>
      </c>
      <c r="CW12" s="12">
        <v>42</v>
      </c>
      <c r="CX12" s="12">
        <v>10</v>
      </c>
      <c r="CY12" s="12">
        <v>53</v>
      </c>
      <c r="CZ12" s="12">
        <v>13</v>
      </c>
      <c r="DA12" s="12">
        <v>51</v>
      </c>
      <c r="DB12" s="12">
        <v>13</v>
      </c>
      <c r="DC12" s="12">
        <v>184</v>
      </c>
      <c r="DD12" s="12">
        <v>74</v>
      </c>
      <c r="DE12" s="12">
        <v>34</v>
      </c>
      <c r="DF12" s="12">
        <v>11</v>
      </c>
      <c r="DG12" s="12">
        <v>3.6</v>
      </c>
      <c r="DH12" s="12">
        <v>1.5</v>
      </c>
      <c r="DI12" s="12">
        <v>16</v>
      </c>
      <c r="DJ12" s="12">
        <v>5.9</v>
      </c>
      <c r="DK12" s="12">
        <v>510</v>
      </c>
      <c r="DL12" s="12">
        <v>120</v>
      </c>
      <c r="DM12" s="12">
        <v>35.1</v>
      </c>
      <c r="DN12" s="12">
        <v>6.1</v>
      </c>
      <c r="DO12" s="12">
        <v>216</v>
      </c>
      <c r="DP12" s="12">
        <v>19</v>
      </c>
      <c r="DQ12" s="12">
        <v>21</v>
      </c>
      <c r="DR12" s="12">
        <v>3.6</v>
      </c>
      <c r="DS12" s="12">
        <v>2.5</v>
      </c>
      <c r="DT12" s="12">
        <v>1.2</v>
      </c>
      <c r="DU12" s="12" t="s">
        <v>135</v>
      </c>
      <c r="DV12" s="12" t="s">
        <v>135</v>
      </c>
      <c r="DW12" s="12">
        <v>3.5</v>
      </c>
      <c r="DX12" s="12">
        <v>4.7</v>
      </c>
      <c r="DY12" s="12">
        <v>10</v>
      </c>
      <c r="DZ12" s="12">
        <v>14</v>
      </c>
      <c r="EA12" s="12">
        <v>0.44</v>
      </c>
      <c r="EB12" s="12">
        <v>0.45</v>
      </c>
      <c r="EC12" s="12">
        <v>0.32</v>
      </c>
      <c r="ED12" s="12">
        <v>0.27</v>
      </c>
      <c r="EE12" s="12">
        <v>173</v>
      </c>
      <c r="EF12" s="12">
        <v>34</v>
      </c>
      <c r="EG12" s="12">
        <v>20.8</v>
      </c>
      <c r="EH12" s="12">
        <v>7.6</v>
      </c>
      <c r="EI12" s="12">
        <v>59</v>
      </c>
      <c r="EJ12" s="12">
        <v>18</v>
      </c>
      <c r="EK12" s="12">
        <v>9.3000000000000007</v>
      </c>
      <c r="EL12" s="12">
        <v>4.8</v>
      </c>
      <c r="EM12" s="12">
        <v>34</v>
      </c>
      <c r="EN12" s="12">
        <v>12</v>
      </c>
      <c r="EO12" s="12">
        <v>9.1999999999999993</v>
      </c>
      <c r="EP12" s="12">
        <v>3.2</v>
      </c>
      <c r="EQ12" s="12">
        <v>3.5</v>
      </c>
      <c r="ER12" s="12">
        <v>1.2</v>
      </c>
      <c r="ES12" s="12">
        <v>8.1</v>
      </c>
      <c r="ET12" s="12">
        <v>5</v>
      </c>
      <c r="EU12" s="12">
        <v>1.19</v>
      </c>
      <c r="EV12" s="12">
        <v>0.57999999999999996</v>
      </c>
      <c r="EW12" s="12">
        <v>6.5</v>
      </c>
      <c r="EX12" s="12">
        <v>4.0999999999999996</v>
      </c>
      <c r="EY12" s="12">
        <v>1.57</v>
      </c>
      <c r="EZ12" s="12">
        <v>0.99</v>
      </c>
      <c r="FA12" s="12">
        <v>3.9</v>
      </c>
      <c r="FB12" s="12">
        <v>1.8</v>
      </c>
      <c r="FC12" s="12">
        <v>0.45</v>
      </c>
      <c r="FD12" s="12">
        <v>0.28000000000000003</v>
      </c>
      <c r="FE12" s="12">
        <v>2.5299999999999998</v>
      </c>
      <c r="FF12" s="12">
        <v>0.5</v>
      </c>
      <c r="FG12" s="12">
        <v>2.6</v>
      </c>
      <c r="FH12" s="12">
        <v>4</v>
      </c>
      <c r="FI12" s="12">
        <v>6.9</v>
      </c>
      <c r="FJ12" s="12">
        <v>4.4000000000000004</v>
      </c>
      <c r="FK12" s="12">
        <v>1.17</v>
      </c>
      <c r="FL12" s="12">
        <v>0.75</v>
      </c>
      <c r="FM12" s="12">
        <v>1.08</v>
      </c>
      <c r="FN12" s="12">
        <v>0.96</v>
      </c>
      <c r="FO12" s="12">
        <v>0.3</v>
      </c>
      <c r="FP12" s="12">
        <v>0.2</v>
      </c>
      <c r="FQ12" s="12">
        <v>2.61</v>
      </c>
      <c r="FR12" s="12">
        <v>0.98</v>
      </c>
      <c r="FS12" s="12">
        <v>0.6</v>
      </c>
      <c r="FT12" s="12">
        <v>1.1000000000000001</v>
      </c>
      <c r="FU12" s="12">
        <v>1.47</v>
      </c>
      <c r="FV12" s="12">
        <v>0.43</v>
      </c>
      <c r="FW12" s="12">
        <v>0.8</v>
      </c>
      <c r="FX12" s="12">
        <v>0.51</v>
      </c>
      <c r="FY12" s="12">
        <f t="shared" si="26"/>
        <v>0.59829059829059827</v>
      </c>
    </row>
    <row r="13" spans="1:181" x14ac:dyDescent="0.3">
      <c r="A13" t="s">
        <v>955</v>
      </c>
      <c r="B13" t="s">
        <v>18</v>
      </c>
      <c r="C13" s="46" t="s">
        <v>831</v>
      </c>
      <c r="D13" s="46" t="s">
        <v>831</v>
      </c>
      <c r="F13" s="62">
        <v>2.8523000000000001</v>
      </c>
      <c r="G13" s="62">
        <v>14.7691</v>
      </c>
      <c r="H13" s="62">
        <v>0.36870000000000003</v>
      </c>
      <c r="I13" s="62">
        <v>8.9209999999999994</v>
      </c>
      <c r="J13" s="62">
        <v>0.56030000000000002</v>
      </c>
      <c r="K13" s="62">
        <v>3.3010999999999999</v>
      </c>
      <c r="L13" s="62">
        <v>49.4437</v>
      </c>
      <c r="M13" s="62">
        <v>4.3316999999999997</v>
      </c>
      <c r="N13" s="62">
        <v>12.4293</v>
      </c>
      <c r="O13" s="62">
        <v>0.14180000000000001</v>
      </c>
      <c r="P13" s="62">
        <v>1050.482332</v>
      </c>
      <c r="Q13" s="62">
        <v>141</v>
      </c>
      <c r="U13" s="62">
        <v>12.3796023130684</v>
      </c>
      <c r="W13" s="25">
        <v>0.23945</v>
      </c>
      <c r="X13" s="25">
        <v>2.5808</v>
      </c>
      <c r="Y13" s="25">
        <v>0</v>
      </c>
      <c r="Z13" s="25">
        <v>18.518550000000001</v>
      </c>
      <c r="AA13" s="25">
        <v>0</v>
      </c>
      <c r="AB13" s="25">
        <v>0.8417</v>
      </c>
      <c r="AC13" s="25">
        <v>51.702849999999998</v>
      </c>
      <c r="AD13" s="25">
        <v>16.746700000000001</v>
      </c>
      <c r="AE13" s="25">
        <v>7.4889999999999999</v>
      </c>
      <c r="AF13" s="25">
        <v>0.19105</v>
      </c>
      <c r="AG13" s="25">
        <v>0.38390000000000002</v>
      </c>
      <c r="AH13" s="25">
        <v>0.79944070155781</v>
      </c>
      <c r="AJ13" s="5">
        <f t="shared" si="0"/>
        <v>2.5288395609629921</v>
      </c>
      <c r="AK13" s="5">
        <f t="shared" si="1"/>
        <v>13.260236931276284</v>
      </c>
      <c r="AL13" s="5">
        <f t="shared" si="2"/>
        <v>0.32305640627171683</v>
      </c>
      <c r="AM13" s="5">
        <f t="shared" si="3"/>
        <v>10.109138521797895</v>
      </c>
      <c r="AN13" s="5">
        <f t="shared" si="4"/>
        <v>0.49093708823987775</v>
      </c>
      <c r="AO13" s="5">
        <f t="shared" si="5"/>
        <v>2.9966360607123956</v>
      </c>
      <c r="AP13" s="5">
        <f t="shared" si="6"/>
        <v>49.723373785655681</v>
      </c>
      <c r="AQ13" s="5">
        <f t="shared" si="7"/>
        <v>5.8686276271674416</v>
      </c>
      <c r="AR13" s="5">
        <f t="shared" si="8"/>
        <v>11.817710506927481</v>
      </c>
      <c r="AS13" s="5">
        <f t="shared" si="9"/>
        <v>0.14789695413918619</v>
      </c>
      <c r="AT13" s="5">
        <f t="shared" si="22"/>
        <v>0.87620397686931595</v>
      </c>
      <c r="AV13" s="30" t="str">
        <f t="shared" si="10"/>
        <v>LLg_LL1_83d_nosims</v>
      </c>
      <c r="AW13" s="30">
        <f t="shared" si="11"/>
        <v>49.723373785655681</v>
      </c>
      <c r="AX13" s="30">
        <f t="shared" si="12"/>
        <v>2.9966360607123956</v>
      </c>
      <c r="AY13" s="30">
        <f t="shared" si="13"/>
        <v>13.260236931276284</v>
      </c>
      <c r="AZ13" s="30">
        <f t="shared" si="14"/>
        <v>10.04505393088836</v>
      </c>
      <c r="BA13" s="30">
        <f t="shared" si="15"/>
        <v>1.9695987216370687</v>
      </c>
      <c r="BB13" s="30">
        <f t="shared" si="16"/>
        <v>0.14789695413918619</v>
      </c>
      <c r="BC13" s="30">
        <f t="shared" si="17"/>
        <v>5.8686276271674416</v>
      </c>
      <c r="BD13" s="30">
        <f t="shared" si="18"/>
        <v>10.109138521797895</v>
      </c>
      <c r="BE13" s="30">
        <f t="shared" si="19"/>
        <v>2.5288395609629921</v>
      </c>
      <c r="BF13" s="30">
        <f t="shared" si="20"/>
        <v>0.49093708823987775</v>
      </c>
      <c r="BG13" s="30">
        <f t="shared" si="21"/>
        <v>0.32305640627171683</v>
      </c>
      <c r="BJ13" s="30">
        <f t="shared" si="25"/>
        <v>1131.9594153060657</v>
      </c>
      <c r="FY13" s="12" t="e">
        <f t="shared" si="26"/>
        <v>#DIV/0!</v>
      </c>
    </row>
    <row r="14" spans="1:181" x14ac:dyDescent="0.3">
      <c r="A14" t="s">
        <v>244</v>
      </c>
      <c r="B14" t="s">
        <v>22</v>
      </c>
      <c r="C14" s="46" t="s">
        <v>825</v>
      </c>
      <c r="D14" s="46" t="s">
        <v>827</v>
      </c>
      <c r="F14" s="62">
        <v>3.3677999999999999</v>
      </c>
      <c r="G14" s="62">
        <v>12.0129</v>
      </c>
      <c r="H14" s="62">
        <v>0.4637</v>
      </c>
      <c r="I14" s="62">
        <v>8.3173999999999992</v>
      </c>
      <c r="J14" s="62">
        <v>0.96060000000000001</v>
      </c>
      <c r="K14" s="62">
        <v>4.2050999999999998</v>
      </c>
      <c r="L14" s="62">
        <v>49.472799999999999</v>
      </c>
      <c r="M14" s="62">
        <v>4.4160000000000004</v>
      </c>
      <c r="N14" s="62">
        <v>13.5291</v>
      </c>
      <c r="O14" s="62">
        <v>0.2525</v>
      </c>
      <c r="P14" s="62">
        <v>1740.627704</v>
      </c>
      <c r="Q14" s="62">
        <v>256</v>
      </c>
      <c r="R14" s="62">
        <v>0.32639176566480799</v>
      </c>
      <c r="S14" s="62">
        <v>273.78338223941302</v>
      </c>
      <c r="T14" s="62">
        <v>477.259082943019</v>
      </c>
      <c r="U14" s="62">
        <v>1.08282219760678</v>
      </c>
      <c r="W14" s="25">
        <v>0.29559999999999997</v>
      </c>
      <c r="X14" s="25">
        <v>2.3517000000000001</v>
      </c>
      <c r="Y14" s="25">
        <v>0</v>
      </c>
      <c r="Z14" s="25">
        <v>18.6999</v>
      </c>
      <c r="AA14" s="25">
        <v>0</v>
      </c>
      <c r="AB14" s="25">
        <v>1.1835</v>
      </c>
      <c r="AC14" s="25">
        <v>50.787799999999997</v>
      </c>
      <c r="AD14" s="25">
        <v>15.5357</v>
      </c>
      <c r="AE14" s="25">
        <v>9.7011000000000003</v>
      </c>
      <c r="AF14" s="25">
        <v>0.20910000000000001</v>
      </c>
      <c r="AG14" s="25">
        <v>6.1199999999999997E-2</v>
      </c>
      <c r="AH14" s="25">
        <v>0.74057087120707799</v>
      </c>
      <c r="AJ14" s="5">
        <f t="shared" si="0"/>
        <v>3.3345335364451243</v>
      </c>
      <c r="AK14" s="5">
        <f t="shared" si="1"/>
        <v>11.908286381844814</v>
      </c>
      <c r="AL14" s="5">
        <f t="shared" si="2"/>
        <v>0.45867895346969734</v>
      </c>
      <c r="AM14" s="5">
        <f t="shared" si="3"/>
        <v>8.4298240146665222</v>
      </c>
      <c r="AN14" s="5">
        <f t="shared" si="4"/>
        <v>0.95019840996978933</v>
      </c>
      <c r="AO14" s="5">
        <f t="shared" si="5"/>
        <v>4.1723814444771135</v>
      </c>
      <c r="AP14" s="5">
        <f t="shared" si="6"/>
        <v>49.487039111898525</v>
      </c>
      <c r="AQ14" s="5">
        <f t="shared" si="7"/>
        <v>4.5364065799072817</v>
      </c>
      <c r="AR14" s="5">
        <f t="shared" si="8"/>
        <v>13.487649566275612</v>
      </c>
      <c r="AS14" s="5">
        <f t="shared" si="9"/>
        <v>0.25203005516623866</v>
      </c>
      <c r="AT14" s="5">
        <f t="shared" si="22"/>
        <v>0.98917177802393219</v>
      </c>
      <c r="AV14" s="30" t="str">
        <f t="shared" si="10"/>
        <v>LL9_474_c</v>
      </c>
      <c r="AW14" s="30">
        <f t="shared" si="11"/>
        <v>49.487039111898525</v>
      </c>
      <c r="AX14" s="30">
        <f t="shared" si="12"/>
        <v>4.1723814444771135</v>
      </c>
      <c r="AY14" s="30">
        <f t="shared" si="13"/>
        <v>11.908286381844814</v>
      </c>
      <c r="AZ14" s="30">
        <f t="shared" si="14"/>
        <v>11.464502131334271</v>
      </c>
      <c r="BA14" s="30">
        <f t="shared" si="15"/>
        <v>2.2479191149633251</v>
      </c>
      <c r="BB14" s="30">
        <f t="shared" si="16"/>
        <v>0.25203005516623866</v>
      </c>
      <c r="BC14" s="30">
        <f t="shared" si="17"/>
        <v>4.5364065799072817</v>
      </c>
      <c r="BD14" s="30">
        <f t="shared" si="18"/>
        <v>8.4298240146665222</v>
      </c>
      <c r="BE14" s="30">
        <f t="shared" si="19"/>
        <v>3.3345335364451243</v>
      </c>
      <c r="BF14" s="30">
        <f t="shared" si="20"/>
        <v>0.95019840996978933</v>
      </c>
      <c r="BG14" s="30">
        <f t="shared" si="21"/>
        <v>0.45867895346969734</v>
      </c>
      <c r="BH14" s="30">
        <f t="shared" si="23"/>
        <v>0.32285752317502875</v>
      </c>
      <c r="BI14" s="30">
        <f t="shared" si="24"/>
        <v>2.7081879500316604E-2</v>
      </c>
      <c r="BJ14" s="30">
        <f t="shared" si="25"/>
        <v>1105.1817722561364</v>
      </c>
      <c r="BK14" s="30">
        <v>380</v>
      </c>
      <c r="BL14" s="30">
        <v>5.8887218607355081E-2</v>
      </c>
      <c r="BN14" s="12" t="s">
        <v>398</v>
      </c>
      <c r="BO14" s="12">
        <v>40</v>
      </c>
      <c r="BP14" s="12" t="s">
        <v>32</v>
      </c>
      <c r="BQ14" s="12">
        <v>17</v>
      </c>
      <c r="BR14" s="12" t="s">
        <v>580</v>
      </c>
      <c r="BS14" s="12" t="s">
        <v>478</v>
      </c>
      <c r="BT14" s="12">
        <v>2.5453703703703701E-2</v>
      </c>
      <c r="BU14" s="12">
        <v>23.006</v>
      </c>
      <c r="BV14" s="12">
        <v>36</v>
      </c>
      <c r="BW14" s="12" t="s">
        <v>462</v>
      </c>
      <c r="BX14" s="12">
        <v>1</v>
      </c>
      <c r="BY14" s="12">
        <v>311000</v>
      </c>
      <c r="BZ14" s="12">
        <v>15000</v>
      </c>
      <c r="CA14" s="12">
        <v>8.3000000000000007</v>
      </c>
      <c r="CB14" s="12">
        <v>1</v>
      </c>
      <c r="CC14" s="12">
        <v>9.7799999999999994</v>
      </c>
      <c r="CD14" s="12">
        <v>0.55000000000000004</v>
      </c>
      <c r="CE14" s="12">
        <v>1.08</v>
      </c>
      <c r="CF14" s="12">
        <v>0.27</v>
      </c>
      <c r="CG14" s="12">
        <v>3.43</v>
      </c>
      <c r="CH14" s="12">
        <v>0.16</v>
      </c>
      <c r="CI14" s="12">
        <v>7450</v>
      </c>
      <c r="CJ14" s="12">
        <v>260</v>
      </c>
      <c r="CK14" s="12">
        <v>25.4</v>
      </c>
      <c r="CL14" s="12">
        <v>1</v>
      </c>
      <c r="CM14" s="12">
        <v>24570</v>
      </c>
      <c r="CN14" s="12">
        <v>890</v>
      </c>
      <c r="CO14" s="12">
        <v>419</v>
      </c>
      <c r="CP14" s="12">
        <v>19</v>
      </c>
      <c r="CQ14" s="12">
        <v>11.2</v>
      </c>
      <c r="CR14" s="12">
        <v>2.2999999999999998</v>
      </c>
      <c r="CS14" s="12">
        <v>1527</v>
      </c>
      <c r="CT14" s="12">
        <v>62</v>
      </c>
      <c r="CU14" s="12">
        <v>129800</v>
      </c>
      <c r="CV14" s="12">
        <v>5100</v>
      </c>
      <c r="CW14" s="12">
        <v>43.9</v>
      </c>
      <c r="CX14" s="12">
        <v>2</v>
      </c>
      <c r="CY14" s="12">
        <v>54.2</v>
      </c>
      <c r="CZ14" s="12">
        <v>2.9</v>
      </c>
      <c r="DA14" s="12">
        <v>197.4</v>
      </c>
      <c r="DB14" s="12">
        <v>8.5</v>
      </c>
      <c r="DC14" s="12">
        <v>167.9</v>
      </c>
      <c r="DD14" s="12">
        <v>8</v>
      </c>
      <c r="DE14" s="12">
        <v>25.4</v>
      </c>
      <c r="DF14" s="12">
        <v>1.1000000000000001</v>
      </c>
      <c r="DG14" s="12">
        <v>1.34</v>
      </c>
      <c r="DH14" s="12">
        <v>0.2</v>
      </c>
      <c r="DI14" s="12">
        <v>17.25</v>
      </c>
      <c r="DJ14" s="12">
        <v>0.68</v>
      </c>
      <c r="DK14" s="12">
        <v>389</v>
      </c>
      <c r="DL14" s="12">
        <v>15</v>
      </c>
      <c r="DM14" s="12">
        <v>38.200000000000003</v>
      </c>
      <c r="DN14" s="12">
        <v>1.6</v>
      </c>
      <c r="DO14" s="12">
        <v>262</v>
      </c>
      <c r="DP14" s="12">
        <v>12</v>
      </c>
      <c r="DQ14" s="12">
        <v>26.9</v>
      </c>
      <c r="DR14" s="12">
        <v>1.2</v>
      </c>
      <c r="DS14" s="12">
        <v>1.79</v>
      </c>
      <c r="DT14" s="12">
        <v>0.22</v>
      </c>
      <c r="DU14" s="12">
        <v>0.19</v>
      </c>
      <c r="DV14" s="12">
        <v>8.7999999999999995E-2</v>
      </c>
      <c r="DW14" s="12">
        <v>0.13800000000000001</v>
      </c>
      <c r="DX14" s="12">
        <v>2.4E-2</v>
      </c>
      <c r="DY14" s="12">
        <v>2.66</v>
      </c>
      <c r="DZ14" s="12">
        <v>0.25</v>
      </c>
      <c r="EA14" s="12">
        <v>6.4000000000000001E-2</v>
      </c>
      <c r="EB14" s="12">
        <v>2.1999999999999999E-2</v>
      </c>
      <c r="EC14" s="12">
        <v>0.17599999999999999</v>
      </c>
      <c r="ED14" s="12">
        <v>2.1000000000000001E-2</v>
      </c>
      <c r="EE14" s="12">
        <v>216</v>
      </c>
      <c r="EF14" s="12">
        <v>8.5</v>
      </c>
      <c r="EG14" s="12">
        <v>23.94</v>
      </c>
      <c r="EH14" s="12">
        <v>0.83</v>
      </c>
      <c r="EI14" s="12">
        <v>57</v>
      </c>
      <c r="EJ14" s="12">
        <v>2</v>
      </c>
      <c r="EK14" s="12">
        <v>7.94</v>
      </c>
      <c r="EL14" s="12">
        <v>0.35</v>
      </c>
      <c r="EM14" s="12">
        <v>37.9</v>
      </c>
      <c r="EN14" s="12">
        <v>1.5</v>
      </c>
      <c r="EO14" s="12">
        <v>9.85</v>
      </c>
      <c r="EP14" s="12">
        <v>0.63</v>
      </c>
      <c r="EQ14" s="12">
        <v>3.23</v>
      </c>
      <c r="ER14" s="12">
        <v>0.23</v>
      </c>
      <c r="ES14" s="12">
        <v>9.9700000000000006</v>
      </c>
      <c r="ET14" s="12">
        <v>0.64</v>
      </c>
      <c r="EU14" s="12">
        <v>1.3939999999999999</v>
      </c>
      <c r="EV14" s="12">
        <v>8.4000000000000005E-2</v>
      </c>
      <c r="EW14" s="12">
        <v>8.3000000000000007</v>
      </c>
      <c r="EX14" s="12">
        <v>0.51</v>
      </c>
      <c r="EY14" s="12">
        <v>1.504</v>
      </c>
      <c r="EZ14" s="12">
        <v>0.09</v>
      </c>
      <c r="FA14" s="12">
        <v>3.89</v>
      </c>
      <c r="FB14" s="12">
        <v>0.26</v>
      </c>
      <c r="FC14" s="12">
        <v>0.53400000000000003</v>
      </c>
      <c r="FD14" s="12">
        <v>5.3999999999999999E-2</v>
      </c>
      <c r="FE14" s="12">
        <v>3.18</v>
      </c>
      <c r="FF14" s="12">
        <v>0.25</v>
      </c>
      <c r="FG14" s="12">
        <v>0.438</v>
      </c>
      <c r="FH14" s="12">
        <v>4.2999999999999997E-2</v>
      </c>
      <c r="FI14" s="12">
        <v>7.06</v>
      </c>
      <c r="FJ14" s="12">
        <v>0.44</v>
      </c>
      <c r="FK14" s="12">
        <v>1.6</v>
      </c>
      <c r="FL14" s="12">
        <v>0.1</v>
      </c>
      <c r="FM14" s="12">
        <v>0.27900000000000003</v>
      </c>
      <c r="FN14" s="12">
        <v>4.3999999999999997E-2</v>
      </c>
      <c r="FO14" s="12">
        <v>3.1E-2</v>
      </c>
      <c r="FP14" s="12">
        <v>0.01</v>
      </c>
      <c r="FQ14" s="12">
        <v>1.88</v>
      </c>
      <c r="FR14" s="12">
        <v>0.13</v>
      </c>
      <c r="FS14" s="12">
        <v>2.7E-2</v>
      </c>
      <c r="FT14" s="12">
        <v>1.0999999999999999E-2</v>
      </c>
      <c r="FU14" s="12">
        <v>1.77</v>
      </c>
      <c r="FV14" s="12">
        <v>0.14000000000000001</v>
      </c>
      <c r="FW14" s="12">
        <v>0.629</v>
      </c>
      <c r="FX14" s="12">
        <v>5.8000000000000003E-2</v>
      </c>
      <c r="FY14" s="12">
        <f t="shared" si="26"/>
        <v>0.70418848167539261</v>
      </c>
    </row>
    <row r="15" spans="1:181" x14ac:dyDescent="0.3">
      <c r="A15" t="s">
        <v>956</v>
      </c>
      <c r="B15" t="s">
        <v>22</v>
      </c>
      <c r="C15" s="46" t="s">
        <v>825</v>
      </c>
      <c r="D15" s="46" t="s">
        <v>825</v>
      </c>
      <c r="F15" s="62">
        <v>2.8555999999999999</v>
      </c>
      <c r="G15" s="62">
        <v>11.9442</v>
      </c>
      <c r="H15" s="62">
        <v>0.48139999999999999</v>
      </c>
      <c r="I15" s="62">
        <v>8.5655999999999999</v>
      </c>
      <c r="J15" s="62">
        <v>0.86560000000000004</v>
      </c>
      <c r="K15" s="62">
        <v>4.1971999999999996</v>
      </c>
      <c r="L15" s="62">
        <v>49.121899999999997</v>
      </c>
      <c r="M15" s="62">
        <v>4.6421000000000001</v>
      </c>
      <c r="N15" s="62">
        <v>14.443099999999999</v>
      </c>
      <c r="O15" s="62">
        <v>0.2019</v>
      </c>
      <c r="P15" s="62">
        <v>1917.7933760000001</v>
      </c>
      <c r="Q15" s="62">
        <v>253</v>
      </c>
      <c r="R15" s="62">
        <v>0.48416560980998602</v>
      </c>
      <c r="S15" s="62">
        <v>379.83180446496402</v>
      </c>
      <c r="T15" s="62">
        <v>477.15572564412298</v>
      </c>
      <c r="U15" s="62">
        <v>0.76520156075131396</v>
      </c>
      <c r="W15" s="25">
        <v>0.30859999999999999</v>
      </c>
      <c r="X15" s="25">
        <v>2.34545</v>
      </c>
      <c r="Y15" s="25">
        <v>0</v>
      </c>
      <c r="Z15" s="25">
        <v>17.979949999999999</v>
      </c>
      <c r="AA15" s="25">
        <v>0</v>
      </c>
      <c r="AB15" s="25">
        <v>1.1655500000000001</v>
      </c>
      <c r="AC15" s="25">
        <v>50.352649999999997</v>
      </c>
      <c r="AD15" s="25">
        <v>15.5466</v>
      </c>
      <c r="AE15" s="25">
        <v>9.9199000000000002</v>
      </c>
      <c r="AF15" s="25">
        <v>0.24095</v>
      </c>
      <c r="AG15" s="25">
        <v>4.0750000000000001E-2</v>
      </c>
      <c r="AH15" s="25">
        <v>0.73639901689657405</v>
      </c>
      <c r="AJ15" s="5">
        <f t="shared" si="0"/>
        <v>2.8361103162476642</v>
      </c>
      <c r="AK15" s="5">
        <f t="shared" si="1"/>
        <v>11.870750215187384</v>
      </c>
      <c r="AL15" s="5">
        <f t="shared" si="2"/>
        <v>0.47771631968654316</v>
      </c>
      <c r="AM15" s="5">
        <f t="shared" si="3"/>
        <v>8.6376387531345902</v>
      </c>
      <c r="AN15" s="5">
        <f t="shared" si="4"/>
        <v>0.85897641529013669</v>
      </c>
      <c r="AO15" s="5">
        <f t="shared" si="5"/>
        <v>4.1740017668834826</v>
      </c>
      <c r="AP15" s="5">
        <f t="shared" si="6"/>
        <v>49.131317718208948</v>
      </c>
      <c r="AQ15" s="5">
        <f t="shared" si="7"/>
        <v>4.7255414041921266</v>
      </c>
      <c r="AR15" s="5">
        <f t="shared" si="8"/>
        <v>14.408488403004094</v>
      </c>
      <c r="AS15" s="5">
        <f t="shared" si="9"/>
        <v>0.20219881120947339</v>
      </c>
      <c r="AT15" s="5">
        <f t="shared" si="22"/>
        <v>0.99234798439248684</v>
      </c>
      <c r="AV15" s="30" t="str">
        <f t="shared" si="10"/>
        <v>LL9_474_e</v>
      </c>
      <c r="AW15" s="30">
        <f t="shared" si="11"/>
        <v>49.131317718208948</v>
      </c>
      <c r="AX15" s="30">
        <f t="shared" si="12"/>
        <v>4.1740017668834826</v>
      </c>
      <c r="AY15" s="30">
        <f t="shared" si="13"/>
        <v>11.870750215187384</v>
      </c>
      <c r="AZ15" s="30">
        <f t="shared" si="14"/>
        <v>12.247215142553479</v>
      </c>
      <c r="BA15" s="30">
        <f t="shared" si="15"/>
        <v>2.4013907196866771</v>
      </c>
      <c r="BB15" s="30">
        <f t="shared" si="16"/>
        <v>0.20219881120947339</v>
      </c>
      <c r="BC15" s="30">
        <f t="shared" si="17"/>
        <v>4.7255414041921266</v>
      </c>
      <c r="BD15" s="30">
        <f t="shared" si="18"/>
        <v>8.6376387531345902</v>
      </c>
      <c r="BE15" s="30">
        <f t="shared" si="19"/>
        <v>2.8361103162476642</v>
      </c>
      <c r="BF15" s="30">
        <f t="shared" si="20"/>
        <v>0.85897641529013669</v>
      </c>
      <c r="BG15" s="30">
        <f t="shared" si="21"/>
        <v>0.47771631968654316</v>
      </c>
      <c r="BH15" s="30">
        <f t="shared" si="23"/>
        <v>0.48046076700709889</v>
      </c>
      <c r="BI15" s="30">
        <f t="shared" si="24"/>
        <v>3.7692532556896821E-2</v>
      </c>
      <c r="BJ15" s="30">
        <f t="shared" si="25"/>
        <v>1108.9833822242617</v>
      </c>
      <c r="BK15" s="30">
        <v>530</v>
      </c>
      <c r="BL15" s="30">
        <v>9.6460122532091505E-2</v>
      </c>
      <c r="FY15" s="12" t="e">
        <f t="shared" si="26"/>
        <v>#DIV/0!</v>
      </c>
    </row>
    <row r="16" spans="1:181" x14ac:dyDescent="0.3">
      <c r="A16" t="s">
        <v>245</v>
      </c>
      <c r="B16" t="s">
        <v>22</v>
      </c>
      <c r="C16" s="46" t="s">
        <v>825</v>
      </c>
      <c r="D16" s="46" t="s">
        <v>825</v>
      </c>
      <c r="F16" s="62">
        <v>2.9842</v>
      </c>
      <c r="G16" s="62">
        <v>13.046200000000001</v>
      </c>
      <c r="H16" s="62">
        <v>0.39100000000000001</v>
      </c>
      <c r="I16" s="62">
        <v>8.7034000000000002</v>
      </c>
      <c r="J16" s="62">
        <v>0.79779999999999995</v>
      </c>
      <c r="K16" s="62">
        <v>3.6602000000000001</v>
      </c>
      <c r="L16" s="62">
        <v>49.841200000000001</v>
      </c>
      <c r="M16" s="62">
        <v>4.9678000000000004</v>
      </c>
      <c r="N16" s="62">
        <v>12.3727</v>
      </c>
      <c r="O16" s="62">
        <v>0.16059999999999999</v>
      </c>
      <c r="P16" s="62">
        <v>1513.4152320000001</v>
      </c>
      <c r="Q16" s="62">
        <v>211</v>
      </c>
      <c r="R16" s="62">
        <v>0.52469902969814897</v>
      </c>
      <c r="S16" s="62">
        <v>333.16178541132598</v>
      </c>
      <c r="T16" s="62">
        <v>446.827033992601</v>
      </c>
      <c r="U16" s="62">
        <v>1.1528188588032999</v>
      </c>
      <c r="W16" s="25">
        <v>0.26850000000000002</v>
      </c>
      <c r="X16" s="25">
        <v>2.4562499999999998</v>
      </c>
      <c r="Y16" s="25">
        <v>0</v>
      </c>
      <c r="Z16" s="25">
        <v>18.105899999999998</v>
      </c>
      <c r="AA16" s="25">
        <v>0</v>
      </c>
      <c r="AB16" s="25">
        <v>1.0487500000000001</v>
      </c>
      <c r="AC16" s="25">
        <v>51.046700000000001</v>
      </c>
      <c r="AD16" s="25">
        <v>16.6129</v>
      </c>
      <c r="AE16" s="25">
        <v>8.6449499999999997</v>
      </c>
      <c r="AF16" s="25">
        <v>0.19205</v>
      </c>
      <c r="AG16" s="25">
        <v>0.27024999999999999</v>
      </c>
      <c r="AH16" s="25">
        <v>0.77403563874985803</v>
      </c>
      <c r="AJ16" s="5">
        <f t="shared" si="0"/>
        <v>2.9528928982514793</v>
      </c>
      <c r="AK16" s="5">
        <f t="shared" si="1"/>
        <v>12.92411705926216</v>
      </c>
      <c r="AL16" s="5">
        <f t="shared" si="2"/>
        <v>0.38649247826207911</v>
      </c>
      <c r="AM16" s="5">
        <f t="shared" si="3"/>
        <v>8.8117937931989818</v>
      </c>
      <c r="AN16" s="5">
        <f t="shared" si="4"/>
        <v>0.78860281114446729</v>
      </c>
      <c r="AO16" s="5">
        <f t="shared" si="5"/>
        <v>3.6300947119117817</v>
      </c>
      <c r="AP16" s="5">
        <f t="shared" si="6"/>
        <v>49.855097231342874</v>
      </c>
      <c r="AQ16" s="5">
        <f t="shared" si="7"/>
        <v>5.1020469089265044</v>
      </c>
      <c r="AR16" s="5">
        <f t="shared" si="8"/>
        <v>12.32972579499096</v>
      </c>
      <c r="AS16" s="5">
        <f t="shared" si="9"/>
        <v>0.16096256153109365</v>
      </c>
      <c r="AT16" s="5">
        <f t="shared" si="22"/>
        <v>0.98847181141196705</v>
      </c>
      <c r="AV16" s="30" t="str">
        <f t="shared" si="10"/>
        <v>LL9_476</v>
      </c>
      <c r="AW16" s="30">
        <f t="shared" si="11"/>
        <v>49.855097231342874</v>
      </c>
      <c r="AX16" s="30">
        <f t="shared" si="12"/>
        <v>3.6300947119117817</v>
      </c>
      <c r="AY16" s="30">
        <f t="shared" si="13"/>
        <v>12.92411705926216</v>
      </c>
      <c r="AZ16" s="30">
        <f t="shared" si="14"/>
        <v>10.480266925742315</v>
      </c>
      <c r="BA16" s="30">
        <f t="shared" si="15"/>
        <v>2.0549337496221685</v>
      </c>
      <c r="BB16" s="30">
        <f t="shared" si="16"/>
        <v>0.16096256153109365</v>
      </c>
      <c r="BC16" s="30">
        <f t="shared" si="17"/>
        <v>5.1020469089265044</v>
      </c>
      <c r="BD16" s="30">
        <f t="shared" si="18"/>
        <v>8.8117937931989818</v>
      </c>
      <c r="BE16" s="30">
        <f t="shared" si="19"/>
        <v>2.9528928982514793</v>
      </c>
      <c r="BF16" s="30">
        <f t="shared" si="20"/>
        <v>0.78860281114446729</v>
      </c>
      <c r="BG16" s="30">
        <f t="shared" si="21"/>
        <v>0.38649247826207911</v>
      </c>
      <c r="BH16" s="30">
        <f t="shared" si="23"/>
        <v>0.51865020033183085</v>
      </c>
      <c r="BI16" s="30">
        <f t="shared" si="24"/>
        <v>3.2932103351877844E-2</v>
      </c>
      <c r="BJ16" s="30">
        <f t="shared" si="25"/>
        <v>1116.5511428694228</v>
      </c>
      <c r="BK16" s="30">
        <v>510</v>
      </c>
      <c r="BL16" s="30">
        <v>0.1081777347369989</v>
      </c>
      <c r="BN16" s="12" t="s">
        <v>399</v>
      </c>
      <c r="BO16" s="12">
        <v>25</v>
      </c>
      <c r="BP16" s="12" t="s">
        <v>32</v>
      </c>
      <c r="BQ16" s="12" t="s">
        <v>482</v>
      </c>
      <c r="BR16" s="12" t="s">
        <v>581</v>
      </c>
      <c r="BS16" s="12" t="s">
        <v>480</v>
      </c>
      <c r="BT16" s="12">
        <v>8.3333333333333295E-4</v>
      </c>
      <c r="BU16" s="12">
        <v>6.7657999999999996</v>
      </c>
      <c r="BV16" s="12">
        <v>13</v>
      </c>
      <c r="BW16" s="12" t="s">
        <v>462</v>
      </c>
      <c r="BX16" s="12">
        <v>1</v>
      </c>
      <c r="BY16" s="12">
        <v>72600</v>
      </c>
      <c r="BZ16" s="12">
        <v>6700</v>
      </c>
      <c r="CA16" s="12">
        <v>8.6999999999999993</v>
      </c>
      <c r="CB16" s="12">
        <v>1</v>
      </c>
      <c r="CG16" s="12">
        <v>2.77</v>
      </c>
      <c r="CH16" s="12">
        <v>0.39</v>
      </c>
      <c r="CI16" s="12">
        <v>5950</v>
      </c>
      <c r="CJ16" s="12">
        <v>540</v>
      </c>
      <c r="CK16" s="12">
        <v>26.1</v>
      </c>
      <c r="CL16" s="12">
        <v>3.7</v>
      </c>
      <c r="CM16" s="12">
        <v>21300</v>
      </c>
      <c r="CN16" s="12">
        <v>2500</v>
      </c>
      <c r="CO16" s="12">
        <v>367</v>
      </c>
      <c r="CP16" s="12">
        <v>47</v>
      </c>
      <c r="CQ16" s="12">
        <v>169</v>
      </c>
      <c r="CR16" s="12">
        <v>64</v>
      </c>
      <c r="CS16" s="12">
        <v>1390</v>
      </c>
      <c r="CT16" s="12">
        <v>170</v>
      </c>
      <c r="CU16" s="12">
        <v>114000</v>
      </c>
      <c r="CV16" s="12">
        <v>14000</v>
      </c>
      <c r="CY16" s="12">
        <v>89</v>
      </c>
      <c r="CZ16" s="12">
        <v>19</v>
      </c>
      <c r="DA16" s="12">
        <v>105</v>
      </c>
      <c r="DB16" s="12">
        <v>19</v>
      </c>
      <c r="DE16" s="12">
        <v>23.4</v>
      </c>
      <c r="DF16" s="12">
        <v>3.7</v>
      </c>
      <c r="DG16" s="12" t="s">
        <v>135</v>
      </c>
      <c r="DH16" s="12" t="s">
        <v>135</v>
      </c>
      <c r="DI16" s="12">
        <v>14.5</v>
      </c>
      <c r="DJ16" s="12">
        <v>2.1</v>
      </c>
      <c r="DK16" s="12">
        <v>356</v>
      </c>
      <c r="DL16" s="12">
        <v>33</v>
      </c>
      <c r="DM16" s="12">
        <v>30.3</v>
      </c>
      <c r="DN16" s="12">
        <v>3.7</v>
      </c>
      <c r="DO16" s="12">
        <v>199</v>
      </c>
      <c r="DP16" s="12">
        <v>21</v>
      </c>
      <c r="DQ16" s="12">
        <v>21.3</v>
      </c>
      <c r="DR16" s="12">
        <v>3</v>
      </c>
      <c r="DS16" s="12">
        <v>1.35</v>
      </c>
      <c r="DT16" s="12">
        <v>0.45</v>
      </c>
      <c r="DY16" s="12">
        <v>2.64</v>
      </c>
      <c r="DZ16" s="12">
        <v>0.65</v>
      </c>
      <c r="EE16" s="12">
        <v>185</v>
      </c>
      <c r="EF16" s="12">
        <v>31</v>
      </c>
      <c r="EG16" s="12">
        <v>18.600000000000001</v>
      </c>
      <c r="EH16" s="12">
        <v>3</v>
      </c>
      <c r="EI16" s="12">
        <v>44.7</v>
      </c>
      <c r="EJ16" s="12">
        <v>5.5</v>
      </c>
      <c r="EK16" s="12">
        <v>6.28</v>
      </c>
      <c r="EL16" s="12">
        <v>0.67</v>
      </c>
      <c r="EM16" s="12">
        <v>28.6</v>
      </c>
      <c r="EN16" s="12">
        <v>3.5</v>
      </c>
      <c r="EO16" s="12">
        <v>6.8</v>
      </c>
      <c r="EP16" s="12">
        <v>1.6</v>
      </c>
      <c r="EQ16" s="12">
        <v>2.37</v>
      </c>
      <c r="ER16" s="12">
        <v>0.42</v>
      </c>
      <c r="ES16" s="12">
        <v>7</v>
      </c>
      <c r="ET16" s="12">
        <v>1.5</v>
      </c>
      <c r="EU16" s="12">
        <v>0.98</v>
      </c>
      <c r="EV16" s="12">
        <v>0.15</v>
      </c>
      <c r="EW16" s="12">
        <v>7.1</v>
      </c>
      <c r="EX16" s="12">
        <v>1.2</v>
      </c>
      <c r="EY16" s="12">
        <v>1.25</v>
      </c>
      <c r="EZ16" s="12">
        <v>0.24</v>
      </c>
      <c r="FA16" s="12">
        <v>2.65</v>
      </c>
      <c r="FB16" s="12">
        <v>0.36</v>
      </c>
      <c r="FC16" s="12">
        <v>0.36</v>
      </c>
      <c r="FD16" s="12">
        <v>0.1</v>
      </c>
      <c r="FE16" s="12">
        <v>2.21</v>
      </c>
      <c r="FF16" s="12">
        <v>0.67</v>
      </c>
      <c r="FG16" s="12">
        <v>0.32</v>
      </c>
      <c r="FH16" s="12">
        <v>0.13</v>
      </c>
      <c r="FI16" s="12">
        <v>5.5</v>
      </c>
      <c r="FJ16" s="12">
        <v>1.2</v>
      </c>
      <c r="FK16" s="12">
        <v>1.1399999999999999</v>
      </c>
      <c r="FL16" s="12">
        <v>0.11</v>
      </c>
      <c r="FM16" s="12">
        <v>0.15</v>
      </c>
      <c r="FN16" s="12">
        <v>0.12</v>
      </c>
      <c r="FO16" s="12">
        <v>5.0999999999999997E-2</v>
      </c>
      <c r="FP16" s="12">
        <v>3.9E-2</v>
      </c>
      <c r="FQ16" s="12">
        <v>1.21</v>
      </c>
      <c r="FR16" s="12">
        <v>0.26</v>
      </c>
      <c r="FU16" s="12">
        <v>1.47</v>
      </c>
      <c r="FV16" s="12">
        <v>0.47</v>
      </c>
      <c r="FW16" s="12">
        <v>0.5</v>
      </c>
      <c r="FX16" s="12">
        <v>0.16</v>
      </c>
      <c r="FY16" s="12">
        <f t="shared" si="26"/>
        <v>0.70297029702970293</v>
      </c>
    </row>
    <row r="17" spans="1:181" x14ac:dyDescent="0.3">
      <c r="A17" t="s">
        <v>939</v>
      </c>
      <c r="B17" t="s">
        <v>25</v>
      </c>
      <c r="C17" s="46" t="s">
        <v>824</v>
      </c>
      <c r="D17" s="46" t="s">
        <v>825</v>
      </c>
      <c r="F17" s="62">
        <v>2.6854</v>
      </c>
      <c r="G17" s="62">
        <v>13.4504</v>
      </c>
      <c r="H17" s="62">
        <v>0.4481</v>
      </c>
      <c r="I17" s="62">
        <v>8.6255000000000006</v>
      </c>
      <c r="J17" s="62">
        <v>0.75900000000000001</v>
      </c>
      <c r="K17" s="62">
        <v>3.5733000000000001</v>
      </c>
      <c r="L17" s="62">
        <v>50.600499999999997</v>
      </c>
      <c r="M17" s="62">
        <v>4.7491000000000003</v>
      </c>
      <c r="N17" s="62">
        <v>11.926600000000001</v>
      </c>
      <c r="O17" s="62">
        <v>0.1744</v>
      </c>
      <c r="P17" s="62">
        <v>1689.0795000000001</v>
      </c>
      <c r="Q17" s="62">
        <v>246</v>
      </c>
      <c r="R17" s="62">
        <v>0.75771758421108304</v>
      </c>
      <c r="S17" s="62">
        <v>343.82811412418403</v>
      </c>
      <c r="T17" s="62">
        <v>559.43322857855503</v>
      </c>
      <c r="U17" s="62">
        <v>3.3503527974176901</v>
      </c>
      <c r="W17" s="25">
        <v>0.24460000000000001</v>
      </c>
      <c r="X17" s="25">
        <v>2.2458999999999998</v>
      </c>
      <c r="Y17" s="25">
        <v>0</v>
      </c>
      <c r="Z17" s="25">
        <v>17.701799999999999</v>
      </c>
      <c r="AA17" s="25">
        <v>0</v>
      </c>
      <c r="AB17" s="25">
        <v>0.95055000000000001</v>
      </c>
      <c r="AC17" s="25">
        <v>51.733800000000002</v>
      </c>
      <c r="AD17" s="25">
        <v>17.295200000000001</v>
      </c>
      <c r="AE17" s="25">
        <v>8.5869499999999999</v>
      </c>
      <c r="AF17" s="25">
        <v>0.19600000000000001</v>
      </c>
      <c r="AG17" s="25">
        <v>0.14779999999999999</v>
      </c>
      <c r="AH17" s="25">
        <v>0.78214694479774305</v>
      </c>
      <c r="AJ17" s="5">
        <f t="shared" si="0"/>
        <v>2.6036245889206291</v>
      </c>
      <c r="AK17" s="5">
        <f t="shared" si="1"/>
        <v>13.075009720813336</v>
      </c>
      <c r="AL17" s="5">
        <f t="shared" si="2"/>
        <v>0.43308706911477135</v>
      </c>
      <c r="AM17" s="5">
        <f t="shared" si="3"/>
        <v>8.9295880709520219</v>
      </c>
      <c r="AN17" s="5">
        <f t="shared" si="4"/>
        <v>0.73357082226759973</v>
      </c>
      <c r="AO17" s="5">
        <f t="shared" si="5"/>
        <v>3.4854286220057276</v>
      </c>
      <c r="AP17" s="5">
        <f t="shared" si="6"/>
        <v>50.638469548253134</v>
      </c>
      <c r="AQ17" s="5">
        <f t="shared" si="7"/>
        <v>5.1694386123168217</v>
      </c>
      <c r="AR17" s="5">
        <f t="shared" si="8"/>
        <v>11.81470994280104</v>
      </c>
      <c r="AS17" s="5">
        <f t="shared" si="9"/>
        <v>0.17512367620424221</v>
      </c>
      <c r="AT17" s="5">
        <f t="shared" si="22"/>
        <v>0.96649647202582312</v>
      </c>
      <c r="AV17" s="30" t="str">
        <f t="shared" si="10"/>
        <v>LL11_498a</v>
      </c>
      <c r="AW17" s="30">
        <f t="shared" si="11"/>
        <v>50.638469548253134</v>
      </c>
      <c r="AX17" s="30">
        <f t="shared" si="12"/>
        <v>3.4854286220057276</v>
      </c>
      <c r="AY17" s="30">
        <f t="shared" si="13"/>
        <v>13.075009720813336</v>
      </c>
      <c r="AZ17" s="30">
        <f t="shared" si="14"/>
        <v>10.042503451380883</v>
      </c>
      <c r="BA17" s="30">
        <f t="shared" si="15"/>
        <v>1.9690986326169351</v>
      </c>
      <c r="BB17" s="30">
        <f t="shared" si="16"/>
        <v>0.17512367620424221</v>
      </c>
      <c r="BC17" s="30">
        <f t="shared" si="17"/>
        <v>5.1694386123168217</v>
      </c>
      <c r="BD17" s="30">
        <f t="shared" si="18"/>
        <v>8.9295880709520219</v>
      </c>
      <c r="BE17" s="30">
        <f t="shared" si="19"/>
        <v>2.6036245889206291</v>
      </c>
      <c r="BF17" s="30">
        <f t="shared" si="20"/>
        <v>0.73357082226759973</v>
      </c>
      <c r="BG17" s="30">
        <f t="shared" si="21"/>
        <v>0.43308706911477135</v>
      </c>
      <c r="BH17" s="30">
        <f t="shared" si="23"/>
        <v>0.73233137193194131</v>
      </c>
      <c r="BI17" s="30">
        <f t="shared" si="24"/>
        <v>3.3230865928431594E-2</v>
      </c>
      <c r="BJ17" s="30">
        <f t="shared" si="25"/>
        <v>1117.9057161075682</v>
      </c>
      <c r="BK17" s="30">
        <v>560</v>
      </c>
      <c r="BL17" s="30">
        <v>0.18296806677835281</v>
      </c>
      <c r="BN17" s="12" t="s">
        <v>399</v>
      </c>
      <c r="BO17" s="12">
        <v>25</v>
      </c>
      <c r="BP17" s="12" t="s">
        <v>32</v>
      </c>
      <c r="BQ17" s="12" t="s">
        <v>482</v>
      </c>
      <c r="BR17" s="12" t="s">
        <v>582</v>
      </c>
      <c r="BS17" s="12" t="s">
        <v>480</v>
      </c>
      <c r="BT17" s="12">
        <v>5.5231481481481503E-3</v>
      </c>
      <c r="BU17" s="12">
        <v>11.71</v>
      </c>
      <c r="BV17" s="12">
        <v>22</v>
      </c>
      <c r="BW17" s="12" t="s">
        <v>462</v>
      </c>
      <c r="BX17" s="12">
        <v>1</v>
      </c>
      <c r="BY17" s="12">
        <v>67200</v>
      </c>
      <c r="BZ17" s="12">
        <v>4200</v>
      </c>
      <c r="CA17" s="12">
        <v>8.6</v>
      </c>
      <c r="CB17" s="12">
        <v>1</v>
      </c>
      <c r="CG17" s="12">
        <v>2.9</v>
      </c>
      <c r="CH17" s="12">
        <v>0.23</v>
      </c>
      <c r="CI17" s="12">
        <v>6700</v>
      </c>
      <c r="CJ17" s="12">
        <v>420</v>
      </c>
      <c r="CK17" s="12">
        <v>23.4</v>
      </c>
      <c r="CL17" s="12">
        <v>2.1</v>
      </c>
      <c r="CM17" s="12">
        <v>21800</v>
      </c>
      <c r="CN17" s="12">
        <v>1800</v>
      </c>
      <c r="CO17" s="12">
        <v>353</v>
      </c>
      <c r="CP17" s="12">
        <v>32</v>
      </c>
      <c r="CQ17" s="12">
        <v>31.6</v>
      </c>
      <c r="CR17" s="12">
        <v>8.5</v>
      </c>
      <c r="CS17" s="12">
        <v>1360</v>
      </c>
      <c r="CT17" s="12">
        <v>130</v>
      </c>
      <c r="CU17" s="12">
        <v>112000</v>
      </c>
      <c r="CV17" s="12">
        <v>11000</v>
      </c>
      <c r="CY17" s="12">
        <v>52.9</v>
      </c>
      <c r="CZ17" s="12">
        <v>7.3</v>
      </c>
      <c r="DA17" s="12">
        <v>54.2</v>
      </c>
      <c r="DB17" s="12">
        <v>6.4</v>
      </c>
      <c r="DE17" s="12">
        <v>25.3</v>
      </c>
      <c r="DF17" s="12">
        <v>3.4</v>
      </c>
      <c r="DG17" s="12">
        <v>2.13</v>
      </c>
      <c r="DH17" s="12">
        <v>0.65</v>
      </c>
      <c r="DI17" s="12">
        <v>15.9</v>
      </c>
      <c r="DJ17" s="12">
        <v>1.5</v>
      </c>
      <c r="DK17" s="12">
        <v>426</v>
      </c>
      <c r="DL17" s="12">
        <v>24</v>
      </c>
      <c r="DM17" s="12">
        <v>25.9</v>
      </c>
      <c r="DN17" s="12">
        <v>1.6</v>
      </c>
      <c r="DO17" s="12">
        <v>201</v>
      </c>
      <c r="DP17" s="12">
        <v>15</v>
      </c>
      <c r="DQ17" s="12">
        <v>23.1</v>
      </c>
      <c r="DR17" s="12">
        <v>2.1</v>
      </c>
      <c r="DS17" s="12">
        <v>1.36</v>
      </c>
      <c r="DT17" s="12">
        <v>0.49</v>
      </c>
      <c r="DY17" s="12">
        <v>2.5499999999999998</v>
      </c>
      <c r="DZ17" s="12">
        <v>0.56000000000000005</v>
      </c>
      <c r="EE17" s="12">
        <v>194</v>
      </c>
      <c r="EF17" s="12">
        <v>21</v>
      </c>
      <c r="EG17" s="12">
        <v>20.399999999999999</v>
      </c>
      <c r="EH17" s="12">
        <v>1.6</v>
      </c>
      <c r="EI17" s="12">
        <v>49.9</v>
      </c>
      <c r="EJ17" s="12">
        <v>3.8</v>
      </c>
      <c r="EK17" s="12">
        <v>6.74</v>
      </c>
      <c r="EL17" s="12">
        <v>0.49</v>
      </c>
      <c r="EM17" s="12">
        <v>29.4</v>
      </c>
      <c r="EN17" s="12">
        <v>3</v>
      </c>
      <c r="EO17" s="12">
        <v>7.6</v>
      </c>
      <c r="EP17" s="12">
        <v>1.1000000000000001</v>
      </c>
      <c r="EQ17" s="12">
        <v>2.19</v>
      </c>
      <c r="ER17" s="12">
        <v>0.22</v>
      </c>
      <c r="ES17" s="12">
        <v>6.7</v>
      </c>
      <c r="ET17" s="12">
        <v>1.1000000000000001</v>
      </c>
      <c r="EU17" s="12">
        <v>0.92</v>
      </c>
      <c r="EV17" s="12">
        <v>0.14000000000000001</v>
      </c>
      <c r="EW17" s="12">
        <v>6.5</v>
      </c>
      <c r="EX17" s="12">
        <v>1.1000000000000001</v>
      </c>
      <c r="EY17" s="12">
        <v>1.02</v>
      </c>
      <c r="EZ17" s="12">
        <v>0.16</v>
      </c>
      <c r="FA17" s="12">
        <v>2.88</v>
      </c>
      <c r="FB17" s="12">
        <v>0.51</v>
      </c>
      <c r="FC17" s="12">
        <v>0.35599999999999998</v>
      </c>
      <c r="FD17" s="12">
        <v>0.08</v>
      </c>
      <c r="FE17" s="12">
        <v>1.83</v>
      </c>
      <c r="FF17" s="12">
        <v>0.4</v>
      </c>
      <c r="FG17" s="12">
        <v>0.34200000000000003</v>
      </c>
      <c r="FH17" s="12">
        <v>7.1999999999999995E-2</v>
      </c>
      <c r="FI17" s="12">
        <v>4.5999999999999996</v>
      </c>
      <c r="FJ17" s="12">
        <v>1</v>
      </c>
      <c r="FK17" s="12">
        <v>1.39</v>
      </c>
      <c r="FL17" s="12">
        <v>0.3</v>
      </c>
      <c r="FM17" s="12">
        <v>0.32</v>
      </c>
      <c r="FN17" s="12">
        <v>0.11</v>
      </c>
      <c r="FO17" s="12">
        <v>4.2000000000000003E-2</v>
      </c>
      <c r="FP17" s="12">
        <v>3.2000000000000001E-2</v>
      </c>
      <c r="FQ17" s="12">
        <v>1.67</v>
      </c>
      <c r="FR17" s="12">
        <v>0.34</v>
      </c>
      <c r="FU17" s="12">
        <v>1.76</v>
      </c>
      <c r="FV17" s="12">
        <v>0.33</v>
      </c>
      <c r="FW17" s="12">
        <v>0.54</v>
      </c>
      <c r="FX17" s="12">
        <v>0.12</v>
      </c>
      <c r="FY17" s="12">
        <f t="shared" si="26"/>
        <v>0.891891891891892</v>
      </c>
    </row>
    <row r="18" spans="1:181" x14ac:dyDescent="0.3">
      <c r="A18" t="s">
        <v>940</v>
      </c>
      <c r="B18" t="s">
        <v>25</v>
      </c>
      <c r="C18" s="46" t="s">
        <v>825</v>
      </c>
      <c r="D18" s="46" t="s">
        <v>827</v>
      </c>
      <c r="F18" s="62">
        <v>3.0905</v>
      </c>
      <c r="G18" s="62">
        <v>14.132300000000001</v>
      </c>
      <c r="H18" s="62">
        <v>0.36670000000000003</v>
      </c>
      <c r="I18" s="62">
        <v>8.7959999999999994</v>
      </c>
      <c r="J18" s="62">
        <v>0.63129999999999997</v>
      </c>
      <c r="K18" s="62">
        <v>3.3294000000000001</v>
      </c>
      <c r="L18" s="62">
        <v>51.0244</v>
      </c>
      <c r="M18" s="62">
        <v>5.1986999999999997</v>
      </c>
      <c r="N18" s="62">
        <v>9.7235999999999994</v>
      </c>
      <c r="O18" s="62">
        <v>9.6799999999999997E-2</v>
      </c>
      <c r="P18" s="62">
        <v>1230.6508120000001</v>
      </c>
      <c r="Q18" s="62">
        <v>148</v>
      </c>
      <c r="R18" s="62">
        <v>0.57677820232945198</v>
      </c>
      <c r="S18" s="62">
        <v>397.125043689763</v>
      </c>
      <c r="T18" s="62">
        <v>412.18504006624602</v>
      </c>
      <c r="U18" s="62">
        <v>3.3495545130079698</v>
      </c>
      <c r="W18" s="25">
        <v>0.25890000000000002</v>
      </c>
      <c r="X18" s="25">
        <v>2.4075500000000001</v>
      </c>
      <c r="Y18" s="25">
        <v>0</v>
      </c>
      <c r="Z18" s="25">
        <v>18.768999999999998</v>
      </c>
      <c r="AA18" s="25">
        <v>0</v>
      </c>
      <c r="AB18" s="25">
        <v>0.85685</v>
      </c>
      <c r="AC18" s="25">
        <v>51.825000000000003</v>
      </c>
      <c r="AD18" s="25">
        <v>17.434750000000001</v>
      </c>
      <c r="AE18" s="25">
        <v>6.6898999999999997</v>
      </c>
      <c r="AF18" s="25">
        <v>0.15620000000000001</v>
      </c>
      <c r="AG18" s="25">
        <v>0.51390000000000002</v>
      </c>
      <c r="AH18" s="25">
        <v>0.82286833387689695</v>
      </c>
      <c r="AJ18" s="5">
        <f t="shared" si="0"/>
        <v>2.9956540144096664</v>
      </c>
      <c r="AK18" s="5">
        <f t="shared" si="1"/>
        <v>13.739573107236099</v>
      </c>
      <c r="AL18" s="5">
        <f t="shared" si="2"/>
        <v>0.35441718360079982</v>
      </c>
      <c r="AM18" s="5">
        <f t="shared" si="3"/>
        <v>9.1300510715822849</v>
      </c>
      <c r="AN18" s="5">
        <f t="shared" si="4"/>
        <v>0.61015426235938064</v>
      </c>
      <c r="AO18" s="5">
        <f t="shared" si="5"/>
        <v>3.2465805898886213</v>
      </c>
      <c r="AP18" s="5">
        <f t="shared" si="6"/>
        <v>51.051216533431145</v>
      </c>
      <c r="AQ18" s="5">
        <f t="shared" si="7"/>
        <v>5.6085531649889111</v>
      </c>
      <c r="AR18" s="5">
        <f t="shared" si="8"/>
        <v>9.6219845647388773</v>
      </c>
      <c r="AS18" s="5">
        <f t="shared" si="9"/>
        <v>9.8789635380726729E-2</v>
      </c>
      <c r="AT18" s="5">
        <f t="shared" si="22"/>
        <v>0.96650445486992032</v>
      </c>
      <c r="AV18" s="30" t="str">
        <f t="shared" si="10"/>
        <v>LL11_503_a</v>
      </c>
      <c r="AW18" s="30">
        <f t="shared" si="11"/>
        <v>51.051216533431145</v>
      </c>
      <c r="AX18" s="30">
        <f t="shared" si="12"/>
        <v>3.2465805898886213</v>
      </c>
      <c r="AY18" s="30">
        <f t="shared" si="13"/>
        <v>13.739573107236099</v>
      </c>
      <c r="AZ18" s="30">
        <f t="shared" si="14"/>
        <v>8.1786868800280459</v>
      </c>
      <c r="BA18" s="30">
        <f t="shared" si="15"/>
        <v>1.603648057482205</v>
      </c>
      <c r="BB18" s="30">
        <f t="shared" si="16"/>
        <v>9.8789635380726729E-2</v>
      </c>
      <c r="BC18" s="30">
        <f t="shared" si="17"/>
        <v>5.6085531649889111</v>
      </c>
      <c r="BD18" s="30">
        <f t="shared" si="18"/>
        <v>9.1300510715822849</v>
      </c>
      <c r="BE18" s="30">
        <f t="shared" si="19"/>
        <v>2.9956540144096664</v>
      </c>
      <c r="BF18" s="30">
        <f t="shared" si="20"/>
        <v>0.61015426235938064</v>
      </c>
      <c r="BG18" s="30">
        <f t="shared" si="21"/>
        <v>0.35441718360079982</v>
      </c>
      <c r="BH18" s="30">
        <f t="shared" si="23"/>
        <v>0.55745870202327963</v>
      </c>
      <c r="BI18" s="30">
        <f t="shared" si="24"/>
        <v>3.8382312386656771E-2</v>
      </c>
      <c r="BJ18" s="30">
        <f t="shared" si="25"/>
        <v>1126.7319186162772</v>
      </c>
      <c r="BK18" s="30">
        <v>640</v>
      </c>
      <c r="BL18" s="30">
        <v>9.5107166779325694E-2</v>
      </c>
      <c r="BN18" s="12" t="s">
        <v>399</v>
      </c>
      <c r="BO18" s="12">
        <v>25</v>
      </c>
      <c r="BP18" s="12" t="s">
        <v>32</v>
      </c>
      <c r="BQ18" s="12" t="s">
        <v>482</v>
      </c>
      <c r="BR18" s="12" t="s">
        <v>583</v>
      </c>
      <c r="BS18" s="12" t="s">
        <v>480</v>
      </c>
      <c r="BT18" s="12">
        <v>6.9965277777777803E-3</v>
      </c>
      <c r="BU18" s="12">
        <v>22.844000000000001</v>
      </c>
      <c r="BV18" s="12">
        <v>44</v>
      </c>
      <c r="BW18" s="12" t="s">
        <v>462</v>
      </c>
      <c r="BX18" s="12">
        <v>1</v>
      </c>
      <c r="BY18" s="12">
        <v>60100</v>
      </c>
      <c r="BZ18" s="12">
        <v>4300</v>
      </c>
      <c r="CA18" s="12">
        <v>8.8000000000000007</v>
      </c>
      <c r="CB18" s="12">
        <v>1</v>
      </c>
      <c r="CG18" s="12">
        <v>3.07</v>
      </c>
      <c r="CH18" s="12">
        <v>0.23</v>
      </c>
      <c r="CI18" s="12">
        <v>5370</v>
      </c>
      <c r="CJ18" s="12">
        <v>270</v>
      </c>
      <c r="CK18" s="12">
        <v>25.7</v>
      </c>
      <c r="CL18" s="12">
        <v>1.6</v>
      </c>
      <c r="CM18" s="12">
        <v>20500</v>
      </c>
      <c r="CN18" s="12">
        <v>1100</v>
      </c>
      <c r="CO18" s="12">
        <v>365</v>
      </c>
      <c r="CP18" s="12">
        <v>26</v>
      </c>
      <c r="CQ18" s="12">
        <v>51</v>
      </c>
      <c r="CR18" s="12">
        <v>7.8</v>
      </c>
      <c r="CS18" s="12">
        <v>1163</v>
      </c>
      <c r="CT18" s="12">
        <v>90</v>
      </c>
      <c r="CU18" s="12">
        <v>96600</v>
      </c>
      <c r="CV18" s="12">
        <v>7100</v>
      </c>
      <c r="CY18" s="12">
        <v>88</v>
      </c>
      <c r="CZ18" s="12">
        <v>7.4</v>
      </c>
      <c r="DA18" s="12">
        <v>74.599999999999994</v>
      </c>
      <c r="DB18" s="12">
        <v>6.5</v>
      </c>
      <c r="DE18" s="12">
        <v>23.4</v>
      </c>
      <c r="DF18" s="12">
        <v>2.1</v>
      </c>
      <c r="DG18" s="12">
        <v>1.38</v>
      </c>
      <c r="DH18" s="12">
        <v>0.56000000000000005</v>
      </c>
      <c r="DI18" s="12">
        <v>11.36</v>
      </c>
      <c r="DJ18" s="12">
        <v>0.88</v>
      </c>
      <c r="DK18" s="12">
        <v>356</v>
      </c>
      <c r="DL18" s="12">
        <v>12</v>
      </c>
      <c r="DM18" s="12">
        <v>27.8</v>
      </c>
      <c r="DN18" s="12">
        <v>1.5</v>
      </c>
      <c r="DO18" s="12">
        <v>190</v>
      </c>
      <c r="DP18" s="12">
        <v>10</v>
      </c>
      <c r="DQ18" s="12">
        <v>19.8</v>
      </c>
      <c r="DR18" s="12">
        <v>1.3</v>
      </c>
      <c r="DS18" s="12">
        <v>1.1200000000000001</v>
      </c>
      <c r="DT18" s="12">
        <v>0.28999999999999998</v>
      </c>
      <c r="DY18" s="12">
        <v>1.8</v>
      </c>
      <c r="DZ18" s="12">
        <v>0.31</v>
      </c>
      <c r="EE18" s="12">
        <v>150</v>
      </c>
      <c r="EF18" s="12">
        <v>12</v>
      </c>
      <c r="EG18" s="12">
        <v>15.5</v>
      </c>
      <c r="EH18" s="12">
        <v>1.1000000000000001</v>
      </c>
      <c r="EI18" s="12">
        <v>37.200000000000003</v>
      </c>
      <c r="EJ18" s="12">
        <v>2</v>
      </c>
      <c r="EK18" s="12">
        <v>5.23</v>
      </c>
      <c r="EL18" s="12">
        <v>0.31</v>
      </c>
      <c r="EM18" s="12">
        <v>24.4</v>
      </c>
      <c r="EN18" s="12">
        <v>1.7</v>
      </c>
      <c r="EO18" s="12">
        <v>6.54</v>
      </c>
      <c r="EP18" s="12">
        <v>0.9</v>
      </c>
      <c r="EQ18" s="12">
        <v>2.08</v>
      </c>
      <c r="ER18" s="12">
        <v>0.26</v>
      </c>
      <c r="ES18" s="12">
        <v>5.58</v>
      </c>
      <c r="ET18" s="12">
        <v>0.71</v>
      </c>
      <c r="EU18" s="12">
        <v>0.89</v>
      </c>
      <c r="EV18" s="12">
        <v>0.11</v>
      </c>
      <c r="EW18" s="12">
        <v>5.38</v>
      </c>
      <c r="EX18" s="12">
        <v>0.43</v>
      </c>
      <c r="EY18" s="12">
        <v>1.02</v>
      </c>
      <c r="EZ18" s="12">
        <v>0.12</v>
      </c>
      <c r="FA18" s="12">
        <v>2.82</v>
      </c>
      <c r="FB18" s="12">
        <v>0.39</v>
      </c>
      <c r="FC18" s="12">
        <v>0.35399999999999998</v>
      </c>
      <c r="FD18" s="12">
        <v>6.5000000000000002E-2</v>
      </c>
      <c r="FE18" s="12">
        <v>2.2999999999999998</v>
      </c>
      <c r="FF18" s="12">
        <v>0.43</v>
      </c>
      <c r="FG18" s="12">
        <v>0.34399999999999997</v>
      </c>
      <c r="FH18" s="12">
        <v>7.8E-2</v>
      </c>
      <c r="FI18" s="12">
        <v>4.74</v>
      </c>
      <c r="FJ18" s="12">
        <v>0.56000000000000005</v>
      </c>
      <c r="FK18" s="12">
        <v>1.21</v>
      </c>
      <c r="FL18" s="12">
        <v>0.16</v>
      </c>
      <c r="FM18" s="12">
        <v>0.23100000000000001</v>
      </c>
      <c r="FN18" s="12">
        <v>7.0999999999999994E-2</v>
      </c>
      <c r="FO18" s="12">
        <v>1.2E-2</v>
      </c>
      <c r="FP18" s="12">
        <v>0.01</v>
      </c>
      <c r="FQ18" s="12">
        <v>1.24</v>
      </c>
      <c r="FR18" s="12">
        <v>0.18</v>
      </c>
      <c r="FU18" s="12">
        <v>1.1599999999999999</v>
      </c>
      <c r="FV18" s="12">
        <v>0.16</v>
      </c>
      <c r="FW18" s="12">
        <v>0.39800000000000002</v>
      </c>
      <c r="FX18" s="12">
        <v>7.4999999999999997E-2</v>
      </c>
      <c r="FY18" s="12">
        <f t="shared" si="26"/>
        <v>0.71223021582733814</v>
      </c>
    </row>
    <row r="19" spans="1:181" x14ac:dyDescent="0.3">
      <c r="A19" t="s">
        <v>256</v>
      </c>
      <c r="B19" t="s">
        <v>24</v>
      </c>
      <c r="C19" s="46" t="s">
        <v>825</v>
      </c>
      <c r="D19" s="46" t="s">
        <v>825</v>
      </c>
      <c r="F19" s="62">
        <v>2.9950999999999999</v>
      </c>
      <c r="G19" s="62">
        <v>14.034700000000001</v>
      </c>
      <c r="H19" s="62">
        <v>0.26690000000000003</v>
      </c>
      <c r="I19" s="62">
        <v>9.1608000000000001</v>
      </c>
      <c r="J19" s="62">
        <v>0.59140000000000004</v>
      </c>
      <c r="K19" s="62">
        <v>3.0169999999999999</v>
      </c>
      <c r="L19" s="62">
        <v>50.240299999999998</v>
      </c>
      <c r="M19" s="62">
        <v>5.3060999999999998</v>
      </c>
      <c r="N19" s="62">
        <v>10.924200000000001</v>
      </c>
      <c r="O19" s="62">
        <v>0.19209999999999999</v>
      </c>
      <c r="P19" s="62">
        <v>1698.0879239999999</v>
      </c>
      <c r="Q19" s="62">
        <v>139</v>
      </c>
      <c r="R19" s="62">
        <v>0.54686565539107801</v>
      </c>
      <c r="S19" s="62">
        <v>239.24093301833099</v>
      </c>
      <c r="T19" s="62">
        <v>491.11950825575099</v>
      </c>
      <c r="U19" s="62">
        <v>4.5182258883383097</v>
      </c>
      <c r="W19" s="25">
        <v>0.2316</v>
      </c>
      <c r="X19" s="25">
        <v>2.3546</v>
      </c>
      <c r="Y19" s="25">
        <v>0</v>
      </c>
      <c r="Z19" s="25">
        <v>18.96115</v>
      </c>
      <c r="AA19" s="25">
        <v>0</v>
      </c>
      <c r="AB19" s="25">
        <v>0.75814999999999999</v>
      </c>
      <c r="AC19" s="25">
        <v>52.016649999999998</v>
      </c>
      <c r="AD19" s="25">
        <v>17.295300000000001</v>
      </c>
      <c r="AE19" s="25">
        <v>7.0714499999999996</v>
      </c>
      <c r="AF19" s="25">
        <v>0.16794999999999999</v>
      </c>
      <c r="AG19" s="25">
        <v>0.32755000000000001</v>
      </c>
      <c r="AH19" s="25">
        <v>0.81342276447985395</v>
      </c>
      <c r="AJ19" s="5">
        <f t="shared" si="0"/>
        <v>2.8702388275757706</v>
      </c>
      <c r="AK19" s="5">
        <f t="shared" si="1"/>
        <v>13.506966698016198</v>
      </c>
      <c r="AL19" s="5">
        <f t="shared" si="2"/>
        <v>0.25484085510402504</v>
      </c>
      <c r="AM19" s="5">
        <f t="shared" si="3"/>
        <v>9.6036019508477644</v>
      </c>
      <c r="AN19" s="5">
        <f t="shared" si="4"/>
        <v>0.56467921209636729</v>
      </c>
      <c r="AO19" s="5">
        <f t="shared" si="5"/>
        <v>2.9149400545212703</v>
      </c>
      <c r="AP19" s="5">
        <f t="shared" si="6"/>
        <v>50.320559505567488</v>
      </c>
      <c r="AQ19" s="5">
        <f t="shared" si="7"/>
        <v>5.8477991382046568</v>
      </c>
      <c r="AR19" s="5">
        <f t="shared" si="8"/>
        <v>10.750124052087045</v>
      </c>
      <c r="AS19" s="5">
        <f t="shared" si="9"/>
        <v>0.19100884844796628</v>
      </c>
      <c r="AT19" s="5">
        <f t="shared" si="22"/>
        <v>0.95481774111661688</v>
      </c>
      <c r="AV19" s="30" t="str">
        <f t="shared" si="10"/>
        <v>LL12_510_b</v>
      </c>
      <c r="AW19" s="30">
        <f t="shared" si="11"/>
        <v>50.320559505567488</v>
      </c>
      <c r="AX19" s="30">
        <f t="shared" si="12"/>
        <v>2.9149400545212703</v>
      </c>
      <c r="AY19" s="30">
        <f t="shared" si="13"/>
        <v>13.506966698016198</v>
      </c>
      <c r="AZ19" s="30">
        <f t="shared" si="14"/>
        <v>9.1376054442739889</v>
      </c>
      <c r="BA19" s="30">
        <f t="shared" si="15"/>
        <v>1.7916694251410872</v>
      </c>
      <c r="BB19" s="30">
        <f t="shared" si="16"/>
        <v>0.19100884844796628</v>
      </c>
      <c r="BC19" s="30">
        <f t="shared" si="17"/>
        <v>5.8477991382046568</v>
      </c>
      <c r="BD19" s="30">
        <f t="shared" si="18"/>
        <v>9.6036019508477644</v>
      </c>
      <c r="BE19" s="30">
        <f t="shared" si="19"/>
        <v>2.8702388275757706</v>
      </c>
      <c r="BF19" s="30">
        <f t="shared" si="20"/>
        <v>0.56467921209636729</v>
      </c>
      <c r="BG19" s="30">
        <f t="shared" si="21"/>
        <v>0.25484085510402504</v>
      </c>
      <c r="BH19" s="30">
        <f t="shared" si="23"/>
        <v>0.5221570297747673</v>
      </c>
      <c r="BI19" s="30">
        <f t="shared" si="24"/>
        <v>2.2843148724719462E-2</v>
      </c>
      <c r="BJ19" s="30">
        <f t="shared" si="25"/>
        <v>1131.5407626779136</v>
      </c>
      <c r="BK19" s="30">
        <v>390</v>
      </c>
      <c r="BL19" s="30">
        <v>0.13249534453366649</v>
      </c>
      <c r="BN19" s="12" t="s">
        <v>399</v>
      </c>
      <c r="BO19" s="12">
        <v>25</v>
      </c>
      <c r="BP19" s="12" t="s">
        <v>32</v>
      </c>
      <c r="BQ19" s="12" t="s">
        <v>482</v>
      </c>
      <c r="BR19" s="12" t="s">
        <v>584</v>
      </c>
      <c r="BS19" s="12" t="s">
        <v>480</v>
      </c>
      <c r="BT19" s="12">
        <v>9.7453703703703695E-3</v>
      </c>
      <c r="BU19" s="12">
        <v>23.863</v>
      </c>
      <c r="BV19" s="12">
        <v>45</v>
      </c>
      <c r="BW19" s="12" t="s">
        <v>462</v>
      </c>
      <c r="BX19" s="12">
        <v>1</v>
      </c>
      <c r="BY19" s="12">
        <v>56600</v>
      </c>
      <c r="BZ19" s="12">
        <v>3600</v>
      </c>
      <c r="CA19" s="12">
        <v>9.1999999999999993</v>
      </c>
      <c r="CB19" s="12">
        <v>1</v>
      </c>
      <c r="CG19" s="12">
        <v>3.05</v>
      </c>
      <c r="CH19" s="12">
        <v>0.21</v>
      </c>
      <c r="CI19" s="12">
        <v>4950</v>
      </c>
      <c r="CJ19" s="12">
        <v>170</v>
      </c>
      <c r="CK19" s="12">
        <v>26.4</v>
      </c>
      <c r="CL19" s="12">
        <v>1.5</v>
      </c>
      <c r="CM19" s="12">
        <v>18630</v>
      </c>
      <c r="CN19" s="12">
        <v>810</v>
      </c>
      <c r="CO19" s="12">
        <v>325</v>
      </c>
      <c r="CP19" s="12">
        <v>16</v>
      </c>
      <c r="CQ19" s="12">
        <v>51.3</v>
      </c>
      <c r="CR19" s="12">
        <v>7.8</v>
      </c>
      <c r="CS19" s="12">
        <v>1252</v>
      </c>
      <c r="CT19" s="12">
        <v>68</v>
      </c>
      <c r="CU19" s="12">
        <v>107900</v>
      </c>
      <c r="CV19" s="12">
        <v>5900</v>
      </c>
      <c r="CY19" s="12">
        <v>70.599999999999994</v>
      </c>
      <c r="CZ19" s="12">
        <v>5.6</v>
      </c>
      <c r="DA19" s="12">
        <v>133</v>
      </c>
      <c r="DB19" s="12">
        <v>11</v>
      </c>
      <c r="DE19" s="12">
        <v>24.9</v>
      </c>
      <c r="DF19" s="12">
        <v>1.7</v>
      </c>
      <c r="DG19" s="12">
        <v>1.9</v>
      </c>
      <c r="DH19" s="12">
        <v>0.59</v>
      </c>
      <c r="DI19" s="12">
        <v>9.94</v>
      </c>
      <c r="DJ19" s="12">
        <v>0.76</v>
      </c>
      <c r="DK19" s="12">
        <v>361</v>
      </c>
      <c r="DL19" s="12">
        <v>12</v>
      </c>
      <c r="DM19" s="12">
        <v>24.4</v>
      </c>
      <c r="DN19" s="12">
        <v>1.5</v>
      </c>
      <c r="DO19" s="12">
        <v>164.9</v>
      </c>
      <c r="DP19" s="12">
        <v>6.8</v>
      </c>
      <c r="DQ19" s="12">
        <v>15.42</v>
      </c>
      <c r="DR19" s="12">
        <v>0.76</v>
      </c>
      <c r="DS19" s="12">
        <v>0.97</v>
      </c>
      <c r="DT19" s="12">
        <v>0.3</v>
      </c>
      <c r="DY19" s="12">
        <v>1.98</v>
      </c>
      <c r="DZ19" s="12">
        <v>0.33</v>
      </c>
      <c r="EE19" s="12">
        <v>125.6</v>
      </c>
      <c r="EF19" s="12">
        <v>7.1</v>
      </c>
      <c r="EG19" s="12">
        <v>13.8</v>
      </c>
      <c r="EH19" s="12">
        <v>0.83</v>
      </c>
      <c r="EI19" s="12">
        <v>34.5</v>
      </c>
      <c r="EJ19" s="12">
        <v>1.6</v>
      </c>
      <c r="EK19" s="12">
        <v>4.71</v>
      </c>
      <c r="EL19" s="12">
        <v>0.35</v>
      </c>
      <c r="EM19" s="12">
        <v>22.5</v>
      </c>
      <c r="EN19" s="12">
        <v>1.7</v>
      </c>
      <c r="EO19" s="12">
        <v>6.25</v>
      </c>
      <c r="EP19" s="12">
        <v>0.7</v>
      </c>
      <c r="EQ19" s="12">
        <v>2.11</v>
      </c>
      <c r="ER19" s="12">
        <v>0.22</v>
      </c>
      <c r="ES19" s="12">
        <v>6.55</v>
      </c>
      <c r="ET19" s="12">
        <v>0.85</v>
      </c>
      <c r="EU19" s="12">
        <v>0.92</v>
      </c>
      <c r="EV19" s="12">
        <v>0.13</v>
      </c>
      <c r="EW19" s="12">
        <v>5.2</v>
      </c>
      <c r="EX19" s="12">
        <v>0.51</v>
      </c>
      <c r="EY19" s="12">
        <v>1.01</v>
      </c>
      <c r="EZ19" s="12">
        <v>0.11</v>
      </c>
      <c r="FA19" s="12">
        <v>2.52</v>
      </c>
      <c r="FB19" s="12">
        <v>0.28000000000000003</v>
      </c>
      <c r="FC19" s="12">
        <v>0.33</v>
      </c>
      <c r="FD19" s="12">
        <v>0.08</v>
      </c>
      <c r="FE19" s="12">
        <v>1.91</v>
      </c>
      <c r="FF19" s="12">
        <v>0.32</v>
      </c>
      <c r="FG19" s="12">
        <v>0.32800000000000001</v>
      </c>
      <c r="FH19" s="12">
        <v>6.5000000000000002E-2</v>
      </c>
      <c r="FI19" s="12">
        <v>4.46</v>
      </c>
      <c r="FJ19" s="12">
        <v>0.56999999999999995</v>
      </c>
      <c r="FK19" s="12">
        <v>0.9</v>
      </c>
      <c r="FL19" s="12">
        <v>0.11</v>
      </c>
      <c r="FM19" s="12">
        <v>0.19</v>
      </c>
      <c r="FN19" s="12">
        <v>6.5000000000000002E-2</v>
      </c>
      <c r="FO19" s="12">
        <v>2.1000000000000001E-2</v>
      </c>
      <c r="FP19" s="12">
        <v>1.4999999999999999E-2</v>
      </c>
      <c r="FQ19" s="12">
        <v>1.26</v>
      </c>
      <c r="FR19" s="12">
        <v>0.16</v>
      </c>
      <c r="FU19" s="12">
        <v>0.96</v>
      </c>
      <c r="FV19" s="12">
        <v>0.15</v>
      </c>
      <c r="FW19" s="12">
        <v>0.33300000000000002</v>
      </c>
      <c r="FX19" s="12">
        <v>5.8000000000000003E-2</v>
      </c>
      <c r="FY19" s="12">
        <f t="shared" si="26"/>
        <v>0.63196721311475412</v>
      </c>
    </row>
    <row r="20" spans="1:181" s="36" customFormat="1" x14ac:dyDescent="0.3">
      <c r="A20" s="36" t="s">
        <v>257</v>
      </c>
      <c r="B20" s="36" t="s">
        <v>24</v>
      </c>
      <c r="C20" s="36" t="s">
        <v>827</v>
      </c>
      <c r="D20" s="36" t="s">
        <v>825</v>
      </c>
      <c r="E20" s="19"/>
      <c r="F20" s="62">
        <v>2.9352</v>
      </c>
      <c r="G20" s="62">
        <v>13.9917</v>
      </c>
      <c r="H20" s="62">
        <v>0.63009999999999999</v>
      </c>
      <c r="I20" s="62">
        <v>6.8818000000000001</v>
      </c>
      <c r="J20" s="62">
        <v>1.1719999999999999</v>
      </c>
      <c r="K20" s="62">
        <v>2.6194000000000002</v>
      </c>
      <c r="L20" s="62">
        <v>54.840200000000003</v>
      </c>
      <c r="M20" s="62">
        <v>4.2812999999999999</v>
      </c>
      <c r="N20" s="62">
        <v>10.143800000000001</v>
      </c>
      <c r="O20" s="62">
        <v>0.17319999999999999</v>
      </c>
      <c r="P20" s="62">
        <v>968.40557999999999</v>
      </c>
      <c r="Q20" s="62">
        <v>325</v>
      </c>
      <c r="R20" s="62">
        <v>0.60479039998281103</v>
      </c>
      <c r="S20" s="62">
        <v>38.606478896314002</v>
      </c>
      <c r="T20" s="62">
        <v>275.25590591126797</v>
      </c>
      <c r="U20" s="62">
        <v>-1.6778429848441101</v>
      </c>
      <c r="V20" s="19"/>
      <c r="W20" s="25">
        <v>0.26119999999999999</v>
      </c>
      <c r="X20" s="25">
        <v>2.1353</v>
      </c>
      <c r="Y20" s="25">
        <v>0</v>
      </c>
      <c r="Z20" s="25">
        <v>18.78105</v>
      </c>
      <c r="AA20" s="25">
        <v>0</v>
      </c>
      <c r="AB20" s="25">
        <v>0.83265</v>
      </c>
      <c r="AC20" s="25">
        <v>51.685450000000003</v>
      </c>
      <c r="AD20" s="25">
        <v>16.385349999999999</v>
      </c>
      <c r="AE20" s="25">
        <v>8.7342499999999994</v>
      </c>
      <c r="AF20" s="25">
        <v>0.16980000000000001</v>
      </c>
      <c r="AG20" s="25">
        <v>0.13320000000000001</v>
      </c>
      <c r="AH20" s="25">
        <v>0.76979818849296899</v>
      </c>
      <c r="AI20" s="19"/>
      <c r="AJ20" s="5">
        <f t="shared" si="0"/>
        <v>2.9800655214147316</v>
      </c>
      <c r="AK20" s="5">
        <f t="shared" si="1"/>
        <v>14.190631775655056</v>
      </c>
      <c r="AL20" s="5">
        <f t="shared" si="2"/>
        <v>0.64067208864750269</v>
      </c>
      <c r="AM20" s="5">
        <f t="shared" si="3"/>
        <v>6.6821492686259374</v>
      </c>
      <c r="AN20" s="5">
        <f t="shared" si="4"/>
        <v>1.1916643197823729</v>
      </c>
      <c r="AO20" s="5">
        <f t="shared" si="5"/>
        <v>2.6493788595317018</v>
      </c>
      <c r="AP20" s="5">
        <f t="shared" si="6"/>
        <v>54.893131751564368</v>
      </c>
      <c r="AQ20" s="5">
        <f t="shared" si="7"/>
        <v>4.0782130461929755</v>
      </c>
      <c r="AR20" s="5">
        <f t="shared" si="8"/>
        <v>10.16745003579287</v>
      </c>
      <c r="AS20" s="5">
        <f t="shared" si="9"/>
        <v>0.17325704666148467</v>
      </c>
      <c r="AT20" s="5">
        <f t="shared" si="22"/>
        <v>1.016778429848441</v>
      </c>
      <c r="AU20" s="76"/>
      <c r="AV20" s="30" t="str">
        <f t="shared" si="10"/>
        <v>LL12_513_b</v>
      </c>
      <c r="AW20" s="30">
        <f t="shared" si="11"/>
        <v>54.893131751564368</v>
      </c>
      <c r="AX20" s="30">
        <f t="shared" si="12"/>
        <v>2.6493788595317018</v>
      </c>
      <c r="AY20" s="30">
        <f t="shared" si="13"/>
        <v>14.190631775655056</v>
      </c>
      <c r="AZ20" s="30">
        <f t="shared" si="14"/>
        <v>8.6423325304239391</v>
      </c>
      <c r="BA20" s="30">
        <f t="shared" si="15"/>
        <v>1.6945580602154184</v>
      </c>
      <c r="BB20" s="30">
        <f t="shared" si="16"/>
        <v>0.17325704666148467</v>
      </c>
      <c r="BC20" s="30">
        <f t="shared" si="17"/>
        <v>4.0782130461929755</v>
      </c>
      <c r="BD20" s="30">
        <f t="shared" si="18"/>
        <v>6.6821492686259374</v>
      </c>
      <c r="BE20" s="30">
        <f t="shared" si="19"/>
        <v>2.9800655214147316</v>
      </c>
      <c r="BF20" s="30">
        <f t="shared" si="20"/>
        <v>1.1916643197823729</v>
      </c>
      <c r="BG20" s="30">
        <f t="shared" si="21"/>
        <v>0.64067208864750269</v>
      </c>
      <c r="BH20" s="30">
        <f t="shared" si="23"/>
        <v>0.61493783328193319</v>
      </c>
      <c r="BI20" s="30">
        <f t="shared" si="24"/>
        <v>3.9254234994171126E-3</v>
      </c>
      <c r="BJ20" s="30">
        <f t="shared" si="25"/>
        <v>1095.9720822284787</v>
      </c>
      <c r="BK20" s="30">
        <v>110</v>
      </c>
      <c r="BL20" s="30">
        <v>0.52462065467991947</v>
      </c>
      <c r="BM20" s="19"/>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c r="FQ20" s="12"/>
      <c r="FR20" s="12"/>
      <c r="FS20" s="12"/>
      <c r="FT20" s="12"/>
      <c r="FU20" s="12"/>
      <c r="FV20" s="12"/>
      <c r="FW20" s="12"/>
      <c r="FX20" s="12"/>
      <c r="FY20" s="12" t="e">
        <f t="shared" si="26"/>
        <v>#DIV/0!</v>
      </c>
    </row>
    <row r="21" spans="1:181" x14ac:dyDescent="0.3">
      <c r="A21" t="s">
        <v>258</v>
      </c>
      <c r="B21" t="s">
        <v>24</v>
      </c>
      <c r="C21" s="46" t="s">
        <v>827</v>
      </c>
      <c r="D21" s="46" t="s">
        <v>825</v>
      </c>
      <c r="F21" s="62">
        <v>1.1862999999999999</v>
      </c>
      <c r="G21" s="62">
        <v>13.3667</v>
      </c>
      <c r="H21" s="62">
        <v>0.58389999999999997</v>
      </c>
      <c r="I21" s="62">
        <v>8.0771999999999995</v>
      </c>
      <c r="J21" s="62">
        <v>1.0815999999999999</v>
      </c>
      <c r="K21" s="62">
        <v>3.4051</v>
      </c>
      <c r="L21" s="62">
        <v>51.8919</v>
      </c>
      <c r="M21" s="62">
        <v>4.1489000000000003</v>
      </c>
      <c r="N21" s="62">
        <v>12.7957</v>
      </c>
      <c r="O21" s="62">
        <v>0.15229999999999999</v>
      </c>
      <c r="P21" s="62">
        <v>1436.8436280000001</v>
      </c>
      <c r="Q21" s="62">
        <v>249</v>
      </c>
      <c r="R21" s="62">
        <v>0.57714353353587799</v>
      </c>
      <c r="S21" s="62">
        <v>46.180871443900799</v>
      </c>
      <c r="T21" s="62">
        <v>281.66472178305298</v>
      </c>
      <c r="U21" s="62">
        <v>4.12847068635699</v>
      </c>
      <c r="W21" s="25">
        <v>0.29054999999999997</v>
      </c>
      <c r="X21" s="25">
        <v>2.0368499999999998</v>
      </c>
      <c r="Y21" s="25">
        <v>0</v>
      </c>
      <c r="Z21" s="25">
        <v>18.564399999999999</v>
      </c>
      <c r="AA21" s="25">
        <v>0</v>
      </c>
      <c r="AB21" s="25">
        <v>0.94520000000000004</v>
      </c>
      <c r="AC21" s="25">
        <v>50.404699999999998</v>
      </c>
      <c r="AD21" s="25">
        <v>15.740550000000001</v>
      </c>
      <c r="AE21" s="25">
        <v>9.1602499999999996</v>
      </c>
      <c r="AF21" s="25">
        <v>0.19464999999999999</v>
      </c>
      <c r="AG21" s="25">
        <v>8.14E-2</v>
      </c>
      <c r="AH21" s="25">
        <v>0.75387799418505896</v>
      </c>
      <c r="AJ21" s="5">
        <f t="shared" si="0"/>
        <v>1.1493192238269572</v>
      </c>
      <c r="AK21" s="5">
        <f t="shared" si="1"/>
        <v>12.898950463941782</v>
      </c>
      <c r="AL21" s="5">
        <f t="shared" si="2"/>
        <v>0.5597938596623615</v>
      </c>
      <c r="AM21" s="5">
        <f t="shared" si="3"/>
        <v>8.5101609778196288</v>
      </c>
      <c r="AN21" s="5">
        <f t="shared" si="4"/>
        <v>1.0369464610563628</v>
      </c>
      <c r="AO21" s="5">
        <f t="shared" si="5"/>
        <v>3.3035437495863045</v>
      </c>
      <c r="AP21" s="5">
        <f t="shared" si="6"/>
        <v>51.830501383952502</v>
      </c>
      <c r="AQ21" s="5">
        <f t="shared" si="7"/>
        <v>4.6274578723150999</v>
      </c>
      <c r="AR21" s="5">
        <f t="shared" si="8"/>
        <v>12.645611512432836</v>
      </c>
      <c r="AS21" s="5">
        <f t="shared" si="9"/>
        <v>0.15404840733567216</v>
      </c>
      <c r="AT21" s="5">
        <f t="shared" si="22"/>
        <v>0.95871529313643011</v>
      </c>
      <c r="AV21" s="30" t="str">
        <f t="shared" si="10"/>
        <v>LL12_513_c</v>
      </c>
      <c r="AW21" s="30">
        <f t="shared" si="11"/>
        <v>51.830501383952502</v>
      </c>
      <c r="AX21" s="30">
        <f t="shared" si="12"/>
        <v>3.3035437495863045</v>
      </c>
      <c r="AY21" s="30">
        <f t="shared" si="13"/>
        <v>12.898950463941782</v>
      </c>
      <c r="AZ21" s="30">
        <f t="shared" si="14"/>
        <v>10.748769785567911</v>
      </c>
      <c r="BA21" s="30">
        <f t="shared" si="15"/>
        <v>2.1075808427196185</v>
      </c>
      <c r="BB21" s="30">
        <f t="shared" si="16"/>
        <v>0.15404840733567216</v>
      </c>
      <c r="BC21" s="30">
        <f t="shared" si="17"/>
        <v>4.6274578723150999</v>
      </c>
      <c r="BD21" s="30">
        <f t="shared" si="18"/>
        <v>8.5101609778196288</v>
      </c>
      <c r="BE21" s="30">
        <f t="shared" si="19"/>
        <v>1.1493192238269572</v>
      </c>
      <c r="BF21" s="30">
        <f t="shared" si="20"/>
        <v>1.0369464610563628</v>
      </c>
      <c r="BG21" s="30">
        <f t="shared" si="21"/>
        <v>0.5597938596623615</v>
      </c>
      <c r="BH21" s="30">
        <f t="shared" si="23"/>
        <v>0.55331633193564433</v>
      </c>
      <c r="BI21" s="30">
        <f t="shared" si="24"/>
        <v>4.4274307703635156E-3</v>
      </c>
      <c r="BJ21" s="30">
        <f t="shared" si="25"/>
        <v>1107.0119032335335</v>
      </c>
      <c r="BK21" s="30">
        <v>110</v>
      </c>
      <c r="BL21" s="30">
        <v>0.50101144495964733</v>
      </c>
      <c r="FY21" s="12" t="e">
        <f t="shared" si="26"/>
        <v>#DIV/0!</v>
      </c>
    </row>
    <row r="22" spans="1:181" x14ac:dyDescent="0.3">
      <c r="A22" t="s">
        <v>941</v>
      </c>
      <c r="B22" t="s">
        <v>22</v>
      </c>
      <c r="C22" s="46" t="s">
        <v>825</v>
      </c>
      <c r="D22" s="46" t="s">
        <v>825</v>
      </c>
      <c r="F22" s="62">
        <v>2.6956000000000002</v>
      </c>
      <c r="G22" s="62">
        <v>11.816800000000001</v>
      </c>
      <c r="H22" s="62">
        <v>0.48749999999999999</v>
      </c>
      <c r="I22" s="62">
        <v>8.4167000000000005</v>
      </c>
      <c r="J22" s="62">
        <v>0.91600000000000004</v>
      </c>
      <c r="K22" s="62">
        <v>4.2686999999999999</v>
      </c>
      <c r="L22" s="62">
        <v>49.369399999999999</v>
      </c>
      <c r="M22" s="62">
        <v>4.8361000000000001</v>
      </c>
      <c r="N22" s="62">
        <v>13.646000000000001</v>
      </c>
      <c r="O22" s="62">
        <v>0.20730000000000001</v>
      </c>
      <c r="P22" s="62">
        <v>1738.125364</v>
      </c>
      <c r="Q22" s="62">
        <v>302</v>
      </c>
      <c r="R22" s="62">
        <v>0.50123649647608803</v>
      </c>
      <c r="S22" s="62">
        <v>405.48469767256398</v>
      </c>
      <c r="T22" s="62">
        <v>486.292239738457</v>
      </c>
      <c r="U22" s="62">
        <v>-3.0339623646348999</v>
      </c>
      <c r="W22" s="25">
        <v>0.27005000000000001</v>
      </c>
      <c r="X22" s="25">
        <v>2.9610500000000002</v>
      </c>
      <c r="Y22" s="25">
        <v>0</v>
      </c>
      <c r="Z22" s="25">
        <v>17.869949999999999</v>
      </c>
      <c r="AA22" s="25">
        <v>0</v>
      </c>
      <c r="AB22" s="25">
        <v>1.4815</v>
      </c>
      <c r="AC22" s="25">
        <v>50.833799999999997</v>
      </c>
      <c r="AD22" s="25">
        <v>15.928850000000001</v>
      </c>
      <c r="AE22" s="25">
        <v>10.14175</v>
      </c>
      <c r="AF22" s="25">
        <v>0.20365</v>
      </c>
      <c r="AG22" s="25">
        <v>6.4750000000000002E-2</v>
      </c>
      <c r="AH22" s="25">
        <v>0.73682046553855995</v>
      </c>
      <c r="AJ22" s="5">
        <f t="shared" si="0"/>
        <v>2.7691902741354015</v>
      </c>
      <c r="AK22" s="5">
        <f t="shared" si="1"/>
        <v>12.085480122106155</v>
      </c>
      <c r="AL22" s="5">
        <f t="shared" si="2"/>
        <v>0.50229056652759507</v>
      </c>
      <c r="AM22" s="5">
        <f t="shared" si="3"/>
        <v>8.129891952765151</v>
      </c>
      <c r="AN22" s="5">
        <f t="shared" si="4"/>
        <v>0.94379109526005567</v>
      </c>
      <c r="AO22" s="5">
        <f t="shared" si="5"/>
        <v>4.3532625990271034</v>
      </c>
      <c r="AP22" s="5">
        <f t="shared" si="6"/>
        <v>49.324970655132283</v>
      </c>
      <c r="AQ22" s="5">
        <f t="shared" si="7"/>
        <v>4.4995501397969617</v>
      </c>
      <c r="AR22" s="5">
        <f t="shared" si="8"/>
        <v>13.752317626162718</v>
      </c>
      <c r="AS22" s="5">
        <f t="shared" si="9"/>
        <v>0.20741073962630915</v>
      </c>
      <c r="AT22" s="5">
        <f t="shared" si="22"/>
        <v>1.0303396236463489</v>
      </c>
      <c r="AV22" s="30" t="str">
        <f t="shared" si="10"/>
        <v>LL9_474_d</v>
      </c>
      <c r="AW22" s="30">
        <f t="shared" si="11"/>
        <v>49.324970655132283</v>
      </c>
      <c r="AX22" s="30">
        <f t="shared" si="12"/>
        <v>4.3532625990271034</v>
      </c>
      <c r="AY22" s="30">
        <f t="shared" si="13"/>
        <v>12.085480122106155</v>
      </c>
      <c r="AZ22" s="30">
        <f t="shared" si="14"/>
        <v>11.689469982238309</v>
      </c>
      <c r="BA22" s="30">
        <f t="shared" si="15"/>
        <v>2.2920300171644095</v>
      </c>
      <c r="BB22" s="30">
        <f t="shared" si="16"/>
        <v>0.20741073962630915</v>
      </c>
      <c r="BC22" s="30">
        <f t="shared" si="17"/>
        <v>4.4995501397969617</v>
      </c>
      <c r="BD22" s="30">
        <f t="shared" si="18"/>
        <v>8.129891952765151</v>
      </c>
      <c r="BE22" s="30">
        <f t="shared" si="19"/>
        <v>2.7691902741354015</v>
      </c>
      <c r="BF22" s="30">
        <f t="shared" si="20"/>
        <v>0.94379109526005567</v>
      </c>
      <c r="BG22" s="30">
        <f t="shared" si="21"/>
        <v>0.50229056652759507</v>
      </c>
      <c r="BH22" s="30">
        <f t="shared" si="23"/>
        <v>0.516443823136987</v>
      </c>
      <c r="BI22" s="30">
        <f t="shared" si="24"/>
        <v>4.1778695079430314E-2</v>
      </c>
      <c r="BJ22" s="30">
        <f t="shared" si="25"/>
        <v>1104.4409578099189</v>
      </c>
      <c r="BK22" s="30">
        <v>600</v>
      </c>
      <c r="BL22" s="30">
        <v>9.8084503723358626E-2</v>
      </c>
      <c r="FY22" s="12" t="e">
        <f t="shared" si="26"/>
        <v>#DIV/0!</v>
      </c>
    </row>
    <row r="23" spans="1:181" x14ac:dyDescent="0.3">
      <c r="A23" t="s">
        <v>942</v>
      </c>
      <c r="B23" t="s">
        <v>24</v>
      </c>
      <c r="C23" s="46" t="s">
        <v>825</v>
      </c>
      <c r="D23" s="46" t="s">
        <v>825</v>
      </c>
      <c r="F23" s="62">
        <v>2.956</v>
      </c>
      <c r="G23" s="62">
        <v>14.2349</v>
      </c>
      <c r="H23" s="62">
        <v>0.34570000000000001</v>
      </c>
      <c r="I23" s="62">
        <v>9.3106000000000009</v>
      </c>
      <c r="J23" s="62">
        <v>0.61329999999999996</v>
      </c>
      <c r="K23" s="62">
        <v>3.0116999999999998</v>
      </c>
      <c r="L23" s="62">
        <v>50.441600000000001</v>
      </c>
      <c r="M23" s="62">
        <v>5.2991999999999999</v>
      </c>
      <c r="N23" s="62">
        <v>10.706</v>
      </c>
      <c r="O23" s="62">
        <v>0.1181</v>
      </c>
      <c r="P23" s="62">
        <v>1727.1150680000001</v>
      </c>
      <c r="Q23" s="62">
        <v>188</v>
      </c>
      <c r="R23" s="62">
        <v>0.52087993160867896</v>
      </c>
      <c r="S23" s="62">
        <v>255.92804548580401</v>
      </c>
      <c r="T23" s="62">
        <v>524.30482504337203</v>
      </c>
      <c r="U23" s="62">
        <v>2.6825149541718698</v>
      </c>
      <c r="W23" s="25">
        <v>0.23930000000000001</v>
      </c>
      <c r="X23" s="25">
        <v>2.4769000000000001</v>
      </c>
      <c r="Y23" s="25">
        <v>0</v>
      </c>
      <c r="Z23" s="25">
        <v>18.990549999999999</v>
      </c>
      <c r="AA23" s="25">
        <v>0</v>
      </c>
      <c r="AB23" s="25">
        <v>0.82669999999999999</v>
      </c>
      <c r="AC23" s="25">
        <v>51.924700000000001</v>
      </c>
      <c r="AD23" s="25">
        <v>17.3491</v>
      </c>
      <c r="AE23" s="25">
        <v>7.2518000000000002</v>
      </c>
      <c r="AF23" s="25">
        <v>0.15035000000000001</v>
      </c>
      <c r="AG23" s="25">
        <v>0.31724999999999998</v>
      </c>
      <c r="AH23" s="25">
        <v>0.81004881228381698</v>
      </c>
      <c r="AJ23" s="5">
        <f t="shared" si="0"/>
        <v>2.8831241162400127</v>
      </c>
      <c r="AK23" s="5">
        <f t="shared" si="1"/>
        <v>13.919489891688471</v>
      </c>
      <c r="AL23" s="5">
        <f t="shared" si="2"/>
        <v>0.33642654580342785</v>
      </c>
      <c r="AM23" s="5">
        <f t="shared" si="3"/>
        <v>9.5702661063063612</v>
      </c>
      <c r="AN23" s="5">
        <f t="shared" si="4"/>
        <v>0.59684813578606388</v>
      </c>
      <c r="AO23" s="5">
        <f t="shared" si="5"/>
        <v>2.9530870482513447</v>
      </c>
      <c r="AP23" s="5">
        <f t="shared" si="6"/>
        <v>50.481384379285331</v>
      </c>
      <c r="AQ23" s="5">
        <f t="shared" si="7"/>
        <v>5.6224403694627556</v>
      </c>
      <c r="AR23" s="5">
        <f t="shared" si="8"/>
        <v>10.613340568452996</v>
      </c>
      <c r="AS23" s="5">
        <f t="shared" si="9"/>
        <v>0.11896511107272044</v>
      </c>
      <c r="AT23" s="5">
        <f t="shared" si="22"/>
        <v>0.97317485045828134</v>
      </c>
      <c r="AV23" s="30" t="str">
        <f t="shared" si="10"/>
        <v>LL12_510_c</v>
      </c>
      <c r="AW23" s="30">
        <f t="shared" si="11"/>
        <v>50.481384379285331</v>
      </c>
      <c r="AX23" s="30">
        <f t="shared" si="12"/>
        <v>2.9530870482513447</v>
      </c>
      <c r="AY23" s="30">
        <f t="shared" si="13"/>
        <v>13.919489891688471</v>
      </c>
      <c r="AZ23" s="30">
        <f t="shared" si="14"/>
        <v>9.0213394831850469</v>
      </c>
      <c r="BA23" s="30">
        <f t="shared" si="15"/>
        <v>1.7688724058412184</v>
      </c>
      <c r="BB23" s="30">
        <f t="shared" si="16"/>
        <v>0.11896511107272044</v>
      </c>
      <c r="BC23" s="30">
        <f t="shared" si="17"/>
        <v>5.6224403694627556</v>
      </c>
      <c r="BD23" s="30">
        <f t="shared" si="18"/>
        <v>9.5702661063063612</v>
      </c>
      <c r="BE23" s="30">
        <f t="shared" si="19"/>
        <v>2.8831241162400127</v>
      </c>
      <c r="BF23" s="30">
        <f t="shared" si="20"/>
        <v>0.59684813578606388</v>
      </c>
      <c r="BG23" s="30">
        <f t="shared" si="21"/>
        <v>0.33642654580342785</v>
      </c>
      <c r="BH23" s="30">
        <f t="shared" si="23"/>
        <v>0.506907249549996</v>
      </c>
      <c r="BI23" s="30">
        <f t="shared" si="24"/>
        <v>2.4906273739372754E-2</v>
      </c>
      <c r="BJ23" s="30">
        <f t="shared" si="25"/>
        <v>1127.0110514262014</v>
      </c>
      <c r="BK23" s="30">
        <v>430</v>
      </c>
      <c r="BL23" s="30">
        <v>0.1152410648864929</v>
      </c>
      <c r="BN23" s="12" t="s">
        <v>397</v>
      </c>
      <c r="BO23" s="12">
        <v>20</v>
      </c>
      <c r="BP23" s="12" t="s">
        <v>32</v>
      </c>
      <c r="BQ23" s="12" t="s">
        <v>483</v>
      </c>
      <c r="BR23" s="12" t="s">
        <v>585</v>
      </c>
      <c r="BS23" s="12" t="s">
        <v>480</v>
      </c>
      <c r="BT23" s="12">
        <v>1.0917824074074101E-2</v>
      </c>
      <c r="BU23" s="12">
        <v>10.143000000000001</v>
      </c>
      <c r="BV23" s="12">
        <v>35</v>
      </c>
      <c r="BW23" s="12" t="s">
        <v>462</v>
      </c>
      <c r="BX23" s="12">
        <v>1</v>
      </c>
      <c r="BY23" s="12">
        <v>38900</v>
      </c>
      <c r="BZ23" s="12">
        <v>2400</v>
      </c>
      <c r="CA23" s="12">
        <v>9.3000000000000007</v>
      </c>
      <c r="CB23" s="12">
        <v>1</v>
      </c>
      <c r="CY23" s="12">
        <v>52.6</v>
      </c>
      <c r="CZ23" s="12">
        <v>4.5999999999999996</v>
      </c>
      <c r="DA23" s="12">
        <v>58.849557522123902</v>
      </c>
      <c r="DB23" s="12">
        <v>6.2831858407079704</v>
      </c>
      <c r="DI23" s="12">
        <v>9.9</v>
      </c>
      <c r="DJ23" s="12">
        <v>1.1000000000000001</v>
      </c>
      <c r="DK23" s="12">
        <v>396</v>
      </c>
      <c r="DL23" s="12">
        <v>44</v>
      </c>
      <c r="DM23" s="12">
        <v>24.5</v>
      </c>
      <c r="DN23" s="12">
        <v>2.6</v>
      </c>
      <c r="DO23" s="12">
        <v>164</v>
      </c>
      <c r="DP23" s="12">
        <v>17</v>
      </c>
      <c r="DQ23" s="12">
        <v>17.2</v>
      </c>
      <c r="DR23" s="12">
        <v>1.7</v>
      </c>
      <c r="EE23" s="12">
        <v>137</v>
      </c>
      <c r="EF23" s="12">
        <v>14</v>
      </c>
      <c r="EG23" s="12">
        <v>14.2</v>
      </c>
      <c r="EH23" s="12">
        <v>1.3</v>
      </c>
      <c r="EI23" s="12">
        <v>39.200000000000003</v>
      </c>
      <c r="EJ23" s="12">
        <v>2.8</v>
      </c>
      <c r="EK23" s="12">
        <v>5.16</v>
      </c>
      <c r="EL23" s="12">
        <v>0.56000000000000005</v>
      </c>
      <c r="EM23" s="12">
        <v>23.9</v>
      </c>
      <c r="EN23" s="12">
        <v>2.5</v>
      </c>
      <c r="EO23" s="12">
        <v>5.3</v>
      </c>
      <c r="EP23" s="12">
        <v>1.1000000000000001</v>
      </c>
      <c r="EQ23" s="12">
        <v>2.2200000000000002</v>
      </c>
      <c r="ER23" s="12">
        <v>0.35</v>
      </c>
      <c r="ES23" s="12">
        <v>5.3</v>
      </c>
      <c r="ET23" s="12">
        <v>1</v>
      </c>
      <c r="EU23" s="12">
        <v>0.89</v>
      </c>
      <c r="EV23" s="12">
        <v>0.18</v>
      </c>
      <c r="EW23" s="12">
        <v>4.87</v>
      </c>
      <c r="EX23" s="12">
        <v>0.49</v>
      </c>
      <c r="EY23" s="12">
        <v>0.96</v>
      </c>
      <c r="EZ23" s="12">
        <v>0.13</v>
      </c>
      <c r="FA23" s="12">
        <v>2.29</v>
      </c>
      <c r="FB23" s="12">
        <v>0.37</v>
      </c>
      <c r="FC23" s="12">
        <v>0.41</v>
      </c>
      <c r="FD23" s="12">
        <v>0.11</v>
      </c>
      <c r="FE23" s="12">
        <v>2.33</v>
      </c>
      <c r="FF23" s="12">
        <v>0.64</v>
      </c>
      <c r="FG23" s="12">
        <v>0.28699999999999998</v>
      </c>
      <c r="FH23" s="12">
        <v>7.0999999999999994E-2</v>
      </c>
      <c r="FY23" s="12">
        <f t="shared" si="26"/>
        <v>0.70204081632653059</v>
      </c>
    </row>
    <row r="24" spans="1:181" x14ac:dyDescent="0.3">
      <c r="A24" t="s">
        <v>943</v>
      </c>
      <c r="B24" t="s">
        <v>24</v>
      </c>
      <c r="C24" s="46" t="s">
        <v>825</v>
      </c>
      <c r="D24" s="46" t="s">
        <v>825</v>
      </c>
      <c r="F24" s="62">
        <v>2.5253999999999999</v>
      </c>
      <c r="G24" s="62">
        <v>12.544600000000001</v>
      </c>
      <c r="H24" s="62">
        <v>0.42520000000000002</v>
      </c>
      <c r="I24" s="62">
        <v>8.3697999999999997</v>
      </c>
      <c r="J24" s="62">
        <v>0.76800000000000002</v>
      </c>
      <c r="K24" s="62">
        <v>4.1332000000000004</v>
      </c>
      <c r="L24" s="62">
        <v>50.106499999999997</v>
      </c>
      <c r="M24" s="62">
        <v>4.0918999999999999</v>
      </c>
      <c r="N24" s="62">
        <v>13.5122</v>
      </c>
      <c r="O24" s="62">
        <v>0.2271</v>
      </c>
      <c r="P24" s="62">
        <v>1608.504152</v>
      </c>
      <c r="Q24" s="62">
        <v>183</v>
      </c>
      <c r="R24" s="62">
        <v>0.47942441043071699</v>
      </c>
      <c r="S24" s="62">
        <v>462.89976163236901</v>
      </c>
      <c r="T24" s="62">
        <v>503.27370361425102</v>
      </c>
      <c r="U24" s="62">
        <v>8.7531466277744201</v>
      </c>
      <c r="W24" s="25">
        <v>0.28675</v>
      </c>
      <c r="X24" s="25">
        <v>2.49925</v>
      </c>
      <c r="Y24" s="25">
        <v>0</v>
      </c>
      <c r="Z24" s="25">
        <v>17.966850000000001</v>
      </c>
      <c r="AA24" s="25">
        <v>0</v>
      </c>
      <c r="AB24" s="25">
        <v>1.17195</v>
      </c>
      <c r="AC24" s="25">
        <v>51.036850000000001</v>
      </c>
      <c r="AD24" s="25">
        <v>16.75695</v>
      </c>
      <c r="AE24" s="25">
        <v>9.1383500000000009</v>
      </c>
      <c r="AF24" s="25">
        <v>0.19550000000000001</v>
      </c>
      <c r="AG24" s="25">
        <v>0.2117</v>
      </c>
      <c r="AH24" s="25">
        <v>0.76573257964323904</v>
      </c>
      <c r="AJ24" s="5">
        <f t="shared" si="0"/>
        <v>2.3294476830173281</v>
      </c>
      <c r="AK24" s="5">
        <f t="shared" si="1"/>
        <v>11.665315785226863</v>
      </c>
      <c r="AL24" s="5">
        <f t="shared" si="2"/>
        <v>0.38798162053870316</v>
      </c>
      <c r="AM24" s="5">
        <f t="shared" si="3"/>
        <v>9.2098438584408253</v>
      </c>
      <c r="AN24" s="5">
        <f t="shared" si="4"/>
        <v>0.70077583389869247</v>
      </c>
      <c r="AO24" s="5">
        <f t="shared" si="5"/>
        <v>3.8739974454850303</v>
      </c>
      <c r="AP24" s="5">
        <f t="shared" si="6"/>
        <v>50.187934899651495</v>
      </c>
      <c r="AQ24" s="5">
        <f t="shared" si="7"/>
        <v>5.2004903969809444</v>
      </c>
      <c r="AR24" s="5">
        <f t="shared" si="8"/>
        <v>13.129350496221088</v>
      </c>
      <c r="AS24" s="5">
        <f t="shared" si="9"/>
        <v>0.22433400566562328</v>
      </c>
      <c r="AT24" s="5">
        <f t="shared" si="22"/>
        <v>0.91246853372225578</v>
      </c>
      <c r="AV24" s="30" t="str">
        <f t="shared" si="10"/>
        <v>LL12_517</v>
      </c>
      <c r="AW24" s="30">
        <f t="shared" si="11"/>
        <v>50.187934899651495</v>
      </c>
      <c r="AX24" s="30">
        <f t="shared" si="12"/>
        <v>3.8739974454850303</v>
      </c>
      <c r="AY24" s="30">
        <f t="shared" si="13"/>
        <v>11.665315785226863</v>
      </c>
      <c r="AZ24" s="30">
        <f t="shared" si="14"/>
        <v>11.159947921787925</v>
      </c>
      <c r="BA24" s="30">
        <f t="shared" si="15"/>
        <v>2.1882032004526875</v>
      </c>
      <c r="BB24" s="30">
        <f t="shared" si="16"/>
        <v>0.22433400566562328</v>
      </c>
      <c r="BC24" s="30">
        <f t="shared" si="17"/>
        <v>5.2004903969809444</v>
      </c>
      <c r="BD24" s="30">
        <f t="shared" si="18"/>
        <v>9.2098438584408253</v>
      </c>
      <c r="BE24" s="30">
        <f t="shared" si="19"/>
        <v>2.3294476830173281</v>
      </c>
      <c r="BF24" s="30">
        <f t="shared" si="20"/>
        <v>0.70077583389869247</v>
      </c>
      <c r="BG24" s="30">
        <f t="shared" si="21"/>
        <v>0.38798162053870316</v>
      </c>
      <c r="BH24" s="30">
        <f t="shared" si="23"/>
        <v>0.43745968881637326</v>
      </c>
      <c r="BI24" s="30">
        <f t="shared" si="24"/>
        <v>4.2238146675706946E-2</v>
      </c>
      <c r="BJ24" s="30">
        <f t="shared" si="25"/>
        <v>1118.5298569793169</v>
      </c>
      <c r="BK24" s="30">
        <v>610</v>
      </c>
      <c r="BL24" s="30">
        <v>6.9563511607949963E-2</v>
      </c>
      <c r="FY24" s="12" t="e">
        <f t="shared" si="26"/>
        <v>#DIV/0!</v>
      </c>
    </row>
    <row r="25" spans="1:181" x14ac:dyDescent="0.3">
      <c r="A25" t="s">
        <v>957</v>
      </c>
      <c r="B25" t="s">
        <v>19</v>
      </c>
      <c r="C25" s="46" t="s">
        <v>825</v>
      </c>
      <c r="D25" s="46" t="s">
        <v>831</v>
      </c>
      <c r="F25" s="62">
        <v>2.6373000000000002</v>
      </c>
      <c r="G25" s="62">
        <v>13.829700000000001</v>
      </c>
      <c r="H25" s="62">
        <v>0.28949999999999998</v>
      </c>
      <c r="I25" s="62">
        <v>9.5175000000000001</v>
      </c>
      <c r="J25" s="62">
        <v>0.50190000000000001</v>
      </c>
      <c r="K25" s="62">
        <v>2.9289999999999998</v>
      </c>
      <c r="L25" s="62">
        <v>49.350700000000003</v>
      </c>
      <c r="M25" s="62">
        <v>5.0091000000000001</v>
      </c>
      <c r="N25" s="62">
        <v>11.563700000000001</v>
      </c>
      <c r="O25" s="62">
        <v>0.22700000000000001</v>
      </c>
      <c r="P25" s="62">
        <v>847.79279199999996</v>
      </c>
      <c r="Q25" s="62">
        <v>114</v>
      </c>
      <c r="R25" s="62">
        <v>0.222887270276104</v>
      </c>
      <c r="S25" s="62">
        <v>189.19581559821901</v>
      </c>
      <c r="T25" s="62">
        <v>321.81017381992098</v>
      </c>
      <c r="U25" s="62">
        <v>6.6362791346145196</v>
      </c>
      <c r="W25" s="25">
        <v>0.24349999999999999</v>
      </c>
      <c r="X25" s="25">
        <v>2.4788999999999999</v>
      </c>
      <c r="Y25" s="25">
        <v>0</v>
      </c>
      <c r="Z25" s="25">
        <v>17.962350000000001</v>
      </c>
      <c r="AA25" s="25">
        <v>0</v>
      </c>
      <c r="AB25" s="25">
        <v>0.70774999999999999</v>
      </c>
      <c r="AC25" s="25">
        <v>51.990099999999998</v>
      </c>
      <c r="AD25" s="25">
        <v>17.726150000000001</v>
      </c>
      <c r="AE25" s="25">
        <v>7.5924500000000004</v>
      </c>
      <c r="AF25" s="25">
        <v>0.16980000000000001</v>
      </c>
      <c r="AG25" s="25">
        <v>0.50149999999999995</v>
      </c>
      <c r="AH25" s="25">
        <v>0.806265288792966</v>
      </c>
      <c r="AJ25" s="5">
        <f t="shared" si="0"/>
        <v>2.4784407500755976</v>
      </c>
      <c r="AK25" s="5">
        <f t="shared" si="1"/>
        <v>13.076429227988175</v>
      </c>
      <c r="AL25" s="5">
        <f t="shared" si="2"/>
        <v>0.27028797190529097</v>
      </c>
      <c r="AM25" s="5">
        <f t="shared" si="3"/>
        <v>10.077923818499494</v>
      </c>
      <c r="AN25" s="5">
        <f t="shared" si="4"/>
        <v>0.46859251502336974</v>
      </c>
      <c r="AO25" s="5">
        <f t="shared" si="5"/>
        <v>2.7815916497223747</v>
      </c>
      <c r="AP25" s="5">
        <f t="shared" si="6"/>
        <v>49.525857951479018</v>
      </c>
      <c r="AQ25" s="5">
        <f t="shared" si="7"/>
        <v>5.8530389356884962</v>
      </c>
      <c r="AR25" s="5">
        <f t="shared" si="8"/>
        <v>11.300156764866621</v>
      </c>
      <c r="AS25" s="5">
        <f t="shared" si="9"/>
        <v>0.22320404833500052</v>
      </c>
      <c r="AT25" s="5">
        <f t="shared" si="22"/>
        <v>0.9336372086538548</v>
      </c>
      <c r="AV25" s="30" t="str">
        <f t="shared" si="10"/>
        <v>LL8_531</v>
      </c>
      <c r="AW25" s="30">
        <f t="shared" si="11"/>
        <v>49.525857951479018</v>
      </c>
      <c r="AX25" s="30">
        <f t="shared" si="12"/>
        <v>2.7815916497223747</v>
      </c>
      <c r="AY25" s="30">
        <f t="shared" si="13"/>
        <v>13.076429227988175</v>
      </c>
      <c r="AZ25" s="30">
        <f t="shared" si="14"/>
        <v>9.6051332501366282</v>
      </c>
      <c r="BA25" s="30">
        <f t="shared" si="15"/>
        <v>1.8833406272164952</v>
      </c>
      <c r="BB25" s="30">
        <f t="shared" si="16"/>
        <v>0.22320404833500052</v>
      </c>
      <c r="BC25" s="30">
        <f t="shared" si="17"/>
        <v>5.8530389356884962</v>
      </c>
      <c r="BD25" s="30">
        <f t="shared" si="18"/>
        <v>10.077923818499494</v>
      </c>
      <c r="BE25" s="30">
        <f t="shared" si="19"/>
        <v>2.4784407500755976</v>
      </c>
      <c r="BF25" s="30">
        <f t="shared" si="20"/>
        <v>0.46859251502336974</v>
      </c>
      <c r="BG25" s="30">
        <f t="shared" si="21"/>
        <v>0.27028797190529097</v>
      </c>
      <c r="BH25" s="30">
        <f t="shared" si="23"/>
        <v>0.20809584886505905</v>
      </c>
      <c r="BI25" s="30">
        <f t="shared" si="24"/>
        <v>1.7664025316411064E-2</v>
      </c>
      <c r="BJ25" s="30">
        <f t="shared" si="25"/>
        <v>1131.6460826073387</v>
      </c>
      <c r="BK25" s="30">
        <v>280</v>
      </c>
      <c r="BL25" s="30">
        <v>3.2304078147060523E-2</v>
      </c>
      <c r="FY25" s="12" t="e">
        <f t="shared" si="26"/>
        <v>#DIV/0!</v>
      </c>
    </row>
    <row r="26" spans="1:181" x14ac:dyDescent="0.3">
      <c r="A26" t="s">
        <v>944</v>
      </c>
      <c r="B26" t="s">
        <v>24</v>
      </c>
      <c r="C26" s="46" t="s">
        <v>824</v>
      </c>
      <c r="D26" s="46" t="s">
        <v>831</v>
      </c>
      <c r="F26" s="62">
        <v>3.4156</v>
      </c>
      <c r="G26" s="62">
        <v>13.0274</v>
      </c>
      <c r="H26" s="62">
        <v>0.54790000000000005</v>
      </c>
      <c r="I26" s="62">
        <v>8.3476999999999997</v>
      </c>
      <c r="J26" s="62">
        <v>0.94079999999999997</v>
      </c>
      <c r="K26" s="62">
        <v>3.7151999999999998</v>
      </c>
      <c r="L26" s="62">
        <v>51.1158</v>
      </c>
      <c r="M26" s="62">
        <v>3.8283999999999998</v>
      </c>
      <c r="N26" s="62">
        <v>10.0511</v>
      </c>
      <c r="O26" s="62">
        <v>0.1676</v>
      </c>
      <c r="P26" s="62">
        <v>1626.020532</v>
      </c>
      <c r="Q26" s="62">
        <v>294</v>
      </c>
      <c r="R26" s="62">
        <v>0.35322551743120301</v>
      </c>
      <c r="S26" s="62">
        <v>61.305543406235998</v>
      </c>
      <c r="T26" s="62">
        <v>502.46421626221399</v>
      </c>
      <c r="U26" s="62">
        <v>1.45632681116542</v>
      </c>
      <c r="W26" s="25">
        <v>0.28129999999999999</v>
      </c>
      <c r="X26" s="25">
        <v>2.6634500000000001</v>
      </c>
      <c r="Y26" s="25">
        <v>0</v>
      </c>
      <c r="Z26" s="25">
        <v>18.405000000000001</v>
      </c>
      <c r="AA26" s="25">
        <v>0</v>
      </c>
      <c r="AB26" s="25">
        <v>1.13235</v>
      </c>
      <c r="AC26" s="25">
        <v>50.392499999999998</v>
      </c>
      <c r="AD26" s="25">
        <v>16.186199999999999</v>
      </c>
      <c r="AE26" s="25">
        <v>8.6936999999999998</v>
      </c>
      <c r="AF26" s="25">
        <v>0.20115</v>
      </c>
      <c r="AG26" s="25">
        <v>0.29335</v>
      </c>
      <c r="AH26" s="25">
        <v>0.76845305928835606</v>
      </c>
      <c r="AJ26" s="5">
        <f t="shared" si="0"/>
        <v>3.3699543487576422</v>
      </c>
      <c r="AK26" s="5">
        <f t="shared" si="1"/>
        <v>12.876467017454221</v>
      </c>
      <c r="AL26" s="5">
        <f t="shared" si="2"/>
        <v>0.53992078540162469</v>
      </c>
      <c r="AM26" s="5">
        <f t="shared" si="3"/>
        <v>8.4941671563793388</v>
      </c>
      <c r="AN26" s="5">
        <f t="shared" si="4"/>
        <v>0.92709887736055574</v>
      </c>
      <c r="AO26" s="5">
        <f t="shared" si="5"/>
        <v>3.6775852629578138</v>
      </c>
      <c r="AP26" s="5">
        <f t="shared" si="6"/>
        <v>51.10526638817484</v>
      </c>
      <c r="AQ26" s="5">
        <f t="shared" si="7"/>
        <v>4.0083699546701999</v>
      </c>
      <c r="AR26" s="5">
        <f t="shared" si="8"/>
        <v>10.03133181986524</v>
      </c>
      <c r="AS26" s="5">
        <f t="shared" si="9"/>
        <v>0.168088597645146</v>
      </c>
      <c r="AT26" s="5">
        <f t="shared" si="22"/>
        <v>0.9854367318883458</v>
      </c>
      <c r="AV26" s="30" t="str">
        <f t="shared" si="10"/>
        <v>LL12_519_c</v>
      </c>
      <c r="AW26" s="30">
        <f t="shared" si="11"/>
        <v>51.10526638817484</v>
      </c>
      <c r="AX26" s="30">
        <f t="shared" si="12"/>
        <v>3.6775852629578138</v>
      </c>
      <c r="AY26" s="30">
        <f t="shared" si="13"/>
        <v>12.876467017454221</v>
      </c>
      <c r="AZ26" s="30">
        <f t="shared" si="14"/>
        <v>8.5266320468854548</v>
      </c>
      <c r="BA26" s="30">
        <f t="shared" si="15"/>
        <v>1.6718719177578401</v>
      </c>
      <c r="BB26" s="30">
        <f t="shared" si="16"/>
        <v>0.168088597645146</v>
      </c>
      <c r="BC26" s="30">
        <f t="shared" si="17"/>
        <v>4.0083699546701999</v>
      </c>
      <c r="BD26" s="30">
        <f t="shared" si="18"/>
        <v>8.4941671563793388</v>
      </c>
      <c r="BE26" s="30">
        <f t="shared" si="19"/>
        <v>3.3699543487576422</v>
      </c>
      <c r="BF26" s="30">
        <f t="shared" si="20"/>
        <v>0.92709887736055574</v>
      </c>
      <c r="BG26" s="30">
        <f t="shared" si="21"/>
        <v>0.53992078540162469</v>
      </c>
      <c r="BH26" s="30">
        <f t="shared" si="23"/>
        <v>0.34808139951697459</v>
      </c>
      <c r="BI26" s="30">
        <f t="shared" si="24"/>
        <v>6.0412734340880327E-3</v>
      </c>
      <c r="BJ26" s="30">
        <f t="shared" si="25"/>
        <v>1094.5682360888711</v>
      </c>
      <c r="BK26" s="30">
        <v>110</v>
      </c>
      <c r="BL26" s="30">
        <v>0.19263652077630269</v>
      </c>
      <c r="FY26" s="12" t="e">
        <f t="shared" si="26"/>
        <v>#DIV/0!</v>
      </c>
    </row>
    <row r="27" spans="1:181" x14ac:dyDescent="0.3">
      <c r="A27" t="s">
        <v>945</v>
      </c>
      <c r="B27" t="s">
        <v>24</v>
      </c>
      <c r="C27" s="46" t="s">
        <v>824</v>
      </c>
      <c r="D27" s="46" t="s">
        <v>831</v>
      </c>
      <c r="F27" s="62">
        <v>3.1745000000000001</v>
      </c>
      <c r="G27" s="62">
        <v>13.5093</v>
      </c>
      <c r="H27" s="62">
        <v>0.4466</v>
      </c>
      <c r="I27" s="62">
        <v>8.3719000000000001</v>
      </c>
      <c r="J27" s="62">
        <v>0.78010000000000002</v>
      </c>
      <c r="K27" s="62">
        <v>3.7151999999999998</v>
      </c>
      <c r="L27" s="62">
        <v>50.0458</v>
      </c>
      <c r="M27" s="62">
        <v>4.4795999999999996</v>
      </c>
      <c r="N27" s="62">
        <v>11.541499999999999</v>
      </c>
      <c r="O27" s="62">
        <v>0.1019</v>
      </c>
      <c r="P27" s="62">
        <v>1251.670468</v>
      </c>
      <c r="Q27" s="62">
        <v>230</v>
      </c>
      <c r="R27" s="62">
        <v>0.45021615409677401</v>
      </c>
      <c r="S27" s="62">
        <v>167.16979130049</v>
      </c>
      <c r="T27" s="62">
        <v>445.85160500459199</v>
      </c>
      <c r="U27" s="62">
        <v>3.1634426933740198</v>
      </c>
      <c r="W27" s="25">
        <v>0.31814999999999999</v>
      </c>
      <c r="X27" s="25">
        <v>2.6029499999999999</v>
      </c>
      <c r="Y27" s="25">
        <v>0</v>
      </c>
      <c r="Z27" s="25">
        <v>18.511749999999999</v>
      </c>
      <c r="AA27" s="25">
        <v>0</v>
      </c>
      <c r="AB27" s="25">
        <v>1.0823499999999999</v>
      </c>
      <c r="AC27" s="25">
        <v>51.342500000000001</v>
      </c>
      <c r="AD27" s="25">
        <v>16.523700000000002</v>
      </c>
      <c r="AE27" s="25">
        <v>8.4212000000000007</v>
      </c>
      <c r="AF27" s="25">
        <v>0.1502</v>
      </c>
      <c r="AG27" s="25">
        <v>0.24310000000000001</v>
      </c>
      <c r="AH27" s="25">
        <v>0.77765968302780397</v>
      </c>
      <c r="AJ27" s="5">
        <f t="shared" si="0"/>
        <v>3.0841410046278113</v>
      </c>
      <c r="AK27" s="5">
        <f t="shared" si="1"/>
        <v>13.164283867811202</v>
      </c>
      <c r="AL27" s="5">
        <f t="shared" si="2"/>
        <v>0.43247206493139162</v>
      </c>
      <c r="AM27" s="5">
        <f t="shared" si="3"/>
        <v>8.6926683439440851</v>
      </c>
      <c r="AN27" s="5">
        <f t="shared" si="4"/>
        <v>0.75542198354898926</v>
      </c>
      <c r="AO27" s="5">
        <f t="shared" si="5"/>
        <v>3.631911299047502</v>
      </c>
      <c r="AP27" s="5">
        <f t="shared" si="6"/>
        <v>50.086820361404982</v>
      </c>
      <c r="AQ27" s="5">
        <f t="shared" si="7"/>
        <v>4.8606082014326599</v>
      </c>
      <c r="AR27" s="5">
        <f t="shared" si="8"/>
        <v>11.442791097638651</v>
      </c>
      <c r="AS27" s="5">
        <f t="shared" si="9"/>
        <v>0.10342794282089965</v>
      </c>
      <c r="AT27" s="5">
        <f t="shared" si="22"/>
        <v>0.96836557306625981</v>
      </c>
      <c r="AV27" s="30" t="str">
        <f t="shared" si="10"/>
        <v>LL12_519_b</v>
      </c>
      <c r="AW27" s="30">
        <f t="shared" si="11"/>
        <v>50.086820361404982</v>
      </c>
      <c r="AX27" s="30">
        <f t="shared" si="12"/>
        <v>3.631911299047502</v>
      </c>
      <c r="AY27" s="30">
        <f t="shared" si="13"/>
        <v>13.164283867811202</v>
      </c>
      <c r="AZ27" s="30">
        <f t="shared" si="14"/>
        <v>9.7263724329928536</v>
      </c>
      <c r="BA27" s="30">
        <f t="shared" si="15"/>
        <v>1.9071127782879456</v>
      </c>
      <c r="BB27" s="30">
        <f t="shared" si="16"/>
        <v>0.10342794282089965</v>
      </c>
      <c r="BC27" s="30">
        <f t="shared" si="17"/>
        <v>4.8606082014326599</v>
      </c>
      <c r="BD27" s="30">
        <f t="shared" si="18"/>
        <v>8.6926683439440851</v>
      </c>
      <c r="BE27" s="30">
        <f t="shared" si="19"/>
        <v>3.0841410046278113</v>
      </c>
      <c r="BF27" s="30">
        <f t="shared" si="20"/>
        <v>0.75542198354898926</v>
      </c>
      <c r="BG27" s="30">
        <f t="shared" si="21"/>
        <v>0.43247206493139162</v>
      </c>
      <c r="BH27" s="30">
        <f t="shared" si="23"/>
        <v>0.43597382406561008</v>
      </c>
      <c r="BI27" s="30">
        <f t="shared" si="24"/>
        <v>1.6188147075206605E-2</v>
      </c>
      <c r="BJ27" s="30">
        <f t="shared" si="25"/>
        <v>1111.6982248487964</v>
      </c>
      <c r="BK27" s="30">
        <v>260</v>
      </c>
      <c r="BL27" s="30">
        <v>0.1402591880883178</v>
      </c>
      <c r="FY27" s="12" t="e">
        <f t="shared" si="26"/>
        <v>#DIV/0!</v>
      </c>
    </row>
    <row r="28" spans="1:181" x14ac:dyDescent="0.3">
      <c r="A28" t="s">
        <v>929</v>
      </c>
      <c r="B28" t="s">
        <v>24</v>
      </c>
      <c r="C28" s="46" t="s">
        <v>825</v>
      </c>
      <c r="D28" s="46" t="s">
        <v>831</v>
      </c>
      <c r="F28" s="62">
        <v>2.9376000000000002</v>
      </c>
      <c r="G28" s="62">
        <v>12.5669</v>
      </c>
      <c r="H28" s="62">
        <v>0.57320000000000004</v>
      </c>
      <c r="I28" s="62">
        <v>8.3797999999999995</v>
      </c>
      <c r="J28" s="62">
        <v>0.95740000000000003</v>
      </c>
      <c r="K28" s="62">
        <v>4.0157999999999996</v>
      </c>
      <c r="L28" s="62">
        <v>49.628999999999998</v>
      </c>
      <c r="M28" s="62">
        <v>4.5530999999999997</v>
      </c>
      <c r="N28" s="62">
        <v>13.7844</v>
      </c>
      <c r="O28" s="62">
        <v>0.1487</v>
      </c>
      <c r="P28" s="62">
        <v>1621.51632</v>
      </c>
      <c r="Q28" s="62">
        <v>221</v>
      </c>
      <c r="R28" s="62">
        <v>0.32927733530911202</v>
      </c>
      <c r="S28" s="62">
        <v>231.841792612619</v>
      </c>
      <c r="T28" s="62">
        <v>479.47866804584902</v>
      </c>
      <c r="U28" s="62">
        <v>6.1570058886754397</v>
      </c>
      <c r="W28" s="25">
        <v>0.29144999999999999</v>
      </c>
      <c r="X28" s="25">
        <v>2.7302</v>
      </c>
      <c r="Y28" s="25">
        <v>0</v>
      </c>
      <c r="Z28" s="25">
        <v>18.213249999999999</v>
      </c>
      <c r="AA28" s="25">
        <v>0</v>
      </c>
      <c r="AB28" s="25">
        <v>1.1852</v>
      </c>
      <c r="AC28" s="25">
        <v>51.132449999999999</v>
      </c>
      <c r="AD28" s="25">
        <v>16.360299999999999</v>
      </c>
      <c r="AE28" s="25">
        <v>8.9881499999999992</v>
      </c>
      <c r="AF28" s="25">
        <v>0.19980000000000001</v>
      </c>
      <c r="AG28" s="25">
        <v>0.1588</v>
      </c>
      <c r="AH28" s="25">
        <v>0.76440564087270702</v>
      </c>
      <c r="AJ28" s="5">
        <f t="shared" si="0"/>
        <v>2.7746763886768151</v>
      </c>
      <c r="AK28" s="5">
        <f t="shared" si="1"/>
        <v>11.961253801748665</v>
      </c>
      <c r="AL28" s="5">
        <f t="shared" si="2"/>
        <v>0.53790804224611244</v>
      </c>
      <c r="AM28" s="5">
        <f t="shared" si="3"/>
        <v>8.9852460955599547</v>
      </c>
      <c r="AN28" s="5">
        <f t="shared" si="4"/>
        <v>0.89845282562182138</v>
      </c>
      <c r="AO28" s="5">
        <f t="shared" si="5"/>
        <v>3.8415197913151524</v>
      </c>
      <c r="AP28" s="5">
        <f t="shared" si="6"/>
        <v>49.721567505033292</v>
      </c>
      <c r="AQ28" s="5">
        <f t="shared" si="7"/>
        <v>5.2800699992876865</v>
      </c>
      <c r="AR28" s="5">
        <f t="shared" si="8"/>
        <v>13.489094605064404</v>
      </c>
      <c r="AS28" s="5">
        <f t="shared" si="9"/>
        <v>0.15184623000911315</v>
      </c>
      <c r="AT28" s="5">
        <f t="shared" si="22"/>
        <v>0.93842994111324562</v>
      </c>
      <c r="AV28" s="30" t="str">
        <f t="shared" si="10"/>
        <v>LL12_520_a</v>
      </c>
      <c r="AW28" s="30">
        <f t="shared" si="11"/>
        <v>49.721567505033292</v>
      </c>
      <c r="AX28" s="30">
        <f t="shared" si="12"/>
        <v>3.8415197913151524</v>
      </c>
      <c r="AY28" s="30">
        <f t="shared" si="13"/>
        <v>11.961253801748665</v>
      </c>
      <c r="AZ28" s="30">
        <f t="shared" si="14"/>
        <v>11.465730414304742</v>
      </c>
      <c r="BA28" s="30">
        <f t="shared" si="15"/>
        <v>2.2481599523530589</v>
      </c>
      <c r="BB28" s="30">
        <f t="shared" si="16"/>
        <v>0.15184623000911315</v>
      </c>
      <c r="BC28" s="30">
        <f t="shared" si="17"/>
        <v>5.2800699992876865</v>
      </c>
      <c r="BD28" s="30">
        <f t="shared" si="18"/>
        <v>8.9852460955599547</v>
      </c>
      <c r="BE28" s="30">
        <f t="shared" si="19"/>
        <v>2.7746763886768151</v>
      </c>
      <c r="BF28" s="30">
        <f t="shared" si="20"/>
        <v>0.89845282562182138</v>
      </c>
      <c r="BG28" s="30">
        <f t="shared" si="21"/>
        <v>0.53790804224611244</v>
      </c>
      <c r="BH28" s="30">
        <f t="shared" si="23"/>
        <v>0.30900371038405644</v>
      </c>
      <c r="BI28" s="30">
        <f t="shared" si="24"/>
        <v>2.1756727978904936E-2</v>
      </c>
      <c r="BJ28" s="30">
        <f t="shared" si="25"/>
        <v>1120.1294069856824</v>
      </c>
      <c r="BK28" s="30">
        <v>310</v>
      </c>
      <c r="BL28" s="30">
        <v>6.6446985832975147E-2</v>
      </c>
      <c r="BN28" s="12" t="s">
        <v>406</v>
      </c>
      <c r="BO28" s="12">
        <v>25</v>
      </c>
      <c r="BP28" s="12" t="s">
        <v>32</v>
      </c>
      <c r="BQ28" s="12" t="s">
        <v>459</v>
      </c>
      <c r="BR28" s="12" t="s">
        <v>586</v>
      </c>
      <c r="BS28" s="12" t="s">
        <v>485</v>
      </c>
      <c r="BT28" s="12">
        <v>7.7546296296296304E-4</v>
      </c>
      <c r="BU28" s="12">
        <v>11.363</v>
      </c>
      <c r="BV28" s="12">
        <v>22</v>
      </c>
      <c r="BW28" s="12" t="s">
        <v>462</v>
      </c>
      <c r="BX28" s="12">
        <v>1</v>
      </c>
      <c r="BY28" s="12">
        <v>58900</v>
      </c>
      <c r="BZ28" s="12">
        <v>4900</v>
      </c>
      <c r="CA28" s="12">
        <v>8.4</v>
      </c>
      <c r="CB28" s="12">
        <v>1</v>
      </c>
      <c r="CG28" s="12">
        <v>2.71</v>
      </c>
      <c r="CH28" s="12">
        <v>0.17</v>
      </c>
      <c r="CI28" s="12">
        <v>6620</v>
      </c>
      <c r="CJ28" s="12">
        <v>380</v>
      </c>
      <c r="CK28" s="12">
        <v>23.9</v>
      </c>
      <c r="CL28" s="12">
        <v>1.8</v>
      </c>
      <c r="CM28" s="12">
        <v>23900</v>
      </c>
      <c r="CN28" s="12">
        <v>1100</v>
      </c>
      <c r="CO28" s="12">
        <v>403</v>
      </c>
      <c r="CP28" s="12">
        <v>26</v>
      </c>
      <c r="CQ28" s="12">
        <v>17</v>
      </c>
      <c r="CR28" s="12">
        <v>10</v>
      </c>
      <c r="CS28" s="12">
        <v>1408</v>
      </c>
      <c r="CT28" s="12">
        <v>89</v>
      </c>
      <c r="CU28" s="12">
        <v>122500</v>
      </c>
      <c r="CV28" s="12">
        <v>7700</v>
      </c>
      <c r="CY28" s="12">
        <v>53.3</v>
      </c>
      <c r="CZ28" s="12">
        <v>6.2</v>
      </c>
      <c r="DA28" s="12">
        <v>158.47457627118601</v>
      </c>
      <c r="DB28" s="12">
        <v>43</v>
      </c>
      <c r="DE28" s="12">
        <v>26.8</v>
      </c>
      <c r="DF28" s="12">
        <v>2.2999999999999998</v>
      </c>
      <c r="DG28" s="12" t="s">
        <v>135</v>
      </c>
      <c r="DH28" s="12" t="s">
        <v>135</v>
      </c>
      <c r="DI28" s="12">
        <v>15.8</v>
      </c>
      <c r="DJ28" s="12">
        <v>1.6</v>
      </c>
      <c r="DK28" s="12">
        <v>381</v>
      </c>
      <c r="DL28" s="12">
        <v>21</v>
      </c>
      <c r="DM28" s="12">
        <v>34.5</v>
      </c>
      <c r="DN28" s="12">
        <v>2.9</v>
      </c>
      <c r="DO28" s="12">
        <v>243</v>
      </c>
      <c r="DP28" s="12">
        <v>18</v>
      </c>
      <c r="DQ28" s="12">
        <v>26.5</v>
      </c>
      <c r="DR28" s="12">
        <v>1.8</v>
      </c>
      <c r="DS28" s="12">
        <v>1.2</v>
      </c>
      <c r="DT28" s="12">
        <v>0.52</v>
      </c>
      <c r="DY28" s="12">
        <v>2.37</v>
      </c>
      <c r="DZ28" s="12">
        <v>0.65</v>
      </c>
      <c r="EE28" s="12">
        <v>198</v>
      </c>
      <c r="EF28" s="12">
        <v>13</v>
      </c>
      <c r="EG28" s="12">
        <v>22.8</v>
      </c>
      <c r="EH28" s="12">
        <v>1.4</v>
      </c>
      <c r="EI28" s="12">
        <v>57.2</v>
      </c>
      <c r="EJ28" s="12">
        <v>3</v>
      </c>
      <c r="EK28" s="12">
        <v>7.9</v>
      </c>
      <c r="EL28" s="12">
        <v>0.53</v>
      </c>
      <c r="EM28" s="12">
        <v>37.6</v>
      </c>
      <c r="EN28" s="12">
        <v>3.8</v>
      </c>
      <c r="EO28" s="12">
        <v>8.9</v>
      </c>
      <c r="EP28" s="12">
        <v>1.3</v>
      </c>
      <c r="EQ28" s="12">
        <v>3.03</v>
      </c>
      <c r="ER28" s="12">
        <v>0.32</v>
      </c>
      <c r="ES28" s="12">
        <v>9.07</v>
      </c>
      <c r="ET28" s="12">
        <v>0.86</v>
      </c>
      <c r="EU28" s="12">
        <v>1.1100000000000001</v>
      </c>
      <c r="EV28" s="12">
        <v>0.2</v>
      </c>
      <c r="EW28" s="12">
        <v>7.5</v>
      </c>
      <c r="EX28" s="12">
        <v>1</v>
      </c>
      <c r="EY28" s="12">
        <v>1.56</v>
      </c>
      <c r="EZ28" s="12">
        <v>0.2</v>
      </c>
      <c r="FA28" s="12">
        <v>3.75</v>
      </c>
      <c r="FB28" s="12">
        <v>0.51</v>
      </c>
      <c r="FC28" s="12">
        <v>0.47</v>
      </c>
      <c r="FD28" s="12">
        <v>0.11</v>
      </c>
      <c r="FE28" s="12">
        <v>3.65</v>
      </c>
      <c r="FF28" s="12">
        <v>0.78</v>
      </c>
      <c r="FG28" s="12">
        <v>0.4</v>
      </c>
      <c r="FH28" s="12">
        <v>0.14000000000000001</v>
      </c>
      <c r="FI28" s="12">
        <v>6.7</v>
      </c>
      <c r="FJ28" s="12">
        <v>1.1000000000000001</v>
      </c>
      <c r="FK28" s="12">
        <v>1.38</v>
      </c>
      <c r="FL28" s="12">
        <v>0.15</v>
      </c>
      <c r="FM28" s="12">
        <v>0.28000000000000003</v>
      </c>
      <c r="FN28" s="12">
        <v>0.11</v>
      </c>
      <c r="FO28" s="12">
        <v>1.4E-2</v>
      </c>
      <c r="FP28" s="12">
        <v>1.4999999999999999E-2</v>
      </c>
      <c r="FQ28" s="12">
        <v>1.86</v>
      </c>
      <c r="FR28" s="12">
        <v>0.28000000000000003</v>
      </c>
      <c r="FU28" s="12">
        <v>1.82</v>
      </c>
      <c r="FV28" s="12">
        <v>0.24</v>
      </c>
      <c r="FW28" s="12">
        <v>0.6</v>
      </c>
      <c r="FX28" s="12">
        <v>0.18</v>
      </c>
      <c r="FY28" s="12">
        <f t="shared" si="26"/>
        <v>0.76811594202898548</v>
      </c>
    </row>
    <row r="29" spans="1:181" x14ac:dyDescent="0.3">
      <c r="A29" t="s">
        <v>315</v>
      </c>
      <c r="B29" t="s">
        <v>24</v>
      </c>
      <c r="C29" s="46" t="s">
        <v>825</v>
      </c>
      <c r="D29" s="46" t="s">
        <v>831</v>
      </c>
      <c r="F29" s="62">
        <v>3.0569999999999999</v>
      </c>
      <c r="G29" s="62">
        <v>12.290699999999999</v>
      </c>
      <c r="H29" s="62">
        <v>0.44040000000000001</v>
      </c>
      <c r="I29" s="62">
        <v>8.1251999999999995</v>
      </c>
      <c r="J29" s="62">
        <v>0.79390000000000005</v>
      </c>
      <c r="K29" s="62">
        <v>3.8170000000000002</v>
      </c>
      <c r="L29" s="62">
        <v>50.815300000000001</v>
      </c>
      <c r="M29" s="62">
        <v>4.8413000000000004</v>
      </c>
      <c r="N29" s="62">
        <v>12.904299999999999</v>
      </c>
      <c r="O29" s="62">
        <v>0.20710000000000001</v>
      </c>
      <c r="P29" s="62">
        <v>1608.504152</v>
      </c>
      <c r="Q29" s="62">
        <v>233</v>
      </c>
      <c r="R29" s="62">
        <v>0.59527565880808497</v>
      </c>
      <c r="S29" s="62">
        <v>438.09050999122798</v>
      </c>
      <c r="T29" s="62">
        <v>469.52579834950802</v>
      </c>
      <c r="U29" s="62">
        <v>-0.47681094213334602</v>
      </c>
      <c r="W29" s="25">
        <v>0.29865000000000003</v>
      </c>
      <c r="X29" s="25">
        <v>2.7291500000000002</v>
      </c>
      <c r="Y29" s="25">
        <v>0</v>
      </c>
      <c r="Z29" s="25">
        <v>18.090299999999999</v>
      </c>
      <c r="AA29" s="25">
        <v>0</v>
      </c>
      <c r="AB29" s="25">
        <v>1.1768000000000001</v>
      </c>
      <c r="AC29" s="25">
        <v>50.713749999999997</v>
      </c>
      <c r="AD29" s="25">
        <v>16.151299999999999</v>
      </c>
      <c r="AE29" s="25">
        <v>9.2498000000000005</v>
      </c>
      <c r="AF29" s="25">
        <v>0.20200000000000001</v>
      </c>
      <c r="AG29" s="25">
        <v>0.17765</v>
      </c>
      <c r="AH29" s="25">
        <v>0.75684052672661295</v>
      </c>
      <c r="AJ29" s="5">
        <f t="shared" si="0"/>
        <v>3.0701521146223349</v>
      </c>
      <c r="AK29" s="5">
        <f t="shared" si="1"/>
        <v>12.33629051663755</v>
      </c>
      <c r="AL29" s="5">
        <f t="shared" si="2"/>
        <v>0.44249987538915525</v>
      </c>
      <c r="AM29" s="5">
        <f t="shared" si="3"/>
        <v>8.0776853128054693</v>
      </c>
      <c r="AN29" s="5">
        <f t="shared" si="4"/>
        <v>0.79768540206959671</v>
      </c>
      <c r="AO29" s="5">
        <f t="shared" si="5"/>
        <v>3.8295887624942044</v>
      </c>
      <c r="AP29" s="5">
        <f t="shared" si="6"/>
        <v>50.815784201511732</v>
      </c>
      <c r="AQ29" s="5">
        <f t="shared" si="7"/>
        <v>4.7873726824447189</v>
      </c>
      <c r="AR29" s="5">
        <f t="shared" si="8"/>
        <v>12.921725055880263</v>
      </c>
      <c r="AS29" s="5">
        <f t="shared" si="9"/>
        <v>0.20712431735804882</v>
      </c>
      <c r="AT29" s="5">
        <f t="shared" si="22"/>
        <v>1.0047681094213334</v>
      </c>
      <c r="AV29" s="30" t="str">
        <f t="shared" si="10"/>
        <v>LL12_520_b</v>
      </c>
      <c r="AW29" s="30">
        <f t="shared" si="11"/>
        <v>50.815784201511732</v>
      </c>
      <c r="AX29" s="30">
        <f t="shared" si="12"/>
        <v>3.8295887624942044</v>
      </c>
      <c r="AY29" s="30">
        <f t="shared" si="13"/>
        <v>12.33629051663755</v>
      </c>
      <c r="AZ29" s="30">
        <f t="shared" si="14"/>
        <v>10.983466297498223</v>
      </c>
      <c r="BA29" s="30">
        <f t="shared" si="15"/>
        <v>2.1535993064382839</v>
      </c>
      <c r="BB29" s="30">
        <f t="shared" si="16"/>
        <v>0.20712431735804882</v>
      </c>
      <c r="BC29" s="30">
        <f t="shared" si="17"/>
        <v>4.7873726824447189</v>
      </c>
      <c r="BD29" s="30">
        <f t="shared" si="18"/>
        <v>8.0776853128054693</v>
      </c>
      <c r="BE29" s="30">
        <f t="shared" si="19"/>
        <v>3.0701521146223349</v>
      </c>
      <c r="BF29" s="30">
        <f t="shared" si="20"/>
        <v>0.79768540206959671</v>
      </c>
      <c r="BG29" s="30">
        <f t="shared" si="21"/>
        <v>0.44249987538915525</v>
      </c>
      <c r="BH29" s="30">
        <f t="shared" si="23"/>
        <v>0.59811399828513823</v>
      </c>
      <c r="BI29" s="30">
        <f t="shared" si="24"/>
        <v>4.4017937347931392E-2</v>
      </c>
      <c r="BJ29" s="30">
        <f t="shared" si="25"/>
        <v>1110.2261909171389</v>
      </c>
      <c r="BK29" s="30">
        <v>660</v>
      </c>
      <c r="BL29" s="30">
        <v>0.1108964529869515</v>
      </c>
      <c r="FY29" s="12" t="e">
        <f t="shared" si="26"/>
        <v>#DIV/0!</v>
      </c>
    </row>
    <row r="30" spans="1:181" x14ac:dyDescent="0.3">
      <c r="A30" t="s">
        <v>316</v>
      </c>
      <c r="B30" t="s">
        <v>24</v>
      </c>
      <c r="C30" s="46" t="s">
        <v>825</v>
      </c>
      <c r="D30" s="46" t="s">
        <v>831</v>
      </c>
      <c r="F30" s="62">
        <v>2.4874999999999998</v>
      </c>
      <c r="G30" s="62">
        <v>11.164300000000001</v>
      </c>
      <c r="H30" s="62">
        <v>0.41920000000000002</v>
      </c>
      <c r="I30" s="62">
        <v>8.1689000000000007</v>
      </c>
      <c r="J30" s="62">
        <v>0.85150000000000003</v>
      </c>
      <c r="K30" s="62">
        <v>3.9664000000000001</v>
      </c>
      <c r="L30" s="62">
        <v>51.956800000000001</v>
      </c>
      <c r="M30" s="62">
        <v>5.0548000000000002</v>
      </c>
      <c r="N30" s="62">
        <v>13.1808</v>
      </c>
      <c r="O30" s="62">
        <v>0.21010000000000001</v>
      </c>
      <c r="P30" s="62">
        <v>1586.9840280000001</v>
      </c>
      <c r="Q30" s="62">
        <v>290</v>
      </c>
      <c r="R30" s="62">
        <v>0.60235040617788804</v>
      </c>
      <c r="S30" s="62">
        <v>449.692224371603</v>
      </c>
      <c r="T30" s="62">
        <v>522.99109655115706</v>
      </c>
      <c r="U30" s="62">
        <v>-1.5235366525618601</v>
      </c>
      <c r="W30" s="25">
        <v>0.28399999999999997</v>
      </c>
      <c r="X30" s="25">
        <v>2.8751500000000001</v>
      </c>
      <c r="Y30" s="25">
        <v>0</v>
      </c>
      <c r="Z30" s="25">
        <v>18.210999999999999</v>
      </c>
      <c r="AA30" s="25">
        <v>0</v>
      </c>
      <c r="AB30" s="25">
        <v>1.2230000000000001</v>
      </c>
      <c r="AC30" s="25">
        <v>49.878450000000001</v>
      </c>
      <c r="AD30" s="25">
        <v>15.89035</v>
      </c>
      <c r="AE30" s="25">
        <v>9.1174499999999998</v>
      </c>
      <c r="AF30" s="25">
        <v>0.2127</v>
      </c>
      <c r="AG30" s="25">
        <v>0.15434999999999999</v>
      </c>
      <c r="AH30" s="25">
        <v>0.75649497365423601</v>
      </c>
      <c r="AJ30" s="5">
        <f t="shared" si="0"/>
        <v>2.5210711301392008</v>
      </c>
      <c r="AK30" s="5">
        <f t="shared" si="1"/>
        <v>11.290588238435832</v>
      </c>
      <c r="AL30" s="5">
        <f t="shared" si="2"/>
        <v>0.42558666564753933</v>
      </c>
      <c r="AM30" s="5">
        <f t="shared" si="3"/>
        <v>8.0159049258130874</v>
      </c>
      <c r="AN30" s="5">
        <f t="shared" si="4"/>
        <v>0.86447291459656428</v>
      </c>
      <c r="AO30" s="5">
        <f t="shared" si="5"/>
        <v>4.008196704526382</v>
      </c>
      <c r="AP30" s="5">
        <f t="shared" si="6"/>
        <v>51.988464424018524</v>
      </c>
      <c r="AQ30" s="5">
        <f t="shared" si="7"/>
        <v>4.8897164242433337</v>
      </c>
      <c r="AR30" s="5">
        <f t="shared" si="8"/>
        <v>13.242706626571874</v>
      </c>
      <c r="AS30" s="5">
        <f t="shared" si="9"/>
        <v>0.21006038804703342</v>
      </c>
      <c r="AT30" s="5">
        <f t="shared" si="22"/>
        <v>1.0152353665256186</v>
      </c>
      <c r="AV30" s="30" t="str">
        <f t="shared" si="10"/>
        <v>LL12_520_c</v>
      </c>
      <c r="AW30" s="30">
        <f t="shared" si="11"/>
        <v>51.988464424018524</v>
      </c>
      <c r="AX30" s="30">
        <f t="shared" si="12"/>
        <v>4.008196704526382</v>
      </c>
      <c r="AY30" s="30">
        <f t="shared" si="13"/>
        <v>11.290588238435832</v>
      </c>
      <c r="AZ30" s="30">
        <f t="shared" si="14"/>
        <v>11.256300632586091</v>
      </c>
      <c r="BA30" s="30">
        <f t="shared" si="15"/>
        <v>2.207095699917601</v>
      </c>
      <c r="BB30" s="30">
        <f t="shared" si="16"/>
        <v>0.21006038804703342</v>
      </c>
      <c r="BC30" s="30">
        <f t="shared" si="17"/>
        <v>4.8897164242433337</v>
      </c>
      <c r="BD30" s="30">
        <f t="shared" si="18"/>
        <v>8.0159049258130874</v>
      </c>
      <c r="BE30" s="30">
        <f t="shared" si="19"/>
        <v>2.5210711301392008</v>
      </c>
      <c r="BF30" s="30">
        <f t="shared" si="20"/>
        <v>0.86447291459656428</v>
      </c>
      <c r="BG30" s="30">
        <f t="shared" si="21"/>
        <v>0.42558666564753933</v>
      </c>
      <c r="BH30" s="30">
        <f t="shared" si="23"/>
        <v>0.61152743539286347</v>
      </c>
      <c r="BI30" s="30">
        <f t="shared" si="24"/>
        <v>4.5654345023362512E-2</v>
      </c>
      <c r="BJ30" s="30">
        <f t="shared" si="25"/>
        <v>1112.2833001272911</v>
      </c>
      <c r="BK30" s="30">
        <v>650</v>
      </c>
      <c r="BL30" s="30">
        <v>0.11733288441644429</v>
      </c>
      <c r="FY30" s="12" t="e">
        <f t="shared" si="26"/>
        <v>#DIV/0!</v>
      </c>
    </row>
    <row r="31" spans="1:181" x14ac:dyDescent="0.3">
      <c r="A31" t="s">
        <v>317</v>
      </c>
      <c r="B31" t="s">
        <v>24</v>
      </c>
      <c r="C31" s="46" t="s">
        <v>826</v>
      </c>
      <c r="D31" s="46" t="s">
        <v>831</v>
      </c>
      <c r="F31" s="62">
        <v>1.8272999999999999</v>
      </c>
      <c r="G31" s="62">
        <v>11.512600000000001</v>
      </c>
      <c r="H31" s="62">
        <v>0.30840000000000001</v>
      </c>
      <c r="I31" s="62">
        <v>8.4614999999999991</v>
      </c>
      <c r="J31" s="62">
        <v>0.62270000000000003</v>
      </c>
      <c r="K31" s="62">
        <v>4.2817999999999996</v>
      </c>
      <c r="L31" s="62">
        <v>48.899099999999997</v>
      </c>
      <c r="M31" s="62">
        <v>4.1070000000000002</v>
      </c>
      <c r="N31" s="62">
        <v>16.689699999999998</v>
      </c>
      <c r="O31" s="62">
        <v>0.2485</v>
      </c>
      <c r="P31" s="62">
        <v>1460.365624</v>
      </c>
      <c r="Q31" s="62">
        <v>190</v>
      </c>
      <c r="R31" s="62">
        <v>0.72442035874217703</v>
      </c>
      <c r="S31" s="62">
        <v>361.93236011060702</v>
      </c>
      <c r="T31" s="62">
        <v>400.10649140148399</v>
      </c>
      <c r="U31" s="62">
        <v>5.3802910761627301</v>
      </c>
      <c r="W31" s="25">
        <v>0.30535000000000001</v>
      </c>
      <c r="X31" s="25">
        <v>2.1591999999999998</v>
      </c>
      <c r="Y31" s="25">
        <v>0</v>
      </c>
      <c r="Z31" s="25">
        <v>17.864149999999999</v>
      </c>
      <c r="AA31" s="25">
        <v>0</v>
      </c>
      <c r="AB31" s="25">
        <v>0.95804999999999996</v>
      </c>
      <c r="AC31" s="25">
        <v>50.878100000000003</v>
      </c>
      <c r="AD31" s="25">
        <v>15.387600000000001</v>
      </c>
      <c r="AE31" s="25">
        <v>11.053850000000001</v>
      </c>
      <c r="AF31" s="25">
        <v>0.29360000000000003</v>
      </c>
      <c r="AG31" s="25">
        <v>8.0000000000000004E-4</v>
      </c>
      <c r="AH31" s="25">
        <v>0.71275856884747502</v>
      </c>
      <c r="AJ31" s="5">
        <f t="shared" si="0"/>
        <v>1.7454146599663414</v>
      </c>
      <c r="AK31" s="5">
        <f t="shared" si="1"/>
        <v>11.009359854482195</v>
      </c>
      <c r="AL31" s="5">
        <f t="shared" si="2"/>
        <v>0.29180718232111413</v>
      </c>
      <c r="AM31" s="5">
        <f t="shared" si="3"/>
        <v>8.9673899388728131</v>
      </c>
      <c r="AN31" s="5">
        <f t="shared" si="4"/>
        <v>0.58919692746873464</v>
      </c>
      <c r="AO31" s="5">
        <f t="shared" si="5"/>
        <v>4.1029725753560404</v>
      </c>
      <c r="AP31" s="5">
        <f t="shared" si="6"/>
        <v>49.005575960397252</v>
      </c>
      <c r="AQ31" s="5">
        <f t="shared" si="7"/>
        <v>4.7139291151376126</v>
      </c>
      <c r="AR31" s="5">
        <f t="shared" si="8"/>
        <v>16.386474865384081</v>
      </c>
      <c r="AS31" s="5">
        <f t="shared" si="9"/>
        <v>0.25092651127534937</v>
      </c>
      <c r="AT31" s="5">
        <f t="shared" si="22"/>
        <v>0.94619708923837265</v>
      </c>
      <c r="AV31" s="30" t="str">
        <f t="shared" si="10"/>
        <v>LL12_512_a</v>
      </c>
      <c r="AW31" s="30">
        <f t="shared" si="11"/>
        <v>49.005575960397252</v>
      </c>
      <c r="AX31" s="30">
        <f t="shared" si="12"/>
        <v>4.1029725753560404</v>
      </c>
      <c r="AY31" s="30">
        <f t="shared" si="13"/>
        <v>11.009359854482195</v>
      </c>
      <c r="AZ31" s="30">
        <f t="shared" si="14"/>
        <v>13.928503635576469</v>
      </c>
      <c r="BA31" s="30">
        <f t="shared" si="15"/>
        <v>2.731051833439238</v>
      </c>
      <c r="BB31" s="30">
        <f t="shared" si="16"/>
        <v>0.25092651127534937</v>
      </c>
      <c r="BC31" s="30">
        <f t="shared" si="17"/>
        <v>4.7139291151376126</v>
      </c>
      <c r="BD31" s="30">
        <f t="shared" si="18"/>
        <v>8.9673899388728131</v>
      </c>
      <c r="BE31" s="30">
        <f t="shared" si="19"/>
        <v>1.7454146599663414</v>
      </c>
      <c r="BF31" s="30">
        <f t="shared" si="20"/>
        <v>0.58919692746873464</v>
      </c>
      <c r="BG31" s="30">
        <f t="shared" si="21"/>
        <v>0.29180718232111413</v>
      </c>
      <c r="BH31" s="30">
        <f t="shared" si="23"/>
        <v>0.68544443482686557</v>
      </c>
      <c r="BI31" s="30">
        <f t="shared" si="24"/>
        <v>3.4245934563783081E-2</v>
      </c>
      <c r="BJ31" s="30">
        <f t="shared" si="25"/>
        <v>1108.749975214266</v>
      </c>
      <c r="BK31" s="30">
        <v>520</v>
      </c>
      <c r="BL31" s="30">
        <v>0.1976661909199724</v>
      </c>
      <c r="FY31" s="12" t="e">
        <f t="shared" si="26"/>
        <v>#DIV/0!</v>
      </c>
    </row>
    <row r="32" spans="1:181" x14ac:dyDescent="0.3">
      <c r="A32" t="s">
        <v>318</v>
      </c>
      <c r="B32" t="s">
        <v>24</v>
      </c>
      <c r="C32" s="46" t="s">
        <v>826</v>
      </c>
      <c r="D32" s="46" t="s">
        <v>831</v>
      </c>
      <c r="F32" s="62">
        <v>2.9988999999999999</v>
      </c>
      <c r="G32" s="62">
        <v>12.173299999999999</v>
      </c>
      <c r="H32" s="62">
        <v>0.45450000000000002</v>
      </c>
      <c r="I32" s="62">
        <v>8.6149000000000004</v>
      </c>
      <c r="J32" s="62">
        <v>0.76549999999999996</v>
      </c>
      <c r="K32" s="62">
        <v>3.7707000000000002</v>
      </c>
      <c r="L32" s="62">
        <v>48.8889</v>
      </c>
      <c r="M32" s="62">
        <v>4.0678999999999998</v>
      </c>
      <c r="N32" s="62">
        <v>14.188800000000001</v>
      </c>
      <c r="O32" s="62">
        <v>0.27489999999999998</v>
      </c>
      <c r="P32" s="62">
        <v>1690.080436</v>
      </c>
      <c r="Q32" s="62">
        <v>244</v>
      </c>
      <c r="R32" s="62">
        <v>0.80193870195565997</v>
      </c>
      <c r="S32" s="62">
        <v>396.65726307568502</v>
      </c>
      <c r="T32" s="62">
        <v>418.24986504073303</v>
      </c>
      <c r="U32" s="62">
        <v>2.3836293516847098</v>
      </c>
      <c r="W32" s="25">
        <v>0.28149999999999997</v>
      </c>
      <c r="X32" s="25">
        <v>2.1113</v>
      </c>
      <c r="Y32" s="25">
        <v>0</v>
      </c>
      <c r="Z32" s="25">
        <v>18.636700000000001</v>
      </c>
      <c r="AA32" s="25">
        <v>0</v>
      </c>
      <c r="AB32" s="25">
        <v>0.95279999999999998</v>
      </c>
      <c r="AC32" s="25">
        <v>51.243600000000001</v>
      </c>
      <c r="AD32" s="25">
        <v>15.1485</v>
      </c>
      <c r="AE32" s="25">
        <v>10.246600000000001</v>
      </c>
      <c r="AF32" s="25">
        <v>0.22770000000000001</v>
      </c>
      <c r="AG32" s="25">
        <v>7.6E-3</v>
      </c>
      <c r="AH32" s="25">
        <v>0.72491854270649703</v>
      </c>
      <c r="AJ32" s="5">
        <f t="shared" si="0"/>
        <v>2.9341272559973195</v>
      </c>
      <c r="AK32" s="5">
        <f t="shared" si="1"/>
        <v>11.933459214633483</v>
      </c>
      <c r="AL32" s="5">
        <f t="shared" si="2"/>
        <v>0.44366640459659301</v>
      </c>
      <c r="AM32" s="5">
        <f t="shared" si="3"/>
        <v>8.8537825663671388</v>
      </c>
      <c r="AN32" s="5">
        <f t="shared" si="4"/>
        <v>0.74725331731285349</v>
      </c>
      <c r="AO32" s="5">
        <f t="shared" si="5"/>
        <v>3.7035317084988768</v>
      </c>
      <c r="AP32" s="5">
        <f t="shared" si="6"/>
        <v>48.945027320344117</v>
      </c>
      <c r="AQ32" s="5">
        <f t="shared" si="7"/>
        <v>4.3320204339427759</v>
      </c>
      <c r="AR32" s="5">
        <f t="shared" si="8"/>
        <v>14.094832563697885</v>
      </c>
      <c r="AS32" s="5">
        <f t="shared" si="9"/>
        <v>0.2737749269460048</v>
      </c>
      <c r="AT32" s="5">
        <f t="shared" si="22"/>
        <v>0.97616370648315287</v>
      </c>
      <c r="AV32" s="30" t="str">
        <f t="shared" si="10"/>
        <v>LL12_512_b</v>
      </c>
      <c r="AW32" s="30">
        <f t="shared" si="11"/>
        <v>48.945027320344117</v>
      </c>
      <c r="AX32" s="30">
        <f t="shared" si="12"/>
        <v>3.7035317084988768</v>
      </c>
      <c r="AY32" s="30">
        <f t="shared" si="13"/>
        <v>11.933459214633483</v>
      </c>
      <c r="AZ32" s="30">
        <f t="shared" si="14"/>
        <v>11.980607679143201</v>
      </c>
      <c r="BA32" s="30">
        <f t="shared" si="15"/>
        <v>2.3491152692287076</v>
      </c>
      <c r="BB32" s="30">
        <f t="shared" si="16"/>
        <v>0.2737749269460048</v>
      </c>
      <c r="BC32" s="30">
        <f t="shared" si="17"/>
        <v>4.3320204339427759</v>
      </c>
      <c r="BD32" s="30">
        <f t="shared" si="18"/>
        <v>8.8537825663671388</v>
      </c>
      <c r="BE32" s="30">
        <f t="shared" si="19"/>
        <v>2.9341272559973195</v>
      </c>
      <c r="BF32" s="30">
        <f t="shared" si="20"/>
        <v>0.74725331731285349</v>
      </c>
      <c r="BG32" s="30">
        <f t="shared" si="21"/>
        <v>0.44366640459659301</v>
      </c>
      <c r="BH32" s="30">
        <f t="shared" si="23"/>
        <v>0.78282345567332545</v>
      </c>
      <c r="BI32" s="30">
        <f t="shared" si="24"/>
        <v>3.8720242412742377E-2</v>
      </c>
      <c r="BJ32" s="30">
        <f t="shared" si="25"/>
        <v>1101.0736107222499</v>
      </c>
      <c r="BK32" s="30">
        <v>620</v>
      </c>
      <c r="BL32" s="30">
        <v>0.1938863642062057</v>
      </c>
      <c r="FY32" s="12" t="e">
        <f t="shared" si="26"/>
        <v>#DIV/0!</v>
      </c>
    </row>
    <row r="33" spans="1:181" x14ac:dyDescent="0.3">
      <c r="A33" t="s">
        <v>319</v>
      </c>
      <c r="B33" t="s">
        <v>24</v>
      </c>
      <c r="C33" s="46" t="s">
        <v>827</v>
      </c>
      <c r="D33" s="46" t="s">
        <v>831</v>
      </c>
      <c r="F33" s="62">
        <v>2.9581</v>
      </c>
      <c r="G33" s="62">
        <v>11.694800000000001</v>
      </c>
      <c r="H33" s="62">
        <v>0.44640000000000002</v>
      </c>
      <c r="I33" s="62">
        <v>8.7095000000000002</v>
      </c>
      <c r="J33" s="62">
        <v>0.64780000000000004</v>
      </c>
      <c r="K33" s="62">
        <v>3.6551999999999998</v>
      </c>
      <c r="L33" s="62">
        <v>48.461599999999997</v>
      </c>
      <c r="M33" s="62">
        <v>4.3068999999999997</v>
      </c>
      <c r="N33" s="62">
        <v>15.136100000000001</v>
      </c>
      <c r="O33" s="62">
        <v>0.32250000000000001</v>
      </c>
      <c r="P33" s="62">
        <v>1456.3618799999999</v>
      </c>
      <c r="Q33" s="62">
        <v>180</v>
      </c>
      <c r="R33" s="62">
        <v>0.77638212618797398</v>
      </c>
      <c r="S33" s="62">
        <v>291.076369604984</v>
      </c>
      <c r="T33" s="62">
        <v>410.90689530761898</v>
      </c>
      <c r="U33" s="62">
        <v>2.59928968739802</v>
      </c>
      <c r="W33" s="25">
        <v>0.30880000000000002</v>
      </c>
      <c r="X33" s="25">
        <v>2.2061500000000001</v>
      </c>
      <c r="Y33" s="25">
        <v>0</v>
      </c>
      <c r="Z33" s="25">
        <v>18.5656</v>
      </c>
      <c r="AA33" s="25">
        <v>0</v>
      </c>
      <c r="AB33" s="25">
        <v>0.91200000000000003</v>
      </c>
      <c r="AC33" s="25">
        <v>50.332900000000002</v>
      </c>
      <c r="AD33" s="25">
        <v>15.23925</v>
      </c>
      <c r="AE33" s="25">
        <v>10.353300000000001</v>
      </c>
      <c r="AF33" s="25">
        <v>0.27115</v>
      </c>
      <c r="AG33" s="25">
        <v>1.7350000000000001E-2</v>
      </c>
      <c r="AH33" s="25">
        <v>0.72404295168014798</v>
      </c>
      <c r="AJ33" s="5">
        <f t="shared" si="0"/>
        <v>2.8892370183117642</v>
      </c>
      <c r="AK33" s="5">
        <f t="shared" si="1"/>
        <v>11.448162499076707</v>
      </c>
      <c r="AL33" s="5">
        <f t="shared" si="2"/>
        <v>0.43479677083545526</v>
      </c>
      <c r="AM33" s="5">
        <f t="shared" si="3"/>
        <v>8.9656885908796369</v>
      </c>
      <c r="AN33" s="5">
        <f t="shared" si="4"/>
        <v>0.63096180140503566</v>
      </c>
      <c r="AO33" s="5">
        <f t="shared" si="5"/>
        <v>3.5838962852952974</v>
      </c>
      <c r="AP33" s="5">
        <f t="shared" si="6"/>
        <v>48.510240507920273</v>
      </c>
      <c r="AQ33" s="5">
        <f t="shared" si="7"/>
        <v>4.5910634461402573</v>
      </c>
      <c r="AR33" s="5">
        <f t="shared" si="8"/>
        <v>15.011781172831128</v>
      </c>
      <c r="AS33" s="5">
        <f t="shared" si="9"/>
        <v>0.3211652647455211</v>
      </c>
      <c r="AT33" s="5">
        <f t="shared" si="22"/>
        <v>0.97400710312601979</v>
      </c>
      <c r="AV33" s="30" t="str">
        <f t="shared" si="10"/>
        <v>LL12_512_c</v>
      </c>
      <c r="AW33" s="30">
        <f t="shared" si="11"/>
        <v>48.510240507920273</v>
      </c>
      <c r="AX33" s="30">
        <f t="shared" si="12"/>
        <v>3.5838962852952974</v>
      </c>
      <c r="AY33" s="30">
        <f t="shared" si="13"/>
        <v>11.448162499076707</v>
      </c>
      <c r="AZ33" s="30">
        <f t="shared" si="14"/>
        <v>12.760013996906459</v>
      </c>
      <c r="BA33" s="30">
        <f t="shared" si="15"/>
        <v>2.5019385091699</v>
      </c>
      <c r="BB33" s="30">
        <f t="shared" si="16"/>
        <v>0.3211652647455211</v>
      </c>
      <c r="BC33" s="30">
        <f t="shared" si="17"/>
        <v>4.5910634461402573</v>
      </c>
      <c r="BD33" s="30">
        <f t="shared" si="18"/>
        <v>8.9656885908796369</v>
      </c>
      <c r="BE33" s="30">
        <f t="shared" si="19"/>
        <v>2.8892370183117642</v>
      </c>
      <c r="BF33" s="30">
        <f t="shared" si="20"/>
        <v>0.63096180140503566</v>
      </c>
      <c r="BG33" s="30">
        <f t="shared" si="21"/>
        <v>0.43479677083545526</v>
      </c>
      <c r="BH33" s="30">
        <f t="shared" si="23"/>
        <v>0.75620170564716849</v>
      </c>
      <c r="BI33" s="30">
        <f t="shared" si="24"/>
        <v>2.8351045154738911E-2</v>
      </c>
      <c r="BJ33" s="30">
        <f t="shared" si="25"/>
        <v>1106.2803752674192</v>
      </c>
      <c r="BK33" s="30">
        <v>470</v>
      </c>
      <c r="BL33" s="30">
        <v>0.23589292548415669</v>
      </c>
      <c r="FY33" s="12" t="e">
        <f t="shared" si="26"/>
        <v>#DIV/0!</v>
      </c>
    </row>
    <row r="34" spans="1:181" x14ac:dyDescent="0.3">
      <c r="A34" t="s">
        <v>930</v>
      </c>
      <c r="B34" t="s">
        <v>21</v>
      </c>
      <c r="C34" s="46" t="s">
        <v>833</v>
      </c>
      <c r="D34" s="46" t="s">
        <v>831</v>
      </c>
      <c r="F34" s="62">
        <v>3.1198000000000001</v>
      </c>
      <c r="G34" s="62">
        <v>13.4735</v>
      </c>
      <c r="H34" s="62">
        <v>0.41320000000000001</v>
      </c>
      <c r="I34" s="62">
        <v>8.5699000000000005</v>
      </c>
      <c r="J34" s="62">
        <v>0.87960000000000005</v>
      </c>
      <c r="K34" s="62">
        <v>3.7452999999999999</v>
      </c>
      <c r="L34" s="62">
        <v>49.3384</v>
      </c>
      <c r="M34" s="62">
        <v>4.6573000000000002</v>
      </c>
      <c r="N34" s="62">
        <v>11.815899999999999</v>
      </c>
      <c r="O34" s="62">
        <v>0.18379999999999999</v>
      </c>
      <c r="P34" s="62">
        <v>1707.096348</v>
      </c>
      <c r="Q34" s="62">
        <v>246</v>
      </c>
      <c r="R34" s="62">
        <v>0.75436911887457103</v>
      </c>
      <c r="S34" s="62">
        <v>340.24507502444197</v>
      </c>
      <c r="T34" s="62">
        <v>428.41125370051401</v>
      </c>
      <c r="U34" s="62">
        <v>1.0380143850061601</v>
      </c>
      <c r="W34" s="25">
        <v>0.30059999999999998</v>
      </c>
      <c r="X34" s="25">
        <v>3.9676</v>
      </c>
      <c r="Y34" s="25">
        <v>0</v>
      </c>
      <c r="Z34" s="25">
        <v>18.615300000000001</v>
      </c>
      <c r="AA34" s="25">
        <v>0</v>
      </c>
      <c r="AB34" s="25">
        <v>1.6317999999999999</v>
      </c>
      <c r="AC34" s="25">
        <v>49.41</v>
      </c>
      <c r="AD34" s="25">
        <v>15.630100000000001</v>
      </c>
      <c r="AE34" s="25">
        <v>8.2879000000000005</v>
      </c>
      <c r="AF34" s="25">
        <v>0.2</v>
      </c>
      <c r="AG34" s="25">
        <v>0.47189999999999999</v>
      </c>
      <c r="AH34" s="25">
        <v>0.77073010793358598</v>
      </c>
      <c r="AJ34" s="5">
        <f t="shared" si="0"/>
        <v>3.0905362984579066</v>
      </c>
      <c r="AK34" s="5">
        <f t="shared" si="1"/>
        <v>13.3748273905757</v>
      </c>
      <c r="AL34" s="5">
        <f t="shared" si="2"/>
        <v>0.40891092456115458</v>
      </c>
      <c r="AM34" s="5">
        <f t="shared" si="3"/>
        <v>8.674172697031409</v>
      </c>
      <c r="AN34" s="5">
        <f t="shared" si="4"/>
        <v>0.87046962546948592</v>
      </c>
      <c r="AO34" s="5">
        <f t="shared" si="5"/>
        <v>3.7233615659728945</v>
      </c>
      <c r="AP34" s="5">
        <f t="shared" si="6"/>
        <v>49.339143218299661</v>
      </c>
      <c r="AQ34" s="5">
        <f t="shared" si="7"/>
        <v>4.7711992424379561</v>
      </c>
      <c r="AR34" s="5">
        <f t="shared" si="8"/>
        <v>11.779278852496983</v>
      </c>
      <c r="AS34" s="5">
        <f t="shared" si="9"/>
        <v>0.18396815833037097</v>
      </c>
      <c r="AT34" s="5">
        <f t="shared" si="22"/>
        <v>0.98961985614993841</v>
      </c>
      <c r="AV34" s="30" t="str">
        <f t="shared" si="10"/>
        <v>LL3_122_Zo</v>
      </c>
      <c r="AW34" s="30">
        <f t="shared" si="11"/>
        <v>49.339143218299661</v>
      </c>
      <c r="AX34" s="30">
        <f t="shared" si="12"/>
        <v>3.7233615659728945</v>
      </c>
      <c r="AY34" s="30">
        <f t="shared" si="13"/>
        <v>13.3748273905757</v>
      </c>
      <c r="AZ34" s="30">
        <f t="shared" si="14"/>
        <v>10.012387024622436</v>
      </c>
      <c r="BA34" s="30">
        <f t="shared" si="15"/>
        <v>1.9631935099514095</v>
      </c>
      <c r="BB34" s="30">
        <f t="shared" si="16"/>
        <v>0.18396815833037097</v>
      </c>
      <c r="BC34" s="30">
        <f t="shared" si="17"/>
        <v>4.7711992424379561</v>
      </c>
      <c r="BD34" s="30">
        <f t="shared" si="18"/>
        <v>8.674172697031409</v>
      </c>
      <c r="BE34" s="30">
        <f t="shared" si="19"/>
        <v>3.0905362984579066</v>
      </c>
      <c r="BF34" s="30">
        <f t="shared" si="20"/>
        <v>0.87046962546948592</v>
      </c>
      <c r="BG34" s="30">
        <f t="shared" si="21"/>
        <v>0.40891092456115458</v>
      </c>
      <c r="BH34" s="30">
        <f t="shared" si="23"/>
        <v>0.7465386589046088</v>
      </c>
      <c r="BI34" s="30">
        <f t="shared" si="24"/>
        <v>3.3671328220141329E-2</v>
      </c>
      <c r="BJ34" s="30">
        <f t="shared" si="25"/>
        <v>1109.901104773003</v>
      </c>
      <c r="BK34" s="30">
        <v>570</v>
      </c>
      <c r="BL34" s="30">
        <v>0.18731138287112239</v>
      </c>
      <c r="BN34" s="12" t="s">
        <v>404</v>
      </c>
      <c r="BO34" s="12">
        <v>50</v>
      </c>
      <c r="BP34" s="12" t="s">
        <v>32</v>
      </c>
      <c r="BQ34" s="12">
        <v>18</v>
      </c>
      <c r="BR34" s="12" t="s">
        <v>587</v>
      </c>
      <c r="BS34" s="12" t="s">
        <v>485</v>
      </c>
      <c r="BT34" s="12">
        <v>1.7974537037037E-3</v>
      </c>
      <c r="BU34" s="12">
        <v>20.667000000000002</v>
      </c>
      <c r="BV34" s="12">
        <v>32</v>
      </c>
      <c r="BW34" s="12" t="s">
        <v>462</v>
      </c>
      <c r="BX34" s="12">
        <v>1</v>
      </c>
      <c r="BY34" s="12">
        <v>278000</v>
      </c>
      <c r="BZ34" s="12">
        <v>10000</v>
      </c>
      <c r="CA34" s="12">
        <v>8.6</v>
      </c>
      <c r="CB34" s="12">
        <v>1</v>
      </c>
      <c r="CC34" s="12">
        <v>6.81</v>
      </c>
      <c r="CD34" s="12">
        <v>0.42</v>
      </c>
      <c r="CE34" s="12">
        <v>1.53</v>
      </c>
      <c r="CF34" s="12">
        <v>0.41</v>
      </c>
      <c r="CG34" s="12">
        <v>3.01</v>
      </c>
      <c r="CH34" s="12">
        <v>0.12</v>
      </c>
      <c r="CI34" s="12">
        <v>6660</v>
      </c>
      <c r="CJ34" s="12">
        <v>190</v>
      </c>
      <c r="CK34" s="12">
        <v>26.3</v>
      </c>
      <c r="CL34" s="12">
        <v>0.79</v>
      </c>
      <c r="CM34" s="12">
        <v>21680</v>
      </c>
      <c r="CN34" s="12">
        <v>600</v>
      </c>
      <c r="CO34" s="12">
        <v>372</v>
      </c>
      <c r="CP34" s="12">
        <v>11</v>
      </c>
      <c r="CQ34" s="12">
        <v>38.9</v>
      </c>
      <c r="CR34" s="12">
        <v>8.8000000000000007</v>
      </c>
      <c r="CS34" s="12">
        <v>1358</v>
      </c>
      <c r="CT34" s="12">
        <v>50</v>
      </c>
      <c r="CU34" s="12">
        <v>118100</v>
      </c>
      <c r="CV34" s="12">
        <v>4400</v>
      </c>
      <c r="CW34" s="12">
        <v>39.9</v>
      </c>
      <c r="CX34" s="12">
        <v>1.4</v>
      </c>
      <c r="CY34" s="12">
        <v>62.1</v>
      </c>
      <c r="CZ34" s="12">
        <v>3.2</v>
      </c>
      <c r="DA34" s="12">
        <v>113.2</v>
      </c>
      <c r="DB34" s="12">
        <v>5</v>
      </c>
      <c r="DC34" s="12">
        <v>137.1</v>
      </c>
      <c r="DD34" s="12">
        <v>5.4</v>
      </c>
      <c r="DE34" s="12">
        <v>25.8</v>
      </c>
      <c r="DF34" s="12">
        <v>1.2</v>
      </c>
      <c r="DG34" s="12">
        <v>1.64</v>
      </c>
      <c r="DH34" s="12">
        <v>0.28999999999999998</v>
      </c>
      <c r="DI34" s="12">
        <v>14.87</v>
      </c>
      <c r="DJ34" s="12">
        <v>0.62</v>
      </c>
      <c r="DK34" s="12">
        <v>401</v>
      </c>
      <c r="DL34" s="12">
        <v>14</v>
      </c>
      <c r="DM34" s="12">
        <v>32.5</v>
      </c>
      <c r="DN34" s="12">
        <v>1.1000000000000001</v>
      </c>
      <c r="DO34" s="12">
        <v>221.4</v>
      </c>
      <c r="DP34" s="12">
        <v>7.4</v>
      </c>
      <c r="DQ34" s="12">
        <v>23.71</v>
      </c>
      <c r="DR34" s="12">
        <v>0.69</v>
      </c>
      <c r="DS34" s="12">
        <v>1.41</v>
      </c>
      <c r="DT34" s="12">
        <v>0.19</v>
      </c>
      <c r="DU34" s="12">
        <v>0.23</v>
      </c>
      <c r="DV34" s="12">
        <v>0.13</v>
      </c>
      <c r="DW34" s="12">
        <v>0.12</v>
      </c>
      <c r="DX34" s="12">
        <v>2.1000000000000001E-2</v>
      </c>
      <c r="DY34" s="12">
        <v>2.42</v>
      </c>
      <c r="DZ34" s="12">
        <v>0.24</v>
      </c>
      <c r="EA34" s="12">
        <v>5.3999999999999999E-2</v>
      </c>
      <c r="EB34" s="12">
        <v>0.02</v>
      </c>
      <c r="EC34" s="12">
        <v>0.157</v>
      </c>
      <c r="ED34" s="12">
        <v>1.9E-2</v>
      </c>
      <c r="EE34" s="12">
        <v>196.2</v>
      </c>
      <c r="EF34" s="12">
        <v>7.6</v>
      </c>
      <c r="EG34" s="12">
        <v>20.25</v>
      </c>
      <c r="EH34" s="12">
        <v>0.66</v>
      </c>
      <c r="EI34" s="12">
        <v>49</v>
      </c>
      <c r="EJ34" s="12">
        <v>1.6</v>
      </c>
      <c r="EK34" s="12">
        <v>6.93</v>
      </c>
      <c r="EL34" s="12">
        <v>0.28000000000000003</v>
      </c>
      <c r="EM34" s="12">
        <v>32.700000000000003</v>
      </c>
      <c r="EN34" s="12">
        <v>1.4</v>
      </c>
      <c r="EO34" s="12">
        <v>8.0399999999999991</v>
      </c>
      <c r="EP34" s="12">
        <v>0.53</v>
      </c>
      <c r="EQ34" s="12">
        <v>2.57</v>
      </c>
      <c r="ER34" s="12">
        <v>0.16</v>
      </c>
      <c r="ES34" s="12">
        <v>7.97</v>
      </c>
      <c r="ET34" s="12">
        <v>0.47</v>
      </c>
      <c r="EU34" s="12">
        <v>1.25</v>
      </c>
      <c r="EV34" s="12">
        <v>8.3000000000000004E-2</v>
      </c>
      <c r="EW34" s="12">
        <v>6.57</v>
      </c>
      <c r="EX34" s="12">
        <v>0.41</v>
      </c>
      <c r="EY34" s="12">
        <v>1.2949999999999999</v>
      </c>
      <c r="EZ34" s="12">
        <v>8.3000000000000004E-2</v>
      </c>
      <c r="FA34" s="12">
        <v>3.15</v>
      </c>
      <c r="FB34" s="12">
        <v>0.25</v>
      </c>
      <c r="FC34" s="12">
        <v>0.46300000000000002</v>
      </c>
      <c r="FD34" s="12">
        <v>0.04</v>
      </c>
      <c r="FE34" s="12">
        <v>2.75</v>
      </c>
      <c r="FF34" s="12">
        <v>0.24</v>
      </c>
      <c r="FG34" s="12">
        <v>0.35599999999999998</v>
      </c>
      <c r="FH34" s="12">
        <v>3.9E-2</v>
      </c>
      <c r="FI34" s="12">
        <v>5.82</v>
      </c>
      <c r="FJ34" s="12">
        <v>0.41</v>
      </c>
      <c r="FK34" s="12">
        <v>1.4630000000000001</v>
      </c>
      <c r="FL34" s="12">
        <v>8.6999999999999994E-2</v>
      </c>
      <c r="FM34" s="12">
        <v>0.27900000000000003</v>
      </c>
      <c r="FN34" s="12">
        <v>5.1999999999999998E-2</v>
      </c>
      <c r="FO34" s="12">
        <v>0.03</v>
      </c>
      <c r="FP34" s="12">
        <v>1.2999999999999999E-2</v>
      </c>
      <c r="FQ34" s="12">
        <v>1.65</v>
      </c>
      <c r="FR34" s="12">
        <v>0.12</v>
      </c>
      <c r="FS34" s="12">
        <v>1.9E-2</v>
      </c>
      <c r="FT34" s="12">
        <v>0.01</v>
      </c>
      <c r="FU34" s="12">
        <v>1.613</v>
      </c>
      <c r="FV34" s="12">
        <v>8.8999999999999996E-2</v>
      </c>
      <c r="FW34" s="12">
        <v>0.54600000000000004</v>
      </c>
      <c r="FX34" s="12">
        <v>5.8000000000000003E-2</v>
      </c>
      <c r="FY34" s="12">
        <f t="shared" si="26"/>
        <v>0.72953846153846158</v>
      </c>
    </row>
    <row r="35" spans="1:181" x14ac:dyDescent="0.3">
      <c r="A35" t="s">
        <v>330</v>
      </c>
      <c r="B35" t="s">
        <v>23</v>
      </c>
      <c r="C35" s="46" t="s">
        <v>828</v>
      </c>
      <c r="D35" s="46" t="s">
        <v>831</v>
      </c>
      <c r="F35" s="62">
        <v>3.1678999999999999</v>
      </c>
      <c r="G35" s="62">
        <v>13.5846</v>
      </c>
      <c r="H35" s="62">
        <v>0.5302</v>
      </c>
      <c r="I35" s="62">
        <v>8.4032999999999998</v>
      </c>
      <c r="J35" s="62">
        <v>1.0609999999999999</v>
      </c>
      <c r="K35" s="62">
        <v>3.7063999999999999</v>
      </c>
      <c r="L35" s="62">
        <v>50.470300000000002</v>
      </c>
      <c r="M35" s="62">
        <v>4.7336999999999998</v>
      </c>
      <c r="N35" s="62">
        <v>12.1897</v>
      </c>
      <c r="O35" s="62">
        <v>0.216</v>
      </c>
      <c r="P35" s="62">
        <v>1525.4264639999999</v>
      </c>
      <c r="Q35" s="62">
        <v>271</v>
      </c>
      <c r="R35" s="62">
        <v>0.59001029177110997</v>
      </c>
      <c r="S35" s="62">
        <v>329.16287147900601</v>
      </c>
      <c r="T35" s="62">
        <v>530.22550843080296</v>
      </c>
      <c r="U35" s="62">
        <v>-0.10326238830428</v>
      </c>
      <c r="W35" s="25">
        <v>0.30309999999999998</v>
      </c>
      <c r="X35" s="25">
        <v>2.83345</v>
      </c>
      <c r="Y35" s="25">
        <v>0</v>
      </c>
      <c r="Z35" s="25">
        <v>18.802800000000001</v>
      </c>
      <c r="AA35" s="25">
        <v>0</v>
      </c>
      <c r="AB35" s="25">
        <v>1.2144999999999999</v>
      </c>
      <c r="AC35" s="25">
        <v>50.909100000000002</v>
      </c>
      <c r="AD35" s="25">
        <v>15.961399999999999</v>
      </c>
      <c r="AE35" s="25">
        <v>8.7948500000000003</v>
      </c>
      <c r="AF35" s="25">
        <v>0.19245000000000001</v>
      </c>
      <c r="AG35" s="25">
        <v>0.18290000000000001</v>
      </c>
      <c r="AH35" s="25">
        <v>0.76387510908364498</v>
      </c>
      <c r="AJ35" s="5">
        <f t="shared" si="0"/>
        <v>3.1708582609001406</v>
      </c>
      <c r="AK35" s="5">
        <f t="shared" si="1"/>
        <v>13.595701894260175</v>
      </c>
      <c r="AL35" s="5">
        <f t="shared" si="2"/>
        <v>0.53074749718278924</v>
      </c>
      <c r="AM35" s="5">
        <f t="shared" si="3"/>
        <v>8.3925612279282955</v>
      </c>
      <c r="AN35" s="5">
        <f t="shared" si="4"/>
        <v>1.0620956139399083</v>
      </c>
      <c r="AO35" s="5">
        <f t="shared" si="5"/>
        <v>3.708973195454154</v>
      </c>
      <c r="AP35" s="5">
        <f t="shared" si="6"/>
        <v>50.469846884640113</v>
      </c>
      <c r="AQ35" s="5">
        <f t="shared" si="7"/>
        <v>4.7221060088283595</v>
      </c>
      <c r="AR35" s="5">
        <f t="shared" si="8"/>
        <v>12.193205603189346</v>
      </c>
      <c r="AS35" s="5">
        <f t="shared" si="9"/>
        <v>0.21602431829244562</v>
      </c>
      <c r="AT35" s="5">
        <f t="shared" si="22"/>
        <v>1.0010326238830427</v>
      </c>
      <c r="AV35" s="30" t="str">
        <f t="shared" si="10"/>
        <v>LL10_484_d</v>
      </c>
      <c r="AW35" s="30">
        <f t="shared" si="11"/>
        <v>50.469846884640113</v>
      </c>
      <c r="AX35" s="30">
        <f t="shared" si="12"/>
        <v>3.708973195454154</v>
      </c>
      <c r="AY35" s="30">
        <f t="shared" si="13"/>
        <v>13.595701894260175</v>
      </c>
      <c r="AZ35" s="30">
        <f t="shared" si="14"/>
        <v>10.364224762710943</v>
      </c>
      <c r="BA35" s="30">
        <f t="shared" si="15"/>
        <v>2.0321806118555523</v>
      </c>
      <c r="BB35" s="30">
        <f t="shared" si="16"/>
        <v>0.21602431829244562</v>
      </c>
      <c r="BC35" s="30">
        <f t="shared" si="17"/>
        <v>4.7221060088283595</v>
      </c>
      <c r="BD35" s="30">
        <f t="shared" si="18"/>
        <v>8.3925612279282955</v>
      </c>
      <c r="BE35" s="30">
        <f t="shared" si="19"/>
        <v>3.1708582609001406</v>
      </c>
      <c r="BF35" s="30">
        <f t="shared" si="20"/>
        <v>1.0620956139399083</v>
      </c>
      <c r="BG35" s="30">
        <f t="shared" si="21"/>
        <v>0.53074749718278924</v>
      </c>
      <c r="BH35" s="30">
        <f t="shared" si="23"/>
        <v>0.59061955048963377</v>
      </c>
      <c r="BI35" s="30">
        <f t="shared" si="24"/>
        <v>3.2950277292150616E-2</v>
      </c>
      <c r="BJ35" s="30">
        <f t="shared" si="25"/>
        <v>1108.91433077745</v>
      </c>
      <c r="BK35" s="30">
        <v>520</v>
      </c>
      <c r="BL35" s="30">
        <v>0.1327454021141474</v>
      </c>
      <c r="BN35" s="12" t="s">
        <v>403</v>
      </c>
      <c r="BO35" s="12">
        <v>40</v>
      </c>
      <c r="BP35" s="12" t="s">
        <v>32</v>
      </c>
      <c r="BQ35" s="12" t="s">
        <v>484</v>
      </c>
      <c r="BR35" s="12" t="s">
        <v>588</v>
      </c>
      <c r="BS35" s="12" t="s">
        <v>485</v>
      </c>
      <c r="BT35" s="12">
        <v>2.9607638888888899E-2</v>
      </c>
      <c r="BU35" s="12">
        <v>11.222</v>
      </c>
      <c r="BV35" s="12">
        <v>17</v>
      </c>
      <c r="BW35" s="12" t="s">
        <v>462</v>
      </c>
      <c r="BX35" s="12">
        <v>1</v>
      </c>
      <c r="BY35" s="12">
        <v>184000</v>
      </c>
      <c r="BZ35" s="12">
        <v>7500</v>
      </c>
      <c r="CA35" s="12">
        <v>8.4</v>
      </c>
      <c r="CB35" s="12">
        <v>1</v>
      </c>
      <c r="CC35" s="12">
        <v>8.65</v>
      </c>
      <c r="CD35" s="12">
        <v>0.82</v>
      </c>
      <c r="CE35" s="12">
        <v>1.48</v>
      </c>
      <c r="CF35" s="12">
        <v>0.68</v>
      </c>
      <c r="CG35" s="12">
        <v>3.2</v>
      </c>
      <c r="CH35" s="12">
        <v>0.17</v>
      </c>
      <c r="CI35" s="12">
        <v>8700</v>
      </c>
      <c r="CJ35" s="12">
        <v>370</v>
      </c>
      <c r="CK35" s="12">
        <v>26.4</v>
      </c>
      <c r="CL35" s="12">
        <v>1.8</v>
      </c>
      <c r="CM35" s="12">
        <v>22550</v>
      </c>
      <c r="CN35" s="12">
        <v>910</v>
      </c>
      <c r="CO35" s="12">
        <v>385</v>
      </c>
      <c r="CP35" s="12">
        <v>13</v>
      </c>
      <c r="CQ35" s="12">
        <v>51.4</v>
      </c>
      <c r="CR35" s="12">
        <v>4.7</v>
      </c>
      <c r="CS35" s="12">
        <v>1441</v>
      </c>
      <c r="CT35" s="12">
        <v>47</v>
      </c>
      <c r="CU35" s="12">
        <v>120800</v>
      </c>
      <c r="CV35" s="12">
        <v>5200</v>
      </c>
      <c r="CW35" s="12">
        <v>38.700000000000003</v>
      </c>
      <c r="CX35" s="12">
        <v>2.1</v>
      </c>
      <c r="CY35" s="12">
        <v>52</v>
      </c>
      <c r="CZ35" s="12">
        <v>4.0999999999999996</v>
      </c>
      <c r="DA35" s="12">
        <v>101.2</v>
      </c>
      <c r="DB35" s="12">
        <v>6.8</v>
      </c>
      <c r="DC35" s="12">
        <v>163.30000000000001</v>
      </c>
      <c r="DD35" s="12">
        <v>8.8000000000000007</v>
      </c>
      <c r="DE35" s="12">
        <v>27.7</v>
      </c>
      <c r="DF35" s="12">
        <v>1.9</v>
      </c>
      <c r="DG35" s="12">
        <v>1.79</v>
      </c>
      <c r="DH35" s="12">
        <v>0.45</v>
      </c>
      <c r="DI35" s="12">
        <v>20.6</v>
      </c>
      <c r="DJ35" s="12">
        <v>1.2</v>
      </c>
      <c r="DK35" s="12">
        <v>417</v>
      </c>
      <c r="DL35" s="12">
        <v>17</v>
      </c>
      <c r="DM35" s="12">
        <v>35.9</v>
      </c>
      <c r="DN35" s="12">
        <v>1.3</v>
      </c>
      <c r="DO35" s="12">
        <v>276</v>
      </c>
      <c r="DP35" s="12">
        <v>12</v>
      </c>
      <c r="DQ35" s="12">
        <v>33.700000000000003</v>
      </c>
      <c r="DR35" s="12">
        <v>1.7</v>
      </c>
      <c r="DS35" s="12">
        <v>1.99</v>
      </c>
      <c r="DT35" s="12">
        <v>0.45</v>
      </c>
      <c r="DU35" s="12">
        <v>0.34</v>
      </c>
      <c r="DV35" s="12">
        <v>0.32</v>
      </c>
      <c r="DW35" s="12">
        <v>0.11899999999999999</v>
      </c>
      <c r="DX35" s="12">
        <v>5.0999999999999997E-2</v>
      </c>
      <c r="DY35" s="12">
        <v>2.87</v>
      </c>
      <c r="DZ35" s="12">
        <v>0.38</v>
      </c>
      <c r="EA35" s="12">
        <v>6.0999999999999999E-2</v>
      </c>
      <c r="EB35" s="12">
        <v>5.7000000000000002E-2</v>
      </c>
      <c r="EC35" s="12">
        <v>0.192</v>
      </c>
      <c r="ED35" s="12">
        <v>2.8000000000000001E-2</v>
      </c>
      <c r="EE35" s="12">
        <v>244</v>
      </c>
      <c r="EF35" s="12">
        <v>12</v>
      </c>
      <c r="EG35" s="12">
        <v>26</v>
      </c>
      <c r="EH35" s="12">
        <v>1.2</v>
      </c>
      <c r="EI35" s="12">
        <v>65.099999999999994</v>
      </c>
      <c r="EJ35" s="12">
        <v>2.6</v>
      </c>
      <c r="EK35" s="12">
        <v>9.1199999999999992</v>
      </c>
      <c r="EL35" s="12">
        <v>0.41</v>
      </c>
      <c r="EM35" s="12">
        <v>37.1</v>
      </c>
      <c r="EN35" s="12">
        <v>1.5</v>
      </c>
      <c r="EO35" s="12">
        <v>8.81</v>
      </c>
      <c r="EP35" s="12">
        <v>0.78</v>
      </c>
      <c r="EQ35" s="12">
        <v>2.84</v>
      </c>
      <c r="ER35" s="12">
        <v>0.19</v>
      </c>
      <c r="ES35" s="12">
        <v>9.56</v>
      </c>
      <c r="ET35" s="12">
        <v>0.83</v>
      </c>
      <c r="EU35" s="12">
        <v>1.47</v>
      </c>
      <c r="EV35" s="12">
        <v>0.15</v>
      </c>
      <c r="EW35" s="12">
        <v>7.22</v>
      </c>
      <c r="EX35" s="12">
        <v>0.62</v>
      </c>
      <c r="EY35" s="12">
        <v>1.48</v>
      </c>
      <c r="EZ35" s="12">
        <v>0.17</v>
      </c>
      <c r="FA35" s="12">
        <v>3.91</v>
      </c>
      <c r="FB35" s="12">
        <v>0.5</v>
      </c>
      <c r="FC35" s="12">
        <v>0.47799999999999998</v>
      </c>
      <c r="FD35" s="12">
        <v>7.1999999999999995E-2</v>
      </c>
      <c r="FE35" s="12">
        <v>2.92</v>
      </c>
      <c r="FF35" s="12">
        <v>0.57999999999999996</v>
      </c>
      <c r="FG35" s="12">
        <v>0.47299999999999998</v>
      </c>
      <c r="FH35" s="12">
        <v>9.6000000000000002E-2</v>
      </c>
      <c r="FI35" s="12">
        <v>7.08</v>
      </c>
      <c r="FJ35" s="12">
        <v>0.47</v>
      </c>
      <c r="FK35" s="12">
        <v>1.93</v>
      </c>
      <c r="FL35" s="12">
        <v>0.16</v>
      </c>
      <c r="FM35" s="12">
        <v>0.4</v>
      </c>
      <c r="FN35" s="12">
        <v>0.12</v>
      </c>
      <c r="FO35" s="12">
        <v>5.2999999999999999E-2</v>
      </c>
      <c r="FP35" s="12">
        <v>2.1000000000000001E-2</v>
      </c>
      <c r="FQ35" s="12">
        <v>2.21</v>
      </c>
      <c r="FR35" s="12">
        <v>0.27</v>
      </c>
      <c r="FS35" s="12" t="s">
        <v>135</v>
      </c>
      <c r="FT35" s="12" t="s">
        <v>135</v>
      </c>
      <c r="FU35" s="12">
        <v>2.2400000000000002</v>
      </c>
      <c r="FV35" s="12">
        <v>0.18</v>
      </c>
      <c r="FW35" s="12">
        <v>0.76</v>
      </c>
      <c r="FX35" s="12">
        <v>0.15</v>
      </c>
      <c r="FY35" s="12">
        <f t="shared" si="26"/>
        <v>0.93871866295264639</v>
      </c>
    </row>
    <row r="36" spans="1:181" x14ac:dyDescent="0.3">
      <c r="A36" t="s">
        <v>931</v>
      </c>
      <c r="B36" t="s">
        <v>23</v>
      </c>
      <c r="C36" s="46" t="s">
        <v>824</v>
      </c>
      <c r="D36" s="46" t="s">
        <v>831</v>
      </c>
      <c r="F36" s="62">
        <v>2.984</v>
      </c>
      <c r="G36" s="62">
        <v>14.100899999999999</v>
      </c>
      <c r="H36" s="62">
        <v>0.48039999999999999</v>
      </c>
      <c r="I36" s="62">
        <v>8.6273999999999997</v>
      </c>
      <c r="J36" s="62">
        <v>0.99670000000000003</v>
      </c>
      <c r="K36" s="62">
        <v>3.5838999999999999</v>
      </c>
      <c r="L36" s="62">
        <v>49.997599999999998</v>
      </c>
      <c r="M36" s="62">
        <v>4.6132999999999997</v>
      </c>
      <c r="N36" s="62">
        <v>11.421200000000001</v>
      </c>
      <c r="O36" s="62">
        <v>0.1037</v>
      </c>
      <c r="P36" s="62">
        <v>1631.52568</v>
      </c>
      <c r="Q36" s="62">
        <v>284</v>
      </c>
      <c r="R36" s="62">
        <v>0.69713391043093897</v>
      </c>
      <c r="S36" s="62">
        <v>419.60482102267798</v>
      </c>
      <c r="T36" s="62">
        <v>540.45957348143202</v>
      </c>
      <c r="U36" s="62">
        <v>4.5109357254965401</v>
      </c>
      <c r="W36" s="25">
        <v>0.29625000000000001</v>
      </c>
      <c r="X36" s="25">
        <v>3.3664000000000001</v>
      </c>
      <c r="Y36" s="25">
        <v>0</v>
      </c>
      <c r="Z36" s="25">
        <v>19.539899999999999</v>
      </c>
      <c r="AA36" s="25">
        <v>0</v>
      </c>
      <c r="AB36" s="25">
        <v>1.1595</v>
      </c>
      <c r="AC36" s="25">
        <v>50.524000000000001</v>
      </c>
      <c r="AD36" s="25">
        <v>15.802899999999999</v>
      </c>
      <c r="AE36" s="25">
        <v>7.5843999999999996</v>
      </c>
      <c r="AF36" s="25">
        <v>0.15225</v>
      </c>
      <c r="AG36" s="25">
        <v>0.38140000000000002</v>
      </c>
      <c r="AH36" s="25">
        <v>0.787870436473462</v>
      </c>
      <c r="AJ36" s="5">
        <f t="shared" si="0"/>
        <v>2.8627573250379665</v>
      </c>
      <c r="AK36" s="5">
        <f t="shared" si="1"/>
        <v>13.616673604546571</v>
      </c>
      <c r="AL36" s="5">
        <f t="shared" si="2"/>
        <v>0.4587294647747146</v>
      </c>
      <c r="AM36" s="5">
        <f t="shared" si="3"/>
        <v>9.1196558610448086</v>
      </c>
      <c r="AN36" s="5">
        <f t="shared" si="4"/>
        <v>0.95173950362397597</v>
      </c>
      <c r="AO36" s="5">
        <f t="shared" si="5"/>
        <v>3.4745368742710614</v>
      </c>
      <c r="AP36" s="5">
        <f t="shared" si="6"/>
        <v>50.021345565659011</v>
      </c>
      <c r="AQ36" s="5">
        <f t="shared" si="7"/>
        <v>5.1180556639401606</v>
      </c>
      <c r="AR36" s="5">
        <f t="shared" si="8"/>
        <v>11.248124418084149</v>
      </c>
      <c r="AS36" s="5">
        <f t="shared" si="9"/>
        <v>0.10589005929472856</v>
      </c>
      <c r="AT36" s="5">
        <f t="shared" si="22"/>
        <v>0.95489064274503455</v>
      </c>
      <c r="AV36" s="30" t="str">
        <f t="shared" si="10"/>
        <v>LL10_484_Z</v>
      </c>
      <c r="AW36" s="30">
        <f t="shared" si="11"/>
        <v>50.021345565659011</v>
      </c>
      <c r="AX36" s="30">
        <f t="shared" si="12"/>
        <v>3.4745368742710614</v>
      </c>
      <c r="AY36" s="30">
        <f t="shared" si="13"/>
        <v>13.616673604546571</v>
      </c>
      <c r="AZ36" s="30">
        <f t="shared" si="14"/>
        <v>9.5609057553715271</v>
      </c>
      <c r="BA36" s="30">
        <f t="shared" si="15"/>
        <v>1.8746686561399948</v>
      </c>
      <c r="BB36" s="30">
        <f t="shared" si="16"/>
        <v>0.10589005929472856</v>
      </c>
      <c r="BC36" s="30">
        <f t="shared" si="17"/>
        <v>5.1180556639401606</v>
      </c>
      <c r="BD36" s="30">
        <f t="shared" si="18"/>
        <v>9.1196558610448086</v>
      </c>
      <c r="BE36" s="30">
        <f t="shared" si="19"/>
        <v>2.8627573250379665</v>
      </c>
      <c r="BF36" s="30">
        <f t="shared" si="20"/>
        <v>0.95173950362397597</v>
      </c>
      <c r="BG36" s="30">
        <f t="shared" si="21"/>
        <v>0.4587294647747146</v>
      </c>
      <c r="BH36" s="30">
        <f t="shared" si="23"/>
        <v>0.6656866478107587</v>
      </c>
      <c r="BI36" s="30">
        <f t="shared" si="24"/>
        <v>4.0067671724526015E-2</v>
      </c>
      <c r="BJ36" s="30">
        <f t="shared" si="25"/>
        <v>1116.8729188451973</v>
      </c>
      <c r="BK36" s="30">
        <v>660</v>
      </c>
      <c r="BL36" s="30">
        <v>0.13344716746509869</v>
      </c>
      <c r="BN36" s="12" t="s">
        <v>405</v>
      </c>
      <c r="BO36" s="12">
        <v>30</v>
      </c>
      <c r="BP36" s="12" t="s">
        <v>32</v>
      </c>
      <c r="BQ36" s="12" t="s">
        <v>464</v>
      </c>
      <c r="BR36" s="12" t="s">
        <v>589</v>
      </c>
      <c r="BS36" s="12" t="s">
        <v>485</v>
      </c>
      <c r="BT36" s="12">
        <v>3.6622685185185203E-2</v>
      </c>
      <c r="BU36" s="12">
        <v>25.077999999999999</v>
      </c>
      <c r="BV36" s="12">
        <v>38</v>
      </c>
      <c r="BW36" s="12" t="s">
        <v>462</v>
      </c>
      <c r="BX36" s="12">
        <v>1</v>
      </c>
      <c r="BY36" s="12">
        <v>96500</v>
      </c>
      <c r="BZ36" s="12">
        <v>5300</v>
      </c>
      <c r="CA36" s="12">
        <v>8.6</v>
      </c>
      <c r="CB36" s="12">
        <v>1</v>
      </c>
      <c r="CC36" s="12">
        <v>8.67</v>
      </c>
      <c r="CD36" s="12">
        <v>0.66</v>
      </c>
      <c r="CE36" s="12">
        <v>0.93</v>
      </c>
      <c r="CF36" s="12">
        <v>0.69</v>
      </c>
      <c r="CG36" s="12">
        <v>2.75</v>
      </c>
      <c r="CH36" s="12">
        <v>0.15</v>
      </c>
      <c r="CI36" s="12">
        <v>8550</v>
      </c>
      <c r="CJ36" s="12">
        <v>280</v>
      </c>
      <c r="CK36" s="12">
        <v>25.61</v>
      </c>
      <c r="CL36" s="12">
        <v>0.94</v>
      </c>
      <c r="CM36" s="12">
        <v>21160</v>
      </c>
      <c r="CN36" s="12">
        <v>660</v>
      </c>
      <c r="CO36" s="12">
        <v>361</v>
      </c>
      <c r="CP36" s="12">
        <v>13</v>
      </c>
      <c r="CQ36" s="12">
        <v>71</v>
      </c>
      <c r="CR36" s="12">
        <v>5.8</v>
      </c>
      <c r="CS36" s="12">
        <v>1287</v>
      </c>
      <c r="CT36" s="12">
        <v>60</v>
      </c>
      <c r="CU36" s="12">
        <v>104400</v>
      </c>
      <c r="CV36" s="12">
        <v>5300</v>
      </c>
      <c r="CW36" s="12">
        <v>39.1</v>
      </c>
      <c r="CX36" s="12">
        <v>2</v>
      </c>
      <c r="CY36" s="12">
        <v>46.1</v>
      </c>
      <c r="CZ36" s="12">
        <v>3</v>
      </c>
      <c r="DA36" s="12">
        <v>63.1</v>
      </c>
      <c r="DB36" s="12">
        <v>3.3</v>
      </c>
      <c r="DC36" s="12">
        <v>149.6</v>
      </c>
      <c r="DD36" s="12">
        <v>9.6</v>
      </c>
      <c r="DE36" s="12">
        <v>23.9</v>
      </c>
      <c r="DF36" s="12">
        <v>1.4</v>
      </c>
      <c r="DG36" s="12">
        <v>1.42</v>
      </c>
      <c r="DH36" s="12">
        <v>0.49</v>
      </c>
      <c r="DI36" s="12">
        <v>20.5</v>
      </c>
      <c r="DJ36" s="12">
        <v>1.2</v>
      </c>
      <c r="DK36" s="12">
        <v>401</v>
      </c>
      <c r="DL36" s="12">
        <v>14</v>
      </c>
      <c r="DM36" s="12">
        <v>30.4</v>
      </c>
      <c r="DN36" s="12">
        <v>1.3</v>
      </c>
      <c r="DO36" s="12">
        <v>264.3</v>
      </c>
      <c r="DP36" s="12">
        <v>9.9</v>
      </c>
      <c r="DQ36" s="12">
        <v>29.5</v>
      </c>
      <c r="DR36" s="12">
        <v>1.2</v>
      </c>
      <c r="DS36" s="12">
        <v>1.51</v>
      </c>
      <c r="DT36" s="12">
        <v>0.34</v>
      </c>
      <c r="DU36" s="12" t="s">
        <v>135</v>
      </c>
      <c r="DV36" s="12" t="s">
        <v>135</v>
      </c>
      <c r="DW36" s="12">
        <v>7.0000000000000007E-2</v>
      </c>
      <c r="DX36" s="12">
        <v>2.8000000000000001E-2</v>
      </c>
      <c r="DY36" s="12">
        <v>2.58</v>
      </c>
      <c r="DZ36" s="12">
        <v>0.32</v>
      </c>
      <c r="EA36" s="12" t="s">
        <v>135</v>
      </c>
      <c r="EB36" s="12" t="s">
        <v>135</v>
      </c>
      <c r="EC36" s="12">
        <v>0.193</v>
      </c>
      <c r="ED36" s="12">
        <v>4.1000000000000002E-2</v>
      </c>
      <c r="EE36" s="12">
        <v>220</v>
      </c>
      <c r="EF36" s="12">
        <v>13</v>
      </c>
      <c r="EG36" s="12">
        <v>24.6</v>
      </c>
      <c r="EH36" s="12">
        <v>1.3</v>
      </c>
      <c r="EI36" s="12">
        <v>59.7</v>
      </c>
      <c r="EJ36" s="12">
        <v>3.1</v>
      </c>
      <c r="EK36" s="12">
        <v>7.82</v>
      </c>
      <c r="EL36" s="12">
        <v>0.4</v>
      </c>
      <c r="EM36" s="12">
        <v>34.200000000000003</v>
      </c>
      <c r="EN36" s="12">
        <v>1.6</v>
      </c>
      <c r="EO36" s="12">
        <v>7.97</v>
      </c>
      <c r="EP36" s="12">
        <v>0.76</v>
      </c>
      <c r="EQ36" s="12">
        <v>2.52</v>
      </c>
      <c r="ER36" s="12">
        <v>0.24</v>
      </c>
      <c r="ES36" s="12">
        <v>7.84</v>
      </c>
      <c r="ET36" s="12">
        <v>0.63</v>
      </c>
      <c r="EU36" s="12">
        <v>1.1100000000000001</v>
      </c>
      <c r="EV36" s="12">
        <v>0.1</v>
      </c>
      <c r="EW36" s="12">
        <v>6.34</v>
      </c>
      <c r="EX36" s="12">
        <v>0.61</v>
      </c>
      <c r="EY36" s="12">
        <v>1.25</v>
      </c>
      <c r="EZ36" s="12">
        <v>0.12</v>
      </c>
      <c r="FA36" s="12">
        <v>2.96</v>
      </c>
      <c r="FB36" s="12">
        <v>0.34</v>
      </c>
      <c r="FC36" s="12">
        <v>0.36099999999999999</v>
      </c>
      <c r="FD36" s="12">
        <v>6.4000000000000001E-2</v>
      </c>
      <c r="FE36" s="12">
        <v>2.46</v>
      </c>
      <c r="FF36" s="12">
        <v>0.37</v>
      </c>
      <c r="FG36" s="12">
        <v>0.34599999999999997</v>
      </c>
      <c r="FH36" s="12">
        <v>0.06</v>
      </c>
      <c r="FI36" s="12">
        <v>7.4</v>
      </c>
      <c r="FJ36" s="12">
        <v>0.86</v>
      </c>
      <c r="FK36" s="12">
        <v>1.82</v>
      </c>
      <c r="FL36" s="12">
        <v>0.16</v>
      </c>
      <c r="FM36" s="12">
        <v>0.31</v>
      </c>
      <c r="FN36" s="12">
        <v>0.11</v>
      </c>
      <c r="FO36" s="12">
        <v>2.9000000000000001E-2</v>
      </c>
      <c r="FP36" s="12">
        <v>1.6E-2</v>
      </c>
      <c r="FQ36" s="12">
        <v>1.95</v>
      </c>
      <c r="FR36" s="12">
        <v>0.17</v>
      </c>
      <c r="FS36" s="12">
        <v>1.4E-2</v>
      </c>
      <c r="FT36" s="12">
        <v>1.4E-2</v>
      </c>
      <c r="FU36" s="12">
        <v>1.97</v>
      </c>
      <c r="FV36" s="12">
        <v>0.2</v>
      </c>
      <c r="FW36" s="12">
        <v>0.72099999999999997</v>
      </c>
      <c r="FX36" s="12">
        <v>9.5000000000000001E-2</v>
      </c>
      <c r="FY36" s="12">
        <f t="shared" si="26"/>
        <v>0.97039473684210531</v>
      </c>
    </row>
    <row r="37" spans="1:181" x14ac:dyDescent="0.3">
      <c r="A37" t="s">
        <v>332</v>
      </c>
      <c r="B37" t="s">
        <v>21</v>
      </c>
      <c r="C37" s="46" t="s">
        <v>826</v>
      </c>
      <c r="D37" s="46" t="s">
        <v>831</v>
      </c>
      <c r="F37" s="62">
        <v>3.1143999999999998</v>
      </c>
      <c r="G37" s="62">
        <v>13.8835</v>
      </c>
      <c r="H37" s="62">
        <v>0.4466</v>
      </c>
      <c r="I37" s="62">
        <v>8.6492000000000004</v>
      </c>
      <c r="J37" s="62">
        <v>0.76790000000000003</v>
      </c>
      <c r="K37" s="62">
        <v>3.9740000000000002</v>
      </c>
      <c r="L37" s="62">
        <v>49.487900000000003</v>
      </c>
      <c r="M37" s="62">
        <v>4.9093</v>
      </c>
      <c r="N37" s="62">
        <v>12.150600000000001</v>
      </c>
      <c r="O37" s="62">
        <v>0.18609999999999999</v>
      </c>
      <c r="P37" s="62">
        <v>1683.5743520000001</v>
      </c>
      <c r="Q37" s="62">
        <v>249</v>
      </c>
      <c r="R37" s="62">
        <v>0.78133721771796005</v>
      </c>
      <c r="S37" s="62">
        <v>354.83318491752698</v>
      </c>
      <c r="T37" s="62">
        <v>473.060487201863</v>
      </c>
      <c r="U37" s="62">
        <v>2.0171325066371799</v>
      </c>
      <c r="W37" s="25">
        <v>0.2984</v>
      </c>
      <c r="X37" s="25">
        <v>2.8058999999999998</v>
      </c>
      <c r="Y37" s="25">
        <v>0</v>
      </c>
      <c r="Z37" s="25">
        <v>19.252099999999999</v>
      </c>
      <c r="AA37" s="25">
        <v>0</v>
      </c>
      <c r="AB37" s="25">
        <v>1.2226999999999999</v>
      </c>
      <c r="AC37" s="25">
        <v>50.491700000000002</v>
      </c>
      <c r="AD37" s="25">
        <v>15.9688</v>
      </c>
      <c r="AE37" s="25">
        <v>8.1181000000000001</v>
      </c>
      <c r="AF37" s="25">
        <v>0.19919999999999999</v>
      </c>
      <c r="AG37" s="25">
        <v>0.26850000000000002</v>
      </c>
      <c r="AH37" s="25">
        <v>0.77809118017157297</v>
      </c>
      <c r="AJ37" s="5">
        <f t="shared" si="0"/>
        <v>3.0575975486130971</v>
      </c>
      <c r="AK37" s="5">
        <f t="shared" si="1"/>
        <v>13.660050129444761</v>
      </c>
      <c r="AL37" s="5">
        <f t="shared" si="2"/>
        <v>0.43759148622535837</v>
      </c>
      <c r="AM37" s="5">
        <f t="shared" si="3"/>
        <v>8.8630745425462347</v>
      </c>
      <c r="AN37" s="5">
        <f t="shared" si="4"/>
        <v>0.75241043948153319</v>
      </c>
      <c r="AO37" s="5">
        <f t="shared" si="5"/>
        <v>3.9185026333448914</v>
      </c>
      <c r="AP37" s="5">
        <f t="shared" si="6"/>
        <v>49.508147976101633</v>
      </c>
      <c r="AQ37" s="5">
        <f t="shared" si="7"/>
        <v>5.132384769571539</v>
      </c>
      <c r="AR37" s="5">
        <f t="shared" si="8"/>
        <v>12.069259131669858</v>
      </c>
      <c r="AS37" s="5">
        <f t="shared" si="9"/>
        <v>0.18636424435836946</v>
      </c>
      <c r="AT37" s="5">
        <f t="shared" si="22"/>
        <v>0.97982867493362824</v>
      </c>
      <c r="AV37" s="30" t="str">
        <f t="shared" si="10"/>
        <v>LL3_122_a</v>
      </c>
      <c r="AW37" s="30">
        <f t="shared" si="11"/>
        <v>49.508147976101633</v>
      </c>
      <c r="AX37" s="30">
        <f t="shared" si="12"/>
        <v>3.9185026333448914</v>
      </c>
      <c r="AY37" s="30">
        <f t="shared" si="13"/>
        <v>13.660050129444761</v>
      </c>
      <c r="AZ37" s="30">
        <f t="shared" si="14"/>
        <v>10.258870261919379</v>
      </c>
      <c r="BA37" s="30">
        <f t="shared" si="15"/>
        <v>2.0115230731797569</v>
      </c>
      <c r="BB37" s="30">
        <f t="shared" si="16"/>
        <v>0.18636424435836946</v>
      </c>
      <c r="BC37" s="30">
        <f t="shared" si="17"/>
        <v>5.132384769571539</v>
      </c>
      <c r="BD37" s="30">
        <f t="shared" si="18"/>
        <v>8.8630745425462347</v>
      </c>
      <c r="BE37" s="30">
        <f t="shared" si="19"/>
        <v>3.0575975486130971</v>
      </c>
      <c r="BF37" s="30">
        <f t="shared" si="20"/>
        <v>0.75241043948153319</v>
      </c>
      <c r="BG37" s="30">
        <f t="shared" si="21"/>
        <v>0.43759148622535837</v>
      </c>
      <c r="BH37" s="30">
        <f t="shared" si="23"/>
        <v>0.76557661071291661</v>
      </c>
      <c r="BI37" s="30">
        <f t="shared" si="24"/>
        <v>3.4767572940021953E-2</v>
      </c>
      <c r="BJ37" s="30">
        <f t="shared" si="25"/>
        <v>1117.1609338683879</v>
      </c>
      <c r="BK37" s="30">
        <v>580</v>
      </c>
      <c r="BL37" s="30">
        <v>0.197744145184436</v>
      </c>
      <c r="BN37" s="12" t="s">
        <v>407</v>
      </c>
      <c r="BO37" s="12">
        <v>25</v>
      </c>
      <c r="BP37" s="12" t="s">
        <v>32</v>
      </c>
      <c r="BQ37" s="12" t="s">
        <v>470</v>
      </c>
      <c r="BR37" s="12" t="s">
        <v>590</v>
      </c>
      <c r="BS37" s="12" t="s">
        <v>485</v>
      </c>
      <c r="BT37" s="12">
        <v>2.5974537037037001E-2</v>
      </c>
      <c r="BU37" s="12">
        <v>7.8587999999999996</v>
      </c>
      <c r="BV37" s="12">
        <v>27</v>
      </c>
      <c r="BW37" s="12" t="s">
        <v>462</v>
      </c>
      <c r="BX37" s="12">
        <v>1</v>
      </c>
      <c r="BY37" s="12">
        <v>39100</v>
      </c>
      <c r="BZ37" s="12">
        <v>2800</v>
      </c>
      <c r="CA37" s="12">
        <v>8.6</v>
      </c>
      <c r="CB37" s="12">
        <v>1</v>
      </c>
      <c r="CY37" s="12">
        <v>56.5</v>
      </c>
      <c r="CZ37" s="12">
        <v>5.8</v>
      </c>
      <c r="DA37" s="12">
        <v>73.3333333333333</v>
      </c>
      <c r="DB37" s="12">
        <v>11.4285714285714</v>
      </c>
      <c r="DI37" s="12">
        <v>12.6</v>
      </c>
      <c r="DJ37" s="12">
        <v>1.4</v>
      </c>
      <c r="DK37" s="12">
        <v>401</v>
      </c>
      <c r="DL37" s="12">
        <v>35</v>
      </c>
      <c r="DM37" s="12">
        <v>29.8</v>
      </c>
      <c r="DN37" s="12">
        <v>2.7</v>
      </c>
      <c r="DO37" s="12">
        <v>205</v>
      </c>
      <c r="DP37" s="12">
        <v>19</v>
      </c>
      <c r="DQ37" s="12">
        <v>23.3</v>
      </c>
      <c r="DR37" s="12">
        <v>2.6</v>
      </c>
      <c r="EE37" s="12">
        <v>195</v>
      </c>
      <c r="EF37" s="12">
        <v>18</v>
      </c>
      <c r="EG37" s="12">
        <v>19.5</v>
      </c>
      <c r="EH37" s="12">
        <v>1.6</v>
      </c>
      <c r="EI37" s="12">
        <v>48.3</v>
      </c>
      <c r="EJ37" s="12">
        <v>3.4</v>
      </c>
      <c r="EK37" s="12">
        <v>6.62</v>
      </c>
      <c r="EL37" s="12">
        <v>0.56999999999999995</v>
      </c>
      <c r="EM37" s="12">
        <v>29.9</v>
      </c>
      <c r="EN37" s="12">
        <v>2.8</v>
      </c>
      <c r="EO37" s="12">
        <v>6.9</v>
      </c>
      <c r="EP37" s="12">
        <v>1.2</v>
      </c>
      <c r="EQ37" s="12">
        <v>2.57</v>
      </c>
      <c r="ER37" s="12">
        <v>0.36</v>
      </c>
      <c r="ES37" s="12">
        <v>7.9</v>
      </c>
      <c r="ET37" s="12">
        <v>1.4</v>
      </c>
      <c r="EU37" s="12">
        <v>0.99</v>
      </c>
      <c r="EV37" s="12">
        <v>0.18</v>
      </c>
      <c r="EW37" s="12">
        <v>5.91</v>
      </c>
      <c r="EX37" s="12">
        <v>0.73</v>
      </c>
      <c r="EY37" s="12">
        <v>1.1399999999999999</v>
      </c>
      <c r="EZ37" s="12">
        <v>0.21</v>
      </c>
      <c r="FA37" s="12">
        <v>3.12</v>
      </c>
      <c r="FB37" s="12">
        <v>0.51</v>
      </c>
      <c r="FC37" s="12">
        <v>0.4</v>
      </c>
      <c r="FD37" s="12">
        <v>0.11</v>
      </c>
      <c r="FE37" s="12">
        <v>2.42</v>
      </c>
      <c r="FF37" s="12">
        <v>0.6</v>
      </c>
      <c r="FG37" s="12">
        <v>0.39</v>
      </c>
      <c r="FH37" s="12">
        <v>0.13</v>
      </c>
      <c r="FY37" s="12">
        <f t="shared" si="26"/>
        <v>0.78187919463087252</v>
      </c>
    </row>
    <row r="38" spans="1:181" x14ac:dyDescent="0.3">
      <c r="A38" t="s">
        <v>339</v>
      </c>
      <c r="B38" t="s">
        <v>22</v>
      </c>
      <c r="C38" s="46" t="s">
        <v>825</v>
      </c>
      <c r="D38" s="46" t="s">
        <v>831</v>
      </c>
      <c r="F38" s="62">
        <v>2.944</v>
      </c>
      <c r="G38" s="62">
        <v>13.290900000000001</v>
      </c>
      <c r="H38" s="62">
        <v>0.44929999999999998</v>
      </c>
      <c r="I38" s="62">
        <v>8.7979000000000003</v>
      </c>
      <c r="J38" s="62">
        <v>0.73360000000000003</v>
      </c>
      <c r="K38" s="62">
        <v>4.0327000000000002</v>
      </c>
      <c r="L38" s="62">
        <v>49.532800000000002</v>
      </c>
      <c r="M38" s="62">
        <v>4.8244999999999996</v>
      </c>
      <c r="N38" s="62">
        <v>12.2867</v>
      </c>
      <c r="O38" s="62">
        <v>0.16919999999999999</v>
      </c>
      <c r="P38" s="62">
        <v>1606.001812</v>
      </c>
      <c r="Q38" s="62">
        <v>188</v>
      </c>
      <c r="R38" s="62">
        <v>0.57407744746468403</v>
      </c>
      <c r="S38" s="62">
        <v>336.55974618856499</v>
      </c>
      <c r="T38" s="62">
        <v>485.39371157234899</v>
      </c>
      <c r="U38" s="62">
        <v>3.35708841009476</v>
      </c>
      <c r="W38" s="25">
        <v>0.30214999999999997</v>
      </c>
      <c r="X38" s="25">
        <v>2.7805499999999999</v>
      </c>
      <c r="Y38" s="25">
        <v>0</v>
      </c>
      <c r="Z38" s="25">
        <v>18.483699999999999</v>
      </c>
      <c r="AA38" s="25">
        <v>0</v>
      </c>
      <c r="AB38" s="25">
        <v>1.1645000000000001</v>
      </c>
      <c r="AC38" s="25">
        <v>50.448500000000003</v>
      </c>
      <c r="AD38" s="25">
        <v>16.45675</v>
      </c>
      <c r="AE38" s="25">
        <v>8.3115000000000006</v>
      </c>
      <c r="AF38" s="25">
        <v>0.17315</v>
      </c>
      <c r="AG38" s="25">
        <v>0.29604999999999998</v>
      </c>
      <c r="AH38" s="25">
        <v>0.77922092869082304</v>
      </c>
      <c r="AJ38" s="5">
        <f t="shared" si="0"/>
        <v>2.8553107598379115</v>
      </c>
      <c r="AK38" s="5">
        <f t="shared" si="1"/>
        <v>12.938058258289606</v>
      </c>
      <c r="AL38" s="5">
        <f t="shared" si="2"/>
        <v>0.43421660177344423</v>
      </c>
      <c r="AM38" s="5">
        <f t="shared" si="3"/>
        <v>9.1230608692249593</v>
      </c>
      <c r="AN38" s="5">
        <f t="shared" si="4"/>
        <v>0.70897239942354495</v>
      </c>
      <c r="AO38" s="5">
        <f t="shared" si="5"/>
        <v>3.9364119902216625</v>
      </c>
      <c r="AP38" s="5">
        <f t="shared" si="6"/>
        <v>49.563540858571237</v>
      </c>
      <c r="AQ38" s="5">
        <f t="shared" si="7"/>
        <v>5.2150049165832471</v>
      </c>
      <c r="AR38" s="5">
        <f t="shared" si="8"/>
        <v>12.153249021521914</v>
      </c>
      <c r="AS38" s="5">
        <f t="shared" si="9"/>
        <v>0.16933260499219874</v>
      </c>
      <c r="AT38" s="5">
        <f t="shared" si="22"/>
        <v>0.96642911589905245</v>
      </c>
      <c r="AV38" s="30" t="str">
        <f t="shared" si="10"/>
        <v>LL9_482_a</v>
      </c>
      <c r="AW38" s="30">
        <f t="shared" si="11"/>
        <v>49.563540858571237</v>
      </c>
      <c r="AX38" s="30">
        <f t="shared" si="12"/>
        <v>3.9364119902216625</v>
      </c>
      <c r="AY38" s="30">
        <f t="shared" si="13"/>
        <v>12.938058258289606</v>
      </c>
      <c r="AZ38" s="30">
        <f t="shared" si="14"/>
        <v>10.330261668293627</v>
      </c>
      <c r="BA38" s="30">
        <f t="shared" si="15"/>
        <v>2.0255212481719496</v>
      </c>
      <c r="BB38" s="30">
        <f t="shared" si="16"/>
        <v>0.16933260499219874</v>
      </c>
      <c r="BC38" s="30">
        <f t="shared" si="17"/>
        <v>5.2150049165832471</v>
      </c>
      <c r="BD38" s="30">
        <f t="shared" si="18"/>
        <v>9.1230608692249593</v>
      </c>
      <c r="BE38" s="30">
        <f t="shared" si="19"/>
        <v>2.8553107598379115</v>
      </c>
      <c r="BF38" s="30">
        <f t="shared" si="20"/>
        <v>0.70897239942354495</v>
      </c>
      <c r="BG38" s="30">
        <f t="shared" si="21"/>
        <v>0.43421660177344423</v>
      </c>
      <c r="BH38" s="30">
        <f t="shared" si="23"/>
        <v>0.55480516001087932</v>
      </c>
      <c r="BI38" s="30">
        <f t="shared" si="24"/>
        <v>3.2526113795622431E-2</v>
      </c>
      <c r="BJ38" s="30">
        <f t="shared" si="25"/>
        <v>1118.8215988233233</v>
      </c>
      <c r="BK38" s="30">
        <v>510</v>
      </c>
      <c r="BL38" s="30">
        <v>0.12492701087051961</v>
      </c>
      <c r="FY38" s="12" t="e">
        <f t="shared" si="26"/>
        <v>#DIV/0!</v>
      </c>
    </row>
    <row r="39" spans="1:181" x14ac:dyDescent="0.3">
      <c r="A39" t="s">
        <v>340</v>
      </c>
      <c r="B39" t="s">
        <v>22</v>
      </c>
      <c r="C39" s="46" t="s">
        <v>826</v>
      </c>
      <c r="D39" s="46" t="s">
        <v>831</v>
      </c>
      <c r="F39" s="62">
        <v>2.9695</v>
      </c>
      <c r="G39" s="62">
        <v>13.889900000000001</v>
      </c>
      <c r="H39" s="62">
        <v>0.41439999999999999</v>
      </c>
      <c r="I39" s="62">
        <v>8.9632000000000005</v>
      </c>
      <c r="J39" s="62">
        <v>0.76329999999999998</v>
      </c>
      <c r="K39" s="62">
        <v>4.0114999999999998</v>
      </c>
      <c r="L39" s="62">
        <v>49.120800000000003</v>
      </c>
      <c r="M39" s="62">
        <v>4.8136999999999999</v>
      </c>
      <c r="N39" s="62">
        <v>12.6168</v>
      </c>
      <c r="O39" s="62">
        <v>0.17699999999999999</v>
      </c>
      <c r="P39" s="62">
        <v>1557.9568839999999</v>
      </c>
      <c r="Q39" s="62">
        <v>198</v>
      </c>
      <c r="R39" s="62">
        <v>0.48979778644647898</v>
      </c>
      <c r="S39" s="62">
        <v>315.67247081648799</v>
      </c>
      <c r="T39" s="62">
        <v>447.77672918794798</v>
      </c>
      <c r="U39" s="62">
        <v>2.8712799048231998</v>
      </c>
      <c r="W39" s="25">
        <v>0.31025000000000003</v>
      </c>
      <c r="X39" s="25">
        <v>2.8574000000000002</v>
      </c>
      <c r="Y39" s="25">
        <v>0</v>
      </c>
      <c r="Z39" s="25">
        <v>18.2026</v>
      </c>
      <c r="AA39" s="25">
        <v>0</v>
      </c>
      <c r="AB39" s="25">
        <v>1.2002999999999999</v>
      </c>
      <c r="AC39" s="25">
        <v>50.400599999999997</v>
      </c>
      <c r="AD39" s="25">
        <v>16.286349999999999</v>
      </c>
      <c r="AE39" s="25">
        <v>8.5329499999999996</v>
      </c>
      <c r="AF39" s="25">
        <v>0.16985</v>
      </c>
      <c r="AG39" s="25">
        <v>0.32114999999999999</v>
      </c>
      <c r="AH39" s="25">
        <v>0.77284197062655602</v>
      </c>
      <c r="AJ39" s="5">
        <f t="shared" si="0"/>
        <v>2.8931454891309891</v>
      </c>
      <c r="AK39" s="5">
        <f t="shared" si="1"/>
        <v>13.573126044500382</v>
      </c>
      <c r="AL39" s="5">
        <f t="shared" si="2"/>
        <v>0.40250141607441264</v>
      </c>
      <c r="AM39" s="5">
        <f t="shared" si="3"/>
        <v>9.2284890355262359</v>
      </c>
      <c r="AN39" s="5">
        <f t="shared" si="4"/>
        <v>0.74138352048648448</v>
      </c>
      <c r="AO39" s="5">
        <f t="shared" si="5"/>
        <v>3.9307825793156099</v>
      </c>
      <c r="AP39" s="5">
        <f t="shared" si="6"/>
        <v>49.157546640221931</v>
      </c>
      <c r="AQ39" s="5">
        <f t="shared" si="7"/>
        <v>5.1431118940006986</v>
      </c>
      <c r="AR39" s="5">
        <f t="shared" si="8"/>
        <v>12.499541235606877</v>
      </c>
      <c r="AS39" s="5">
        <f t="shared" si="9"/>
        <v>0.17679470348680515</v>
      </c>
      <c r="AT39" s="5">
        <f t="shared" si="22"/>
        <v>0.97128720095176801</v>
      </c>
      <c r="AV39" s="30" t="str">
        <f t="shared" si="10"/>
        <v>LL9_482_b</v>
      </c>
      <c r="AW39" s="30">
        <f t="shared" si="11"/>
        <v>49.157546640221931</v>
      </c>
      <c r="AX39" s="30">
        <f t="shared" si="12"/>
        <v>3.9307825793156099</v>
      </c>
      <c r="AY39" s="30">
        <f t="shared" si="13"/>
        <v>13.573126044500382</v>
      </c>
      <c r="AZ39" s="30">
        <f t="shared" si="14"/>
        <v>10.624610050265845</v>
      </c>
      <c r="BA39" s="30">
        <f t="shared" si="15"/>
        <v>2.0832360400324199</v>
      </c>
      <c r="BB39" s="30">
        <f t="shared" si="16"/>
        <v>0.17679470348680515</v>
      </c>
      <c r="BC39" s="30">
        <f t="shared" si="17"/>
        <v>5.1431118940006986</v>
      </c>
      <c r="BD39" s="30">
        <f t="shared" si="18"/>
        <v>9.2284890355262359</v>
      </c>
      <c r="BE39" s="30">
        <f t="shared" si="19"/>
        <v>2.8931454891309891</v>
      </c>
      <c r="BF39" s="30">
        <f t="shared" si="20"/>
        <v>0.74138352048648448</v>
      </c>
      <c r="BG39" s="30">
        <f t="shared" si="21"/>
        <v>0.40250141607441264</v>
      </c>
      <c r="BH39" s="30">
        <f t="shared" si="23"/>
        <v>0.47573432102997237</v>
      </c>
      <c r="BI39" s="30">
        <f t="shared" si="24"/>
        <v>3.0660863059687529E-2</v>
      </c>
      <c r="BJ39" s="30">
        <f t="shared" si="25"/>
        <v>1117.3765490694141</v>
      </c>
      <c r="BK39" s="30">
        <v>480</v>
      </c>
      <c r="BL39" s="30">
        <v>0.1013102871956602</v>
      </c>
      <c r="BN39" s="12" t="s">
        <v>406</v>
      </c>
      <c r="BO39" s="12">
        <v>25</v>
      </c>
      <c r="BP39" s="12" t="s">
        <v>32</v>
      </c>
      <c r="BQ39" s="12" t="s">
        <v>459</v>
      </c>
      <c r="BR39" s="12" t="s">
        <v>591</v>
      </c>
      <c r="BS39" s="12" t="s">
        <v>485</v>
      </c>
      <c r="BT39" s="12">
        <v>2.30416666666667E-2</v>
      </c>
      <c r="BU39" s="12">
        <v>8.0303000000000004</v>
      </c>
      <c r="BV39" s="12">
        <v>15</v>
      </c>
      <c r="BW39" s="12" t="s">
        <v>462</v>
      </c>
      <c r="BX39" s="12">
        <v>1</v>
      </c>
      <c r="BY39" s="12">
        <v>64200</v>
      </c>
      <c r="BZ39" s="12">
        <v>3900</v>
      </c>
      <c r="CA39" s="12">
        <v>9</v>
      </c>
      <c r="CB39" s="12">
        <v>1</v>
      </c>
      <c r="CG39" s="12">
        <v>2.7</v>
      </c>
      <c r="CH39" s="12">
        <v>0.19</v>
      </c>
      <c r="CI39" s="12">
        <v>6010</v>
      </c>
      <c r="CJ39" s="12">
        <v>440</v>
      </c>
      <c r="CK39" s="12">
        <v>28.2</v>
      </c>
      <c r="CL39" s="12">
        <v>3.4</v>
      </c>
      <c r="CM39" s="12">
        <v>25200</v>
      </c>
      <c r="CN39" s="12">
        <v>2300</v>
      </c>
      <c r="CO39" s="12">
        <v>423</v>
      </c>
      <c r="CP39" s="12">
        <v>35</v>
      </c>
      <c r="CQ39" s="12">
        <v>54</v>
      </c>
      <c r="CR39" s="12">
        <v>12</v>
      </c>
      <c r="CS39" s="12">
        <v>1420</v>
      </c>
      <c r="CT39" s="12">
        <v>140</v>
      </c>
      <c r="CU39" s="12">
        <v>114300</v>
      </c>
      <c r="CV39" s="12">
        <v>9800</v>
      </c>
      <c r="CY39" s="12">
        <v>76.8</v>
      </c>
      <c r="CZ39" s="12">
        <v>7.8</v>
      </c>
      <c r="DA39" s="12">
        <v>96.610169491525397</v>
      </c>
      <c r="DB39" s="12">
        <v>58</v>
      </c>
      <c r="DE39" s="12">
        <v>26.4</v>
      </c>
      <c r="DF39" s="12">
        <v>3.2</v>
      </c>
      <c r="DG39" s="12">
        <v>2.7</v>
      </c>
      <c r="DH39" s="12">
        <v>1.6</v>
      </c>
      <c r="DI39" s="12">
        <v>13.7</v>
      </c>
      <c r="DJ39" s="12">
        <v>1.6</v>
      </c>
      <c r="DK39" s="12">
        <v>387</v>
      </c>
      <c r="DL39" s="12">
        <v>19</v>
      </c>
      <c r="DM39" s="12">
        <v>32.799999999999997</v>
      </c>
      <c r="DN39" s="12">
        <v>2.6</v>
      </c>
      <c r="DO39" s="12">
        <v>207</v>
      </c>
      <c r="DP39" s="12">
        <v>14</v>
      </c>
      <c r="DQ39" s="12">
        <v>22.5</v>
      </c>
      <c r="DR39" s="12">
        <v>2.6</v>
      </c>
      <c r="DS39" s="12">
        <v>1.53</v>
      </c>
      <c r="DT39" s="12">
        <v>0.96</v>
      </c>
      <c r="DY39" s="12">
        <v>1.65</v>
      </c>
      <c r="DZ39" s="12">
        <v>0.52</v>
      </c>
      <c r="EE39" s="12">
        <v>178</v>
      </c>
      <c r="EF39" s="12">
        <v>15</v>
      </c>
      <c r="EG39" s="12">
        <v>19.5</v>
      </c>
      <c r="EH39" s="12">
        <v>1.4</v>
      </c>
      <c r="EI39" s="12">
        <v>50.6</v>
      </c>
      <c r="EJ39" s="12">
        <v>1.7</v>
      </c>
      <c r="EK39" s="12">
        <v>6.85</v>
      </c>
      <c r="EL39" s="12">
        <v>0.68</v>
      </c>
      <c r="EM39" s="12">
        <v>34.799999999999997</v>
      </c>
      <c r="EN39" s="12">
        <v>2.6</v>
      </c>
      <c r="EO39" s="12">
        <v>8.6999999999999993</v>
      </c>
      <c r="EP39" s="12">
        <v>1.2</v>
      </c>
      <c r="EQ39" s="12">
        <v>2.74</v>
      </c>
      <c r="ER39" s="12">
        <v>0.54</v>
      </c>
      <c r="ES39" s="12">
        <v>8.8000000000000007</v>
      </c>
      <c r="ET39" s="12">
        <v>1.1000000000000001</v>
      </c>
      <c r="EU39" s="12">
        <v>1.32</v>
      </c>
      <c r="EV39" s="12">
        <v>0.2</v>
      </c>
      <c r="EW39" s="12">
        <v>7.23</v>
      </c>
      <c r="EX39" s="12">
        <v>0.89</v>
      </c>
      <c r="EY39" s="12">
        <v>1.43</v>
      </c>
      <c r="EZ39" s="12">
        <v>0.23</v>
      </c>
      <c r="FA39" s="12">
        <v>3.17</v>
      </c>
      <c r="FB39" s="12">
        <v>0.64</v>
      </c>
      <c r="FC39" s="12">
        <v>0.46</v>
      </c>
      <c r="FD39" s="12">
        <v>0.14000000000000001</v>
      </c>
      <c r="FE39" s="12">
        <v>2.85</v>
      </c>
      <c r="FF39" s="12">
        <v>0.81</v>
      </c>
      <c r="FG39" s="12">
        <v>0.39</v>
      </c>
      <c r="FH39" s="12">
        <v>0.11</v>
      </c>
      <c r="FI39" s="12">
        <v>5.8</v>
      </c>
      <c r="FJ39" s="12">
        <v>1</v>
      </c>
      <c r="FK39" s="12">
        <v>1.53</v>
      </c>
      <c r="FL39" s="12">
        <v>0.31</v>
      </c>
      <c r="FM39" s="12">
        <v>0.28000000000000003</v>
      </c>
      <c r="FN39" s="12">
        <v>0.12</v>
      </c>
      <c r="FO39" s="12" t="s">
        <v>135</v>
      </c>
      <c r="FP39" s="12" t="s">
        <v>135</v>
      </c>
      <c r="FQ39" s="12">
        <v>1.82</v>
      </c>
      <c r="FR39" s="12">
        <v>0.27</v>
      </c>
      <c r="FU39" s="12">
        <v>1.68</v>
      </c>
      <c r="FV39" s="12">
        <v>0.28000000000000003</v>
      </c>
      <c r="FW39" s="12">
        <v>0.53</v>
      </c>
      <c r="FX39" s="12">
        <v>0.11</v>
      </c>
      <c r="FY39" s="12">
        <f t="shared" si="26"/>
        <v>0.68597560975609762</v>
      </c>
    </row>
    <row r="40" spans="1:181" x14ac:dyDescent="0.3">
      <c r="A40" t="s">
        <v>341</v>
      </c>
      <c r="B40" t="s">
        <v>22</v>
      </c>
      <c r="C40" s="46" t="s">
        <v>826</v>
      </c>
      <c r="D40" s="46" t="s">
        <v>831</v>
      </c>
      <c r="F40" s="62">
        <v>3.3235000000000001</v>
      </c>
      <c r="G40" s="62">
        <v>13.392300000000001</v>
      </c>
      <c r="H40" s="62">
        <v>0.43609999999999999</v>
      </c>
      <c r="I40" s="62">
        <v>8.3829999999999991</v>
      </c>
      <c r="J40" s="62">
        <v>0.77959999999999996</v>
      </c>
      <c r="K40" s="62">
        <v>4.0772000000000004</v>
      </c>
      <c r="L40" s="62">
        <v>49.180500000000002</v>
      </c>
      <c r="M40" s="62">
        <v>4.4027000000000003</v>
      </c>
      <c r="N40" s="62">
        <v>12.4421</v>
      </c>
      <c r="O40" s="62">
        <v>0.21790000000000001</v>
      </c>
      <c r="P40" s="62">
        <v>1666.55844</v>
      </c>
      <c r="Q40" s="62">
        <v>267</v>
      </c>
      <c r="R40" s="62">
        <v>0.62154205546649799</v>
      </c>
      <c r="S40" s="62">
        <v>858.47027965897905</v>
      </c>
      <c r="T40" s="62">
        <v>443.83996257006697</v>
      </c>
      <c r="U40" s="62">
        <v>7.9914902588172501</v>
      </c>
      <c r="W40" s="25">
        <v>0.29735</v>
      </c>
      <c r="X40" s="25">
        <v>2.7162500000000001</v>
      </c>
      <c r="Y40" s="25">
        <v>0</v>
      </c>
      <c r="Z40" s="25">
        <v>18.304099999999998</v>
      </c>
      <c r="AA40" s="25">
        <v>0</v>
      </c>
      <c r="AB40" s="25">
        <v>1.1020000000000001</v>
      </c>
      <c r="AC40" s="25">
        <v>50.920900000000003</v>
      </c>
      <c r="AD40" s="25">
        <v>16.562799999999999</v>
      </c>
      <c r="AE40" s="25">
        <v>8.1509499999999999</v>
      </c>
      <c r="AF40" s="25">
        <v>0.19409999999999999</v>
      </c>
      <c r="AG40" s="25">
        <v>0.26300000000000001</v>
      </c>
      <c r="AH40" s="25">
        <v>0.78364934964729505</v>
      </c>
      <c r="AJ40" s="5">
        <f t="shared" si="0"/>
        <v>3.081665517532802</v>
      </c>
      <c r="AK40" s="5">
        <f t="shared" si="1"/>
        <v>12.53912450422354</v>
      </c>
      <c r="AL40" s="5">
        <f t="shared" si="2"/>
        <v>0.40124911098129795</v>
      </c>
      <c r="AM40" s="5">
        <f t="shared" si="3"/>
        <v>9.175843740067517</v>
      </c>
      <c r="AN40" s="5">
        <f t="shared" si="4"/>
        <v>0.71729834194226072</v>
      </c>
      <c r="AO40" s="5">
        <f t="shared" si="5"/>
        <v>3.8394371818196698</v>
      </c>
      <c r="AP40" s="5">
        <f t="shared" si="6"/>
        <v>49.319583896464465</v>
      </c>
      <c r="AQ40" s="5">
        <f t="shared" si="7"/>
        <v>5.3744732069624366</v>
      </c>
      <c r="AR40" s="5">
        <f t="shared" si="8"/>
        <v>12.099173165758764</v>
      </c>
      <c r="AS40" s="5">
        <f t="shared" si="9"/>
        <v>0.21599802531840151</v>
      </c>
      <c r="AT40" s="5">
        <f t="shared" si="22"/>
        <v>0.92008509741182753</v>
      </c>
      <c r="AV40" s="30" t="str">
        <f t="shared" si="10"/>
        <v>LL9_468a</v>
      </c>
      <c r="AW40" s="30">
        <f t="shared" si="11"/>
        <v>49.319583896464465</v>
      </c>
      <c r="AX40" s="30">
        <f t="shared" si="12"/>
        <v>3.8394371818196698</v>
      </c>
      <c r="AY40" s="30">
        <f t="shared" si="13"/>
        <v>12.53912450422354</v>
      </c>
      <c r="AZ40" s="30">
        <f t="shared" si="14"/>
        <v>10.284297190894948</v>
      </c>
      <c r="BA40" s="30">
        <f t="shared" si="15"/>
        <v>2.0165086956711842</v>
      </c>
      <c r="BB40" s="30">
        <f t="shared" si="16"/>
        <v>0.21599802531840151</v>
      </c>
      <c r="BC40" s="30">
        <f t="shared" si="17"/>
        <v>5.3744732069624366</v>
      </c>
      <c r="BD40" s="30">
        <f t="shared" si="18"/>
        <v>9.175843740067517</v>
      </c>
      <c r="BE40" s="30">
        <f t="shared" si="19"/>
        <v>3.081665517532802</v>
      </c>
      <c r="BF40" s="30">
        <f t="shared" si="20"/>
        <v>0.71729834194226072</v>
      </c>
      <c r="BG40" s="30">
        <f t="shared" si="21"/>
        <v>0.40124911098129795</v>
      </c>
      <c r="BH40" s="30">
        <f t="shared" si="23"/>
        <v>0.57187158264944027</v>
      </c>
      <c r="BI40" s="30">
        <f t="shared" si="24"/>
        <v>7.8986571088519059E-2</v>
      </c>
      <c r="BJ40" s="30">
        <f t="shared" si="25"/>
        <v>1122.026911459945</v>
      </c>
      <c r="BK40" s="30">
        <v>1150</v>
      </c>
      <c r="BL40" s="30">
        <v>6.4112855361003973E-2</v>
      </c>
      <c r="FY40" s="12" t="e">
        <f t="shared" si="26"/>
        <v>#DIV/0!</v>
      </c>
    </row>
    <row r="41" spans="1:181" x14ac:dyDescent="0.3">
      <c r="A41" t="s">
        <v>342</v>
      </c>
      <c r="B41" t="s">
        <v>22</v>
      </c>
      <c r="C41" s="46" t="s">
        <v>827</v>
      </c>
      <c r="D41" s="46" t="s">
        <v>831</v>
      </c>
      <c r="F41" s="62">
        <v>2.4382999999999999</v>
      </c>
      <c r="G41" s="62">
        <v>11.1449</v>
      </c>
      <c r="H41" s="62">
        <v>0.33439999999999998</v>
      </c>
      <c r="I41" s="62">
        <v>10.3017</v>
      </c>
      <c r="J41" s="62">
        <v>0.73040000000000005</v>
      </c>
      <c r="K41" s="62">
        <v>3.6255000000000002</v>
      </c>
      <c r="L41" s="62">
        <v>49.380800000000001</v>
      </c>
      <c r="M41" s="62">
        <v>6.7558999999999996</v>
      </c>
      <c r="N41" s="62">
        <v>10.9422</v>
      </c>
      <c r="O41" s="62">
        <v>0.20810000000000001</v>
      </c>
      <c r="P41" s="62">
        <v>1503.90634</v>
      </c>
      <c r="Q41" s="62">
        <v>239</v>
      </c>
      <c r="R41" s="62">
        <v>0.63802849226905101</v>
      </c>
      <c r="S41" s="62">
        <v>374.199906981661</v>
      </c>
      <c r="T41" s="62">
        <v>452.31338364657699</v>
      </c>
      <c r="U41" s="62">
        <v>-16.764137773153301</v>
      </c>
      <c r="W41" s="25">
        <v>0.28149999999999997</v>
      </c>
      <c r="X41" s="25">
        <v>2.2498999999999998</v>
      </c>
      <c r="Y41" s="25">
        <v>0</v>
      </c>
      <c r="Z41" s="25">
        <v>18.498100000000001</v>
      </c>
      <c r="AA41" s="25">
        <v>0</v>
      </c>
      <c r="AB41" s="25">
        <v>0.98509999999999998</v>
      </c>
      <c r="AC41" s="25">
        <v>51.244999999999997</v>
      </c>
      <c r="AD41" s="25">
        <v>16.67285</v>
      </c>
      <c r="AE41" s="25">
        <v>7.9705500000000002</v>
      </c>
      <c r="AF41" s="25">
        <v>0.1812</v>
      </c>
      <c r="AG41" s="25">
        <v>0.22855</v>
      </c>
      <c r="AH41" s="25">
        <v>0.78852621444000004</v>
      </c>
      <c r="AJ41" s="5">
        <f t="shared" si="0"/>
        <v>2.7998689234913705</v>
      </c>
      <c r="AK41" s="5">
        <f t="shared" si="1"/>
        <v>12.636070054921987</v>
      </c>
      <c r="AL41" s="5">
        <f t="shared" si="2"/>
        <v>0.39045927671342462</v>
      </c>
      <c r="AM41" s="5">
        <f t="shared" si="3"/>
        <v>8.9276442115612635</v>
      </c>
      <c r="AN41" s="5">
        <f t="shared" si="4"/>
        <v>0.85284526229511182</v>
      </c>
      <c r="AO41" s="5">
        <f t="shared" si="5"/>
        <v>4.0681402937623403</v>
      </c>
      <c r="AP41" s="5">
        <f t="shared" si="6"/>
        <v>49.06828294363288</v>
      </c>
      <c r="AQ41" s="5">
        <f t="shared" si="7"/>
        <v>5.0934088391052734</v>
      </c>
      <c r="AR41" s="5">
        <f t="shared" si="8"/>
        <v>11.44037150013591</v>
      </c>
      <c r="AS41" s="5">
        <f t="shared" si="9"/>
        <v>0.21260955306097826</v>
      </c>
      <c r="AT41" s="5">
        <f t="shared" si="22"/>
        <v>1.1676413777315331</v>
      </c>
      <c r="AV41" s="30" t="str">
        <f t="shared" si="10"/>
        <v>LL9_468b</v>
      </c>
      <c r="AW41" s="30">
        <f t="shared" si="11"/>
        <v>49.06828294363288</v>
      </c>
      <c r="AX41" s="30">
        <f t="shared" si="12"/>
        <v>4.0681402937623403</v>
      </c>
      <c r="AY41" s="30">
        <f t="shared" si="13"/>
        <v>12.636070054921987</v>
      </c>
      <c r="AZ41" s="30">
        <f t="shared" si="14"/>
        <v>9.7243157751155227</v>
      </c>
      <c r="BA41" s="30">
        <f t="shared" si="15"/>
        <v>1.9067095160701515</v>
      </c>
      <c r="BB41" s="30">
        <f t="shared" si="16"/>
        <v>0.21260955306097826</v>
      </c>
      <c r="BC41" s="30">
        <f t="shared" si="17"/>
        <v>5.0934088391052734</v>
      </c>
      <c r="BD41" s="30">
        <f t="shared" si="18"/>
        <v>8.9276442115612635</v>
      </c>
      <c r="BE41" s="30">
        <f t="shared" si="19"/>
        <v>2.7998689234913705</v>
      </c>
      <c r="BF41" s="30">
        <f t="shared" si="20"/>
        <v>0.85284526229511182</v>
      </c>
      <c r="BG41" s="30">
        <f t="shared" si="21"/>
        <v>0.39045927671342462</v>
      </c>
      <c r="BH41" s="30">
        <f t="shared" si="23"/>
        <v>0.74498846774500749</v>
      </c>
      <c r="BI41" s="30">
        <f t="shared" si="24"/>
        <v>4.3693129493507822E-2</v>
      </c>
      <c r="BJ41" s="30">
        <f t="shared" si="25"/>
        <v>1116.377517666016</v>
      </c>
      <c r="BK41" s="30">
        <v>690</v>
      </c>
      <c r="BL41" s="30">
        <v>0.1612340461250831</v>
      </c>
      <c r="FY41" s="12" t="e">
        <f t="shared" si="26"/>
        <v>#DIV/0!</v>
      </c>
    </row>
    <row r="42" spans="1:181" x14ac:dyDescent="0.3">
      <c r="A42" t="s">
        <v>932</v>
      </c>
      <c r="B42" t="s">
        <v>22</v>
      </c>
      <c r="C42" s="46" t="s">
        <v>826</v>
      </c>
      <c r="D42" s="46" t="s">
        <v>831</v>
      </c>
      <c r="F42" s="62">
        <v>3.2378</v>
      </c>
      <c r="G42" s="62">
        <v>13.403700000000001</v>
      </c>
      <c r="H42" s="62">
        <v>0.40289999999999998</v>
      </c>
      <c r="I42" s="62">
        <v>8.5443999999999996</v>
      </c>
      <c r="J42" s="62">
        <v>0.81810000000000005</v>
      </c>
      <c r="K42" s="62">
        <v>3.6326000000000001</v>
      </c>
      <c r="L42" s="62">
        <v>50.058900000000001</v>
      </c>
      <c r="M42" s="62">
        <v>4.5696000000000003</v>
      </c>
      <c r="N42" s="62">
        <v>11.6381</v>
      </c>
      <c r="O42" s="62">
        <v>0.1018</v>
      </c>
      <c r="P42" s="62">
        <v>1472.3768560000001</v>
      </c>
      <c r="Q42" s="62">
        <v>241</v>
      </c>
      <c r="R42" s="62">
        <v>0.60930566823385501</v>
      </c>
      <c r="S42" s="62">
        <v>344.56593602150298</v>
      </c>
      <c r="T42" s="62">
        <v>433.17071149082801</v>
      </c>
      <c r="U42" s="62">
        <v>9.1732005883116692</v>
      </c>
      <c r="W42" s="25">
        <v>0.2472</v>
      </c>
      <c r="X42" s="25">
        <v>2.3283999999999998</v>
      </c>
      <c r="Y42" s="25">
        <v>0</v>
      </c>
      <c r="Z42" s="25">
        <v>19.13795</v>
      </c>
      <c r="AA42" s="25">
        <v>0</v>
      </c>
      <c r="AB42" s="25">
        <v>0.90864999999999996</v>
      </c>
      <c r="AC42" s="25">
        <v>51.042749999999998</v>
      </c>
      <c r="AD42" s="25">
        <v>16.575900000000001</v>
      </c>
      <c r="AE42" s="25">
        <v>7.2855999999999996</v>
      </c>
      <c r="AF42" s="25">
        <v>0.18815000000000001</v>
      </c>
      <c r="AG42" s="25">
        <v>0.28355000000000002</v>
      </c>
      <c r="AH42" s="25">
        <v>0.80219761342247597</v>
      </c>
      <c r="AJ42" s="5">
        <f t="shared" si="0"/>
        <v>2.9634662632059512</v>
      </c>
      <c r="AK42" s="5">
        <f t="shared" si="1"/>
        <v>12.387740515242719</v>
      </c>
      <c r="AL42" s="5">
        <f t="shared" si="2"/>
        <v>0.36594117482969224</v>
      </c>
      <c r="AM42" s="5">
        <f t="shared" si="3"/>
        <v>9.5161675909230912</v>
      </c>
      <c r="AN42" s="5">
        <f t="shared" si="4"/>
        <v>0.74305404598702229</v>
      </c>
      <c r="AO42" s="5">
        <f t="shared" si="5"/>
        <v>3.3827266025746843</v>
      </c>
      <c r="AP42" s="5">
        <f t="shared" si="6"/>
        <v>50.149150533988106</v>
      </c>
      <c r="AQ42" s="5">
        <f t="shared" si="7"/>
        <v>5.6709619822344646</v>
      </c>
      <c r="AR42" s="5">
        <f t="shared" si="8"/>
        <v>11.238836444393735</v>
      </c>
      <c r="AS42" s="5">
        <f t="shared" si="9"/>
        <v>0.10972105870800712</v>
      </c>
      <c r="AT42" s="5">
        <f t="shared" si="22"/>
        <v>0.9082679941168833</v>
      </c>
      <c r="AV42" s="30" t="str">
        <f t="shared" si="10"/>
        <v>LL9_464</v>
      </c>
      <c r="AW42" s="30">
        <f t="shared" si="11"/>
        <v>50.149150533988106</v>
      </c>
      <c r="AX42" s="30">
        <f t="shared" si="12"/>
        <v>3.3827266025746843</v>
      </c>
      <c r="AY42" s="30">
        <f t="shared" si="13"/>
        <v>12.387740515242719</v>
      </c>
      <c r="AZ42" s="30">
        <f t="shared" si="14"/>
        <v>9.5530109777346741</v>
      </c>
      <c r="BA42" s="30">
        <f t="shared" si="15"/>
        <v>1.8731206760048817</v>
      </c>
      <c r="BB42" s="30">
        <f t="shared" si="16"/>
        <v>0.10972105870800712</v>
      </c>
      <c r="BC42" s="30">
        <f t="shared" si="17"/>
        <v>5.6709619822344646</v>
      </c>
      <c r="BD42" s="30">
        <f t="shared" si="18"/>
        <v>9.5161675909230912</v>
      </c>
      <c r="BE42" s="30">
        <f t="shared" si="19"/>
        <v>2.9634662632059512</v>
      </c>
      <c r="BF42" s="30">
        <f t="shared" si="20"/>
        <v>0.74305404598702229</v>
      </c>
      <c r="BG42" s="30">
        <f t="shared" si="21"/>
        <v>0.36594117482969224</v>
      </c>
      <c r="BH42" s="30">
        <f t="shared" si="23"/>
        <v>0.55341283709081068</v>
      </c>
      <c r="BI42" s="30">
        <f t="shared" si="24"/>
        <v>3.1295821155125685E-2</v>
      </c>
      <c r="BJ42" s="30">
        <f t="shared" si="25"/>
        <v>1127.9863358429127</v>
      </c>
      <c r="BK42" s="30">
        <v>490</v>
      </c>
      <c r="BL42" s="30">
        <v>0.1220089416471743</v>
      </c>
      <c r="BN42" s="12" t="s">
        <v>403</v>
      </c>
      <c r="BO42" s="12">
        <v>40</v>
      </c>
      <c r="BP42" s="12" t="s">
        <v>32</v>
      </c>
      <c r="BQ42" s="12" t="s">
        <v>484</v>
      </c>
      <c r="BR42" s="12" t="s">
        <v>592</v>
      </c>
      <c r="BS42" s="12" t="s">
        <v>485</v>
      </c>
      <c r="BT42" s="12">
        <v>3.0946759259259299E-2</v>
      </c>
      <c r="BU42" s="12">
        <v>22.097999999999999</v>
      </c>
      <c r="BV42" s="12">
        <v>34</v>
      </c>
      <c r="BW42" s="12" t="s">
        <v>462</v>
      </c>
      <c r="BX42" s="12">
        <v>1</v>
      </c>
      <c r="BY42" s="12">
        <v>182000</v>
      </c>
      <c r="BZ42" s="12">
        <v>6000</v>
      </c>
      <c r="CA42" s="12">
        <v>8.5</v>
      </c>
      <c r="CB42" s="12">
        <v>1</v>
      </c>
      <c r="CC42" s="12">
        <v>7.27</v>
      </c>
      <c r="CD42" s="12">
        <v>0.52</v>
      </c>
      <c r="CE42" s="12">
        <v>1.2</v>
      </c>
      <c r="CF42" s="12">
        <v>0.4</v>
      </c>
      <c r="CG42" s="12">
        <v>3.11</v>
      </c>
      <c r="CH42" s="12">
        <v>0.14000000000000001</v>
      </c>
      <c r="CI42" s="12">
        <v>6340</v>
      </c>
      <c r="CJ42" s="12">
        <v>210</v>
      </c>
      <c r="CK42" s="12">
        <v>24.54</v>
      </c>
      <c r="CL42" s="12">
        <v>0.91</v>
      </c>
      <c r="CM42" s="12">
        <v>21110</v>
      </c>
      <c r="CN42" s="12">
        <v>890</v>
      </c>
      <c r="CO42" s="12">
        <v>352</v>
      </c>
      <c r="CP42" s="12">
        <v>14</v>
      </c>
      <c r="CQ42" s="12">
        <v>69</v>
      </c>
      <c r="CR42" s="12">
        <v>20</v>
      </c>
      <c r="CS42" s="12">
        <v>1246</v>
      </c>
      <c r="CT42" s="12">
        <v>41</v>
      </c>
      <c r="CU42" s="12">
        <v>108500</v>
      </c>
      <c r="CV42" s="12">
        <v>4200</v>
      </c>
      <c r="CW42" s="12">
        <v>37.799999999999997</v>
      </c>
      <c r="CX42" s="12">
        <v>1.6</v>
      </c>
      <c r="CY42" s="12">
        <v>50.7</v>
      </c>
      <c r="CZ42" s="12">
        <v>3.1</v>
      </c>
      <c r="DA42" s="12">
        <v>86</v>
      </c>
      <c r="DB42" s="12">
        <v>4.8</v>
      </c>
      <c r="DC42" s="12">
        <v>129.69999999999999</v>
      </c>
      <c r="DD42" s="12">
        <v>8.1999999999999993</v>
      </c>
      <c r="DE42" s="12">
        <v>22.9</v>
      </c>
      <c r="DF42" s="12">
        <v>1.2</v>
      </c>
      <c r="DG42" s="12">
        <v>1.7</v>
      </c>
      <c r="DH42" s="12">
        <v>0.39</v>
      </c>
      <c r="DI42" s="12">
        <v>15.24</v>
      </c>
      <c r="DJ42" s="12">
        <v>0.79</v>
      </c>
      <c r="DK42" s="12">
        <v>406</v>
      </c>
      <c r="DL42" s="12">
        <v>17</v>
      </c>
      <c r="DM42" s="12">
        <v>28.1</v>
      </c>
      <c r="DN42" s="12">
        <v>1.4</v>
      </c>
      <c r="DO42" s="12">
        <v>208.1</v>
      </c>
      <c r="DP42" s="12">
        <v>8.3000000000000007</v>
      </c>
      <c r="DQ42" s="12">
        <v>22.4</v>
      </c>
      <c r="DR42" s="12">
        <v>1</v>
      </c>
      <c r="DS42" s="12">
        <v>1.26</v>
      </c>
      <c r="DT42" s="12">
        <v>0.28000000000000003</v>
      </c>
      <c r="DU42" s="12">
        <v>6.2E-2</v>
      </c>
      <c r="DV42" s="12">
        <v>7.0000000000000007E-2</v>
      </c>
      <c r="DW42" s="12">
        <v>9.0999999999999998E-2</v>
      </c>
      <c r="DX42" s="12">
        <v>2.5000000000000001E-2</v>
      </c>
      <c r="DY42" s="12">
        <v>2.42</v>
      </c>
      <c r="DZ42" s="12">
        <v>0.22</v>
      </c>
      <c r="EA42" s="12">
        <v>5.6000000000000001E-2</v>
      </c>
      <c r="EB42" s="12">
        <v>3.2000000000000001E-2</v>
      </c>
      <c r="EC42" s="12">
        <v>0.15</v>
      </c>
      <c r="ED42" s="12">
        <v>2.1999999999999999E-2</v>
      </c>
      <c r="EE42" s="12">
        <v>187.3</v>
      </c>
      <c r="EF42" s="12">
        <v>8.1</v>
      </c>
      <c r="EG42" s="12">
        <v>20.13</v>
      </c>
      <c r="EH42" s="12">
        <v>0.91</v>
      </c>
      <c r="EI42" s="12">
        <v>48.1</v>
      </c>
      <c r="EJ42" s="12">
        <v>1.9</v>
      </c>
      <c r="EK42" s="12">
        <v>6.37</v>
      </c>
      <c r="EL42" s="12">
        <v>0.27</v>
      </c>
      <c r="EM42" s="12">
        <v>31.2</v>
      </c>
      <c r="EN42" s="12">
        <v>1.3</v>
      </c>
      <c r="EO42" s="12">
        <v>7.82</v>
      </c>
      <c r="EP42" s="12">
        <v>0.52</v>
      </c>
      <c r="EQ42" s="12">
        <v>2.37</v>
      </c>
      <c r="ER42" s="12">
        <v>0.16</v>
      </c>
      <c r="ES42" s="12">
        <v>7.46</v>
      </c>
      <c r="ET42" s="12">
        <v>0.7</v>
      </c>
      <c r="EU42" s="12">
        <v>1.0900000000000001</v>
      </c>
      <c r="EV42" s="12">
        <v>0.11</v>
      </c>
      <c r="EW42" s="12">
        <v>5.99</v>
      </c>
      <c r="EX42" s="12">
        <v>0.4</v>
      </c>
      <c r="EY42" s="12">
        <v>1.0940000000000001</v>
      </c>
      <c r="EZ42" s="12">
        <v>8.6999999999999994E-2</v>
      </c>
      <c r="FA42" s="12">
        <v>2.97</v>
      </c>
      <c r="FB42" s="12">
        <v>0.2</v>
      </c>
      <c r="FC42" s="12">
        <v>0.38600000000000001</v>
      </c>
      <c r="FD42" s="12">
        <v>6.4000000000000001E-2</v>
      </c>
      <c r="FE42" s="12">
        <v>2.61</v>
      </c>
      <c r="FF42" s="12">
        <v>0.31</v>
      </c>
      <c r="FG42" s="12">
        <v>0.32500000000000001</v>
      </c>
      <c r="FH42" s="12">
        <v>3.9E-2</v>
      </c>
      <c r="FI42" s="12">
        <v>5.59</v>
      </c>
      <c r="FJ42" s="12">
        <v>0.52</v>
      </c>
      <c r="FK42" s="12">
        <v>1.44</v>
      </c>
      <c r="FL42" s="12">
        <v>0.12</v>
      </c>
      <c r="FM42" s="12">
        <v>0.314</v>
      </c>
      <c r="FN42" s="12">
        <v>0.06</v>
      </c>
      <c r="FO42" s="12">
        <v>3.5999999999999997E-2</v>
      </c>
      <c r="FP42" s="12">
        <v>1.2999999999999999E-2</v>
      </c>
      <c r="FQ42" s="12">
        <v>1.5</v>
      </c>
      <c r="FR42" s="12">
        <v>0.12</v>
      </c>
      <c r="FS42" s="12" t="s">
        <v>135</v>
      </c>
      <c r="FT42" s="12" t="s">
        <v>135</v>
      </c>
      <c r="FU42" s="12">
        <v>1.59</v>
      </c>
      <c r="FV42" s="12">
        <v>0.13</v>
      </c>
      <c r="FW42" s="12">
        <v>0.49099999999999999</v>
      </c>
      <c r="FX42" s="12">
        <v>5.5E-2</v>
      </c>
      <c r="FY42" s="12">
        <f t="shared" si="26"/>
        <v>0.7971530249110319</v>
      </c>
    </row>
    <row r="43" spans="1:181" x14ac:dyDescent="0.3">
      <c r="A43" t="s">
        <v>946</v>
      </c>
      <c r="B43" t="s">
        <v>24</v>
      </c>
      <c r="C43" s="46" t="s">
        <v>825</v>
      </c>
      <c r="D43" s="46" t="s">
        <v>825</v>
      </c>
      <c r="F43" s="62">
        <v>3.0076000000000001</v>
      </c>
      <c r="G43" s="62">
        <v>14.174200000000001</v>
      </c>
      <c r="H43" s="62">
        <v>0.30740000000000001</v>
      </c>
      <c r="I43" s="62">
        <v>9.1630000000000003</v>
      </c>
      <c r="J43" s="62">
        <v>0.62370000000000003</v>
      </c>
      <c r="K43" s="62">
        <v>3.0701000000000001</v>
      </c>
      <c r="L43" s="62">
        <v>50.009799999999998</v>
      </c>
      <c r="M43" s="62">
        <v>5.2042999999999999</v>
      </c>
      <c r="N43" s="62">
        <v>11.089600000000001</v>
      </c>
      <c r="O43" s="62">
        <v>0.22600000000000001</v>
      </c>
      <c r="P43" s="62">
        <v>1870.248916</v>
      </c>
      <c r="Q43" s="62">
        <v>165</v>
      </c>
      <c r="R43" s="62">
        <v>0.58512265148085196</v>
      </c>
      <c r="S43" s="62">
        <v>265.04292538456599</v>
      </c>
      <c r="T43" s="62">
        <v>451.272652652445</v>
      </c>
      <c r="U43" s="62">
        <v>5.03571841057214</v>
      </c>
      <c r="W43" s="25">
        <v>0.2535</v>
      </c>
      <c r="X43" s="25">
        <v>2.4237000000000002</v>
      </c>
      <c r="Y43" s="25">
        <v>0</v>
      </c>
      <c r="Z43" s="25">
        <v>19.064250000000001</v>
      </c>
      <c r="AA43" s="25">
        <v>0</v>
      </c>
      <c r="AB43" s="25">
        <v>0.76875000000000004</v>
      </c>
      <c r="AC43" s="25">
        <v>51.52675</v>
      </c>
      <c r="AD43" s="25">
        <v>16.992850000000001</v>
      </c>
      <c r="AE43" s="25">
        <v>7.0859500000000004</v>
      </c>
      <c r="AF43" s="25">
        <v>0.17155000000000001</v>
      </c>
      <c r="AG43" s="25">
        <v>0.33894999999999997</v>
      </c>
      <c r="AH43" s="25">
        <v>0.81041595032645097</v>
      </c>
      <c r="AJ43" s="5">
        <f t="shared" si="0"/>
        <v>2.8689112792544327</v>
      </c>
      <c r="AK43" s="5">
        <f t="shared" si="1"/>
        <v>13.582477908165721</v>
      </c>
      <c r="AL43" s="5">
        <f t="shared" si="2"/>
        <v>0.29192020160590126</v>
      </c>
      <c r="AM43" s="5">
        <f t="shared" si="3"/>
        <v>9.6615990691267744</v>
      </c>
      <c r="AN43" s="5">
        <f t="shared" si="4"/>
        <v>0.59229222427326156</v>
      </c>
      <c r="AO43" s="5">
        <f t="shared" si="5"/>
        <v>2.9542104943582981</v>
      </c>
      <c r="AP43" s="5">
        <f t="shared" si="6"/>
        <v>50.086189330429171</v>
      </c>
      <c r="AQ43" s="5">
        <f t="shared" si="7"/>
        <v>5.797938182689502</v>
      </c>
      <c r="AR43" s="5">
        <f t="shared" si="8"/>
        <v>10.887987459855129</v>
      </c>
      <c r="AS43" s="5">
        <f t="shared" si="9"/>
        <v>0.22325805132544346</v>
      </c>
      <c r="AT43" s="5">
        <f t="shared" si="22"/>
        <v>0.94964281589427857</v>
      </c>
      <c r="AV43" s="30" t="str">
        <f t="shared" si="10"/>
        <v>LL12_510_a</v>
      </c>
      <c r="AW43" s="30">
        <f t="shared" si="11"/>
        <v>50.086189330429171</v>
      </c>
      <c r="AX43" s="30">
        <f t="shared" si="12"/>
        <v>2.9542104943582981</v>
      </c>
      <c r="AY43" s="30">
        <f t="shared" si="13"/>
        <v>13.582477908165721</v>
      </c>
      <c r="AZ43" s="30">
        <f t="shared" si="14"/>
        <v>9.2547893408768598</v>
      </c>
      <c r="BA43" s="30">
        <f t="shared" si="15"/>
        <v>1.8146464299967551</v>
      </c>
      <c r="BB43" s="30">
        <f t="shared" si="16"/>
        <v>0.22325805132544346</v>
      </c>
      <c r="BC43" s="30">
        <f t="shared" si="17"/>
        <v>5.797938182689502</v>
      </c>
      <c r="BD43" s="30">
        <f t="shared" si="18"/>
        <v>9.6615990691267744</v>
      </c>
      <c r="BE43" s="30">
        <f t="shared" si="19"/>
        <v>2.8689112792544327</v>
      </c>
      <c r="BF43" s="30">
        <f t="shared" si="20"/>
        <v>0.59229222427326156</v>
      </c>
      <c r="BG43" s="30">
        <f t="shared" si="21"/>
        <v>0.29192020160590126</v>
      </c>
      <c r="BH43" s="30">
        <f t="shared" si="23"/>
        <v>0.55565752239580279</v>
      </c>
      <c r="BI43" s="30">
        <f t="shared" si="24"/>
        <v>2.5169610999505643E-2</v>
      </c>
      <c r="BJ43" s="30">
        <f t="shared" si="25"/>
        <v>1130.538557472059</v>
      </c>
      <c r="BK43" s="30">
        <v>430</v>
      </c>
      <c r="BL43" s="30">
        <v>0.13693207043821259</v>
      </c>
      <c r="FY43" s="12" t="e">
        <f t="shared" si="26"/>
        <v>#DIV/0!</v>
      </c>
    </row>
    <row r="44" spans="1:181" x14ac:dyDescent="0.3">
      <c r="A44" t="s">
        <v>349</v>
      </c>
      <c r="B44" t="s">
        <v>21</v>
      </c>
      <c r="C44" s="46" t="s">
        <v>831</v>
      </c>
      <c r="D44" s="46" t="s">
        <v>831</v>
      </c>
      <c r="F44" s="62">
        <v>2.9748999999999999</v>
      </c>
      <c r="G44" s="62">
        <v>14.247400000000001</v>
      </c>
      <c r="H44" s="62">
        <v>0.42480000000000001</v>
      </c>
      <c r="I44" s="62">
        <v>8.5778999999999996</v>
      </c>
      <c r="J44" s="62">
        <v>0.76100000000000001</v>
      </c>
      <c r="K44" s="62">
        <v>3.8353999999999999</v>
      </c>
      <c r="L44" s="62">
        <v>49.175600000000003</v>
      </c>
      <c r="M44" s="62">
        <v>4.8384</v>
      </c>
      <c r="N44" s="62">
        <v>11.775399999999999</v>
      </c>
      <c r="O44" s="62">
        <v>0.1087</v>
      </c>
      <c r="P44" s="62">
        <v>1646.53972</v>
      </c>
      <c r="Q44" s="62">
        <v>203</v>
      </c>
      <c r="U44" s="62">
        <v>0.951208178743982</v>
      </c>
      <c r="W44" s="25">
        <v>0.29520000000000002</v>
      </c>
      <c r="X44" s="25">
        <v>2.7294999999999998</v>
      </c>
      <c r="Y44" s="25">
        <v>0</v>
      </c>
      <c r="Z44" s="25">
        <v>18.727900000000002</v>
      </c>
      <c r="AA44" s="25">
        <v>0</v>
      </c>
      <c r="AB44" s="25">
        <v>1.1674</v>
      </c>
      <c r="AC44" s="25">
        <v>50.704799999999999</v>
      </c>
      <c r="AD44" s="25">
        <v>16.2545</v>
      </c>
      <c r="AE44" s="25">
        <v>8.3232999999999997</v>
      </c>
      <c r="AF44" s="25">
        <v>0.18190000000000001</v>
      </c>
      <c r="AG44" s="25">
        <v>0.2752</v>
      </c>
      <c r="AH44" s="25">
        <v>0.776840352669392</v>
      </c>
      <c r="AJ44" s="5">
        <f t="shared" si="0"/>
        <v>2.9494104744341976</v>
      </c>
      <c r="AK44" s="5">
        <f t="shared" si="1"/>
        <v>14.137840793180448</v>
      </c>
      <c r="AL44" s="5">
        <f t="shared" si="2"/>
        <v>0.42075926765669558</v>
      </c>
      <c r="AM44" s="5">
        <f t="shared" si="3"/>
        <v>8.6744476301425149</v>
      </c>
      <c r="AN44" s="5">
        <f t="shared" si="4"/>
        <v>0.7537613057597583</v>
      </c>
      <c r="AO44" s="5">
        <f t="shared" si="5"/>
        <v>3.8100217657911104</v>
      </c>
      <c r="AP44" s="5">
        <f t="shared" si="6"/>
        <v>49.190145875469355</v>
      </c>
      <c r="AQ44" s="5">
        <f t="shared" si="7"/>
        <v>4.946990876893592</v>
      </c>
      <c r="AR44" s="5">
        <f t="shared" si="8"/>
        <v>11.742563342461578</v>
      </c>
      <c r="AS44" s="5">
        <f t="shared" si="9"/>
        <v>0.1093962843868406</v>
      </c>
      <c r="AT44" s="5">
        <f t="shared" si="22"/>
        <v>0.99048791821256021</v>
      </c>
      <c r="AV44" s="30" t="str">
        <f t="shared" si="10"/>
        <v>LL3_122_y_nosims</v>
      </c>
      <c r="AW44" s="30">
        <f t="shared" si="11"/>
        <v>49.190145875469355</v>
      </c>
      <c r="AX44" s="30">
        <f t="shared" si="12"/>
        <v>3.8100217657911104</v>
      </c>
      <c r="AY44" s="30">
        <f t="shared" si="13"/>
        <v>14.137840793180448</v>
      </c>
      <c r="AZ44" s="30">
        <f t="shared" si="14"/>
        <v>9.9811788410923405</v>
      </c>
      <c r="BA44" s="30">
        <f t="shared" si="15"/>
        <v>1.9570743194713587</v>
      </c>
      <c r="BB44" s="30">
        <f t="shared" si="16"/>
        <v>0.1093962843868406</v>
      </c>
      <c r="BC44" s="30">
        <f t="shared" si="17"/>
        <v>4.946990876893592</v>
      </c>
      <c r="BD44" s="30">
        <f t="shared" si="18"/>
        <v>8.6744476301425149</v>
      </c>
      <c r="BE44" s="30">
        <f t="shared" si="19"/>
        <v>2.9494104744341976</v>
      </c>
      <c r="BF44" s="30">
        <f t="shared" si="20"/>
        <v>0.7537613057597583</v>
      </c>
      <c r="BG44" s="30">
        <f t="shared" si="21"/>
        <v>0.42075926765669558</v>
      </c>
      <c r="BJ44" s="30">
        <f t="shared" si="25"/>
        <v>1113.4345166255612</v>
      </c>
      <c r="FY44" s="12" t="e">
        <f t="shared" si="26"/>
        <v>#DIV/0!</v>
      </c>
    </row>
    <row r="45" spans="1:181" x14ac:dyDescent="0.3">
      <c r="A45" t="s">
        <v>350</v>
      </c>
      <c r="B45" t="s">
        <v>21</v>
      </c>
      <c r="C45" s="46" t="s">
        <v>831</v>
      </c>
      <c r="D45" s="46" t="s">
        <v>831</v>
      </c>
      <c r="F45" s="62">
        <v>2.8717999999999999</v>
      </c>
      <c r="G45" s="62">
        <v>13.916600000000001</v>
      </c>
      <c r="H45" s="62">
        <v>0.47110000000000002</v>
      </c>
      <c r="I45" s="62">
        <v>8.4915000000000003</v>
      </c>
      <c r="J45" s="62">
        <v>0.87409999999999999</v>
      </c>
      <c r="K45" s="62">
        <v>3.8336999999999999</v>
      </c>
      <c r="L45" s="62">
        <v>49.815899999999999</v>
      </c>
      <c r="M45" s="62">
        <v>4.8262</v>
      </c>
      <c r="N45" s="62">
        <v>12.2475</v>
      </c>
      <c r="O45" s="62">
        <v>0.1227</v>
      </c>
      <c r="P45" s="62">
        <v>1716.6052400000001</v>
      </c>
      <c r="Q45" s="62">
        <v>235</v>
      </c>
      <c r="U45" s="62">
        <v>3.8629682822284601</v>
      </c>
      <c r="W45" s="25">
        <v>0.29249999999999998</v>
      </c>
      <c r="X45" s="25">
        <v>2.7601</v>
      </c>
      <c r="Y45" s="25">
        <v>0</v>
      </c>
      <c r="Z45" s="25">
        <v>18.855499999999999</v>
      </c>
      <c r="AA45" s="25">
        <v>0</v>
      </c>
      <c r="AB45" s="25">
        <v>1.165</v>
      </c>
      <c r="AC45" s="25">
        <v>51.201000000000001</v>
      </c>
      <c r="AD45" s="25">
        <v>16.457899999999999</v>
      </c>
      <c r="AE45" s="25">
        <v>8.1938999999999993</v>
      </c>
      <c r="AF45" s="25">
        <v>0.17879999999999999</v>
      </c>
      <c r="AG45" s="25">
        <v>0.29480000000000001</v>
      </c>
      <c r="AH45" s="25">
        <v>0.78167462674331201</v>
      </c>
      <c r="AJ45" s="5">
        <f t="shared" si="0"/>
        <v>2.7721624590964815</v>
      </c>
      <c r="AK45" s="5">
        <f t="shared" si="1"/>
        <v>13.485627943593183</v>
      </c>
      <c r="AL45" s="5">
        <f t="shared" si="2"/>
        <v>0.45290155642242175</v>
      </c>
      <c r="AM45" s="5">
        <f t="shared" si="3"/>
        <v>8.8918580327701591</v>
      </c>
      <c r="AN45" s="5">
        <f t="shared" si="4"/>
        <v>0.84033379424504095</v>
      </c>
      <c r="AO45" s="5">
        <f t="shared" si="5"/>
        <v>3.730608965452169</v>
      </c>
      <c r="AP45" s="5">
        <f t="shared" si="6"/>
        <v>49.869405973677146</v>
      </c>
      <c r="AQ45" s="5">
        <f t="shared" si="7"/>
        <v>5.2755288816839681</v>
      </c>
      <c r="AR45" s="5">
        <f t="shared" si="8"/>
        <v>12.090910717711587</v>
      </c>
      <c r="AS45" s="5">
        <f t="shared" si="9"/>
        <v>0.12486712520633017</v>
      </c>
      <c r="AT45" s="5">
        <f t="shared" si="22"/>
        <v>0.96137031717771537</v>
      </c>
      <c r="AV45" s="30" t="str">
        <f t="shared" si="10"/>
        <v>LL3_122_x_nosims</v>
      </c>
      <c r="AW45" s="30">
        <f t="shared" si="11"/>
        <v>49.869405973677146</v>
      </c>
      <c r="AX45" s="30">
        <f t="shared" si="12"/>
        <v>3.730608965452169</v>
      </c>
      <c r="AY45" s="30">
        <f t="shared" si="13"/>
        <v>13.485627943593183</v>
      </c>
      <c r="AZ45" s="30">
        <f t="shared" si="14"/>
        <v>10.277274110054849</v>
      </c>
      <c r="BA45" s="30">
        <f t="shared" si="15"/>
        <v>2.0151316347674015</v>
      </c>
      <c r="BB45" s="30">
        <f t="shared" si="16"/>
        <v>0.12486712520633017</v>
      </c>
      <c r="BC45" s="30">
        <f t="shared" si="17"/>
        <v>5.2755288816839681</v>
      </c>
      <c r="BD45" s="30">
        <f t="shared" si="18"/>
        <v>8.8918580327701591</v>
      </c>
      <c r="BE45" s="30">
        <f t="shared" si="19"/>
        <v>2.7721624590964815</v>
      </c>
      <c r="BF45" s="30">
        <f t="shared" si="20"/>
        <v>0.84033379424504095</v>
      </c>
      <c r="BG45" s="30">
        <f t="shared" si="21"/>
        <v>0.45290155642242175</v>
      </c>
      <c r="BJ45" s="30">
        <f t="shared" si="25"/>
        <v>1120.0381305218477</v>
      </c>
      <c r="FY45" s="12" t="e">
        <f t="shared" si="26"/>
        <v>#DIV/0!</v>
      </c>
    </row>
    <row r="52" spans="23:34" ht="79.2" customHeight="1" x14ac:dyDescent="0.3">
      <c r="W52" s="24"/>
      <c r="X52" s="24"/>
      <c r="Y52" s="24"/>
      <c r="Z52" s="24"/>
      <c r="AA52" s="24"/>
      <c r="AB52" s="24"/>
      <c r="AC52" s="24"/>
      <c r="AD52" s="24"/>
      <c r="AE52" s="24"/>
      <c r="AF52" s="24"/>
      <c r="AG52" s="24"/>
      <c r="AH52" s="24"/>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95277-D8AE-4147-8B93-8B9EDEBB017E}">
  <dimension ref="A1:BC90"/>
  <sheetViews>
    <sheetView workbookViewId="0">
      <pane ySplit="1" topLeftCell="A2" activePane="bottomLeft" state="frozen"/>
      <selection activeCell="G1" sqref="G1"/>
      <selection pane="bottomLeft" activeCell="A7" sqref="A7"/>
    </sheetView>
  </sheetViews>
  <sheetFormatPr defaultRowHeight="14.4" x14ac:dyDescent="0.3"/>
  <cols>
    <col min="1" max="1" width="63.33203125" style="94" customWidth="1"/>
    <col min="2" max="4" width="8.88671875" style="34"/>
    <col min="5" max="5" width="17.109375" style="34" customWidth="1"/>
    <col min="6" max="6" width="24.44140625" style="34" customWidth="1"/>
    <col min="7" max="10" width="8.88671875" style="34"/>
    <col min="11" max="11" width="12" style="34" bestFit="1" customWidth="1"/>
    <col min="12" max="13" width="12" style="34" customWidth="1"/>
    <col min="14" max="19" width="8.88671875" style="34"/>
    <col min="20" max="20" width="12" style="34" customWidth="1"/>
    <col min="21" max="22" width="12.109375" style="34" customWidth="1"/>
    <col min="23" max="23" width="29.33203125" style="19" customWidth="1"/>
    <col min="24" max="35" width="8.88671875" style="12"/>
    <col min="36" max="36" width="12" style="12" customWidth="1"/>
    <col min="37" max="43" width="8.88671875" style="12"/>
    <col min="44" max="44" width="12.109375" style="12" customWidth="1"/>
    <col min="45" max="48" width="8.88671875" style="12"/>
    <col min="49" max="49" width="29.5546875" style="19" customWidth="1"/>
    <col min="50" max="51" width="8.88671875" style="25"/>
    <col min="52" max="52" width="14.77734375" style="25" customWidth="1"/>
    <col min="53" max="53" width="29.5546875" style="19" customWidth="1"/>
    <col min="54" max="54" width="18.21875" style="25" customWidth="1"/>
    <col min="55" max="55" width="24.77734375" style="25" customWidth="1"/>
  </cols>
  <sheetData>
    <row r="1" spans="1:55" s="47" customFormat="1" ht="70.2" customHeight="1" x14ac:dyDescent="0.3">
      <c r="A1" s="92" t="s">
        <v>658</v>
      </c>
      <c r="B1" s="33" t="s">
        <v>619</v>
      </c>
      <c r="C1" s="33" t="s">
        <v>620</v>
      </c>
      <c r="D1" s="33" t="s">
        <v>621</v>
      </c>
      <c r="E1" s="33" t="s">
        <v>622</v>
      </c>
      <c r="F1" s="33" t="s">
        <v>623</v>
      </c>
      <c r="G1" s="33" t="s">
        <v>628</v>
      </c>
      <c r="H1" s="33" t="s">
        <v>629</v>
      </c>
      <c r="I1" s="33" t="s">
        <v>630</v>
      </c>
      <c r="J1" s="33" t="s">
        <v>624</v>
      </c>
      <c r="K1" s="33" t="s">
        <v>625</v>
      </c>
      <c r="L1" s="33"/>
      <c r="M1" s="33" t="s">
        <v>627</v>
      </c>
      <c r="N1" s="33" t="s">
        <v>600</v>
      </c>
      <c r="O1" s="33" t="s">
        <v>601</v>
      </c>
      <c r="P1" s="33" t="s">
        <v>602</v>
      </c>
      <c r="Q1" s="33" t="s">
        <v>603</v>
      </c>
      <c r="R1" s="33" t="s">
        <v>598</v>
      </c>
      <c r="S1" s="33" t="s">
        <v>609</v>
      </c>
      <c r="T1" s="33" t="s">
        <v>637</v>
      </c>
      <c r="U1" s="33" t="s">
        <v>626</v>
      </c>
      <c r="V1" s="33" t="s">
        <v>640</v>
      </c>
      <c r="W1" s="35" t="s">
        <v>657</v>
      </c>
      <c r="X1" s="58" t="s">
        <v>611</v>
      </c>
      <c r="Y1" s="58" t="s">
        <v>612</v>
      </c>
      <c r="Z1" s="58" t="s">
        <v>613</v>
      </c>
      <c r="AA1" s="58" t="s">
        <v>614</v>
      </c>
      <c r="AB1" s="58" t="s">
        <v>615</v>
      </c>
      <c r="AC1" s="58" t="s">
        <v>631</v>
      </c>
      <c r="AD1" s="58" t="s">
        <v>632</v>
      </c>
      <c r="AE1" s="58" t="s">
        <v>633</v>
      </c>
      <c r="AF1" s="58" t="s">
        <v>616</v>
      </c>
      <c r="AG1" s="58" t="s">
        <v>617</v>
      </c>
      <c r="AH1" s="58" t="s">
        <v>618</v>
      </c>
      <c r="AI1" s="58"/>
      <c r="AJ1" s="58" t="s">
        <v>599</v>
      </c>
      <c r="AK1" s="58" t="s">
        <v>600</v>
      </c>
      <c r="AL1" s="58" t="s">
        <v>601</v>
      </c>
      <c r="AM1" s="58" t="s">
        <v>602</v>
      </c>
      <c r="AN1" s="58" t="s">
        <v>603</v>
      </c>
      <c r="AO1" s="58" t="s">
        <v>598</v>
      </c>
      <c r="AP1" s="58" t="s">
        <v>609</v>
      </c>
      <c r="AQ1" s="58" t="s">
        <v>639</v>
      </c>
      <c r="AR1" s="58" t="s">
        <v>610</v>
      </c>
      <c r="AS1" s="58" t="s">
        <v>638</v>
      </c>
      <c r="AT1" s="58"/>
      <c r="AU1" s="58"/>
      <c r="AV1" s="58"/>
      <c r="AW1" s="35" t="s">
        <v>659</v>
      </c>
      <c r="AX1" s="24" t="s">
        <v>604</v>
      </c>
      <c r="AY1" s="24" t="s">
        <v>605</v>
      </c>
      <c r="AZ1" s="24" t="s">
        <v>606</v>
      </c>
      <c r="BA1" s="35" t="s">
        <v>660</v>
      </c>
      <c r="BB1" s="24" t="s">
        <v>607</v>
      </c>
      <c r="BC1" s="24" t="s">
        <v>608</v>
      </c>
    </row>
    <row r="2" spans="1:55" x14ac:dyDescent="0.3">
      <c r="A2" s="95" t="s">
        <v>1050</v>
      </c>
      <c r="B2" s="34">
        <v>650</v>
      </c>
      <c r="C2" s="34">
        <v>1.00319443904734</v>
      </c>
      <c r="D2" s="34">
        <v>1264.9468750000001</v>
      </c>
      <c r="E2" s="34">
        <v>1.78299909828884</v>
      </c>
      <c r="F2" s="34">
        <v>2.40302309745105E-2</v>
      </c>
      <c r="G2" s="34">
        <v>2.22575703533337E-4</v>
      </c>
      <c r="H2" s="34">
        <v>41.066433745320097</v>
      </c>
      <c r="I2" s="34">
        <v>41.087961072813798</v>
      </c>
      <c r="J2" s="34">
        <v>3.7503999874708698E-2</v>
      </c>
      <c r="K2" s="34">
        <v>3433.5467327578599</v>
      </c>
      <c r="L2" s="34">
        <f>G2/(H2+G2)</f>
        <v>5.4198642761035252E-6</v>
      </c>
      <c r="M2" s="34">
        <v>1</v>
      </c>
      <c r="N2" s="34">
        <v>-4.55</v>
      </c>
      <c r="O2" s="34">
        <v>8561.7116684041102</v>
      </c>
      <c r="P2" s="34">
        <v>253.90528603348599</v>
      </c>
      <c r="Q2" s="34">
        <v>771.22925391288902</v>
      </c>
      <c r="R2" s="34">
        <v>24.672825820499799</v>
      </c>
      <c r="S2" s="34">
        <v>1264.9468750000001</v>
      </c>
      <c r="T2" s="34">
        <f>20.1*C2+1014+273.15</f>
        <v>1307.3142082248514</v>
      </c>
      <c r="U2" s="53">
        <f>10^(N2+O2/(S2-P2))</f>
        <v>8283.4104837236246</v>
      </c>
      <c r="V2" s="53">
        <f>10^(N2+O2/(T2-P2))</f>
        <v>3781.1510679805651</v>
      </c>
      <c r="W2" s="51"/>
      <c r="X2" s="12">
        <v>650</v>
      </c>
      <c r="Y2" s="12">
        <v>4.3274820918417198</v>
      </c>
      <c r="Z2" s="12">
        <v>1404.4</v>
      </c>
      <c r="AA2" s="12">
        <v>0.84378194421703101</v>
      </c>
      <c r="AB2" s="12">
        <v>4.1184594896307498E-2</v>
      </c>
      <c r="AC2" s="12">
        <v>0</v>
      </c>
      <c r="AD2" s="12">
        <v>37.416470114593601</v>
      </c>
      <c r="AE2" s="12">
        <v>37.418035834104103</v>
      </c>
      <c r="AF2" s="12">
        <v>0</v>
      </c>
      <c r="AG2" s="12">
        <v>41.905220047580997</v>
      </c>
      <c r="AH2" s="12">
        <f>AC2/(AD2+AC2)</f>
        <v>0</v>
      </c>
      <c r="AJ2" s="12">
        <v>1</v>
      </c>
      <c r="AK2" s="12">
        <v>-4.55</v>
      </c>
      <c r="AL2" s="12">
        <v>6413.6407563224502</v>
      </c>
      <c r="AM2" s="12">
        <v>465.73723159946701</v>
      </c>
      <c r="AN2" s="12">
        <v>853.26839512348204</v>
      </c>
      <c r="AO2" s="12">
        <v>36.439887339327498</v>
      </c>
      <c r="AP2" s="12">
        <v>1404.4</v>
      </c>
      <c r="AQ2" s="12">
        <f>20.1*Y2+1014+273.15</f>
        <v>1374.1323900460184</v>
      </c>
      <c r="AR2" s="59">
        <f>10^(AK2+AL2/(AP2-AM2))</f>
        <v>191.75303660920827</v>
      </c>
      <c r="AS2" s="12">
        <f>10^(AK2+AL2/(AQ2-AM2))</f>
        <v>323.89805789728797</v>
      </c>
      <c r="AX2" s="25">
        <v>6.6695528729803</v>
      </c>
      <c r="AY2" s="25">
        <v>15.9799418501328</v>
      </c>
      <c r="AZ2" s="25">
        <v>88.591979545871155</v>
      </c>
      <c r="BB2" s="25">
        <v>6.6984769698036004</v>
      </c>
      <c r="BC2" s="25">
        <v>87.393707839466458</v>
      </c>
    </row>
    <row r="3" spans="1:55" x14ac:dyDescent="0.3">
      <c r="A3" s="91" t="s">
        <v>1051</v>
      </c>
      <c r="B3" s="34">
        <v>640</v>
      </c>
      <c r="C3" s="34">
        <v>1.0042698256962601</v>
      </c>
      <c r="D3" s="34">
        <v>1264.9468750000001</v>
      </c>
      <c r="E3" s="34">
        <v>1.78226176449366</v>
      </c>
      <c r="F3" s="34">
        <v>2.34127735234347E-2</v>
      </c>
      <c r="G3" s="34">
        <v>4.8740115071413603E-3</v>
      </c>
      <c r="H3" s="34">
        <v>41.079787336790503</v>
      </c>
      <c r="I3" s="34">
        <v>41.095791831948702</v>
      </c>
      <c r="J3" s="34">
        <v>1.9867451460028902E-2</v>
      </c>
      <c r="K3" s="34">
        <v>3436.3942654310799</v>
      </c>
      <c r="L3" s="34">
        <f t="shared" ref="L3:L66" si="0">G3/(H3+G3)</f>
        <v>1.1863336211589138E-4</v>
      </c>
      <c r="M3" s="34">
        <v>2</v>
      </c>
      <c r="N3" s="34">
        <v>-4.55</v>
      </c>
      <c r="O3" s="34">
        <v>8560.9936770352797</v>
      </c>
      <c r="P3" s="34">
        <v>253.997365620549</v>
      </c>
      <c r="Q3" s="34">
        <v>771.27795033567099</v>
      </c>
      <c r="R3" s="34">
        <v>24.676453080266199</v>
      </c>
      <c r="S3" s="34">
        <v>1264.9468750000001</v>
      </c>
      <c r="T3" s="34">
        <f t="shared" ref="T3:T66" si="1">20.1*C3+1014+273.15</f>
        <v>1307.3358234964949</v>
      </c>
      <c r="U3" s="53">
        <f t="shared" ref="U3:U66" si="2">10^(N3+O3/(S3-P3))</f>
        <v>8284.5757307959084</v>
      </c>
      <c r="V3" s="53">
        <f t="shared" ref="V3:V66" si="3">10^(N3+O3/(T3-P3))</f>
        <v>3779.9504072084619</v>
      </c>
      <c r="W3" s="51"/>
      <c r="X3" s="12">
        <v>640</v>
      </c>
      <c r="Y3" s="12">
        <v>4.3275685905211301</v>
      </c>
      <c r="Z3" s="12">
        <v>1404.4</v>
      </c>
      <c r="AA3" s="12">
        <v>0.84369269388161305</v>
      </c>
      <c r="AB3" s="12">
        <v>4.0463824975633701E-2</v>
      </c>
      <c r="AC3" s="12">
        <v>4.2729283909961604E-3</v>
      </c>
      <c r="AD3" s="12">
        <v>37.4186261591408</v>
      </c>
      <c r="AE3" s="12">
        <v>37.4240890992263</v>
      </c>
      <c r="AF3" s="12">
        <v>0</v>
      </c>
      <c r="AG3" s="12">
        <v>41.9147216881152</v>
      </c>
      <c r="AH3" s="12">
        <f t="shared" ref="AH3:AH66" si="4">AC3/(AD3+AC3)</f>
        <v>1.1417951295012775E-4</v>
      </c>
      <c r="AJ3" s="12">
        <v>2</v>
      </c>
      <c r="AK3" s="12">
        <v>-4.55</v>
      </c>
      <c r="AL3" s="12">
        <v>6413.6004111214197</v>
      </c>
      <c r="AM3" s="12">
        <v>465.75271704231301</v>
      </c>
      <c r="AN3" s="12">
        <v>853.28144278982995</v>
      </c>
      <c r="AO3" s="12">
        <v>36.440673787295701</v>
      </c>
      <c r="AP3" s="12">
        <v>1404.4</v>
      </c>
      <c r="AQ3" s="12">
        <f t="shared" ref="AQ3:AQ66" si="5">20.1*Y3+1014+273.15</f>
        <v>1374.1341286694746</v>
      </c>
      <c r="AR3" s="59">
        <f t="shared" ref="AR3:AR66" si="6">10^(AK3+AL3/(AP3-AM3))</f>
        <v>191.78383196427785</v>
      </c>
      <c r="AS3" s="12">
        <f t="shared" ref="AS3:AS66" si="7">10^(AK3+AL3/(AQ3-AM3))</f>
        <v>323.94462393709341</v>
      </c>
      <c r="AX3" s="25">
        <v>6.6695573545452298</v>
      </c>
      <c r="AY3" s="25">
        <v>16.622897823592702</v>
      </c>
      <c r="AZ3" s="25">
        <v>88.59212606527835</v>
      </c>
      <c r="BB3" s="25">
        <v>6.4979339194967496</v>
      </c>
      <c r="BC3" s="25">
        <v>95.437927257951316</v>
      </c>
    </row>
    <row r="4" spans="1:55" x14ac:dyDescent="0.3">
      <c r="A4" s="91" t="s">
        <v>1052</v>
      </c>
      <c r="B4" s="34">
        <v>630</v>
      </c>
      <c r="C4" s="34">
        <v>1.00535468129311</v>
      </c>
      <c r="D4" s="34">
        <v>1265.13623707497</v>
      </c>
      <c r="E4" s="34">
        <v>1.78142808800302</v>
      </c>
      <c r="F4" s="34">
        <v>2.2799210137063201E-2</v>
      </c>
      <c r="G4" s="34">
        <v>9.7175989738985807E-3</v>
      </c>
      <c r="H4" s="34">
        <v>41.0943492919668</v>
      </c>
      <c r="I4" s="34">
        <v>41.1040668909407</v>
      </c>
      <c r="J4" s="34">
        <v>0</v>
      </c>
      <c r="K4" s="34">
        <v>3424.3120637504298</v>
      </c>
      <c r="L4" s="34">
        <f t="shared" si="0"/>
        <v>2.3641453775563825E-4</v>
      </c>
      <c r="M4" s="34">
        <v>3</v>
      </c>
      <c r="N4" s="34">
        <v>-4.55</v>
      </c>
      <c r="O4" s="34">
        <v>8559.5783783249408</v>
      </c>
      <c r="P4" s="34">
        <v>254.12405875981</v>
      </c>
      <c r="Q4" s="34">
        <v>771.31912693654397</v>
      </c>
      <c r="R4" s="34">
        <v>24.681850884234802</v>
      </c>
      <c r="S4" s="34">
        <v>1265.13623707497</v>
      </c>
      <c r="T4" s="34">
        <f t="shared" si="1"/>
        <v>1307.3576290939914</v>
      </c>
      <c r="U4" s="53">
        <f t="shared" si="2"/>
        <v>8247.9396071286392</v>
      </c>
      <c r="V4" s="53">
        <f t="shared" si="3"/>
        <v>3775.3022093582786</v>
      </c>
      <c r="W4" s="51"/>
      <c r="X4" s="12">
        <v>630</v>
      </c>
      <c r="Y4" s="12">
        <v>4.3277696336375699</v>
      </c>
      <c r="Z4" s="12">
        <v>1404.6145046244201</v>
      </c>
      <c r="AA4" s="12">
        <v>0.84356591606715103</v>
      </c>
      <c r="AB4" s="12">
        <v>3.9701600713700103E-2</v>
      </c>
      <c r="AC4" s="12">
        <v>8.9349435359642009E-3</v>
      </c>
      <c r="AD4" s="12">
        <v>37.422253321400703</v>
      </c>
      <c r="AE4" s="12">
        <v>37.431188264936701</v>
      </c>
      <c r="AF4" s="12">
        <v>0</v>
      </c>
      <c r="AG4" s="12">
        <v>41.806393181805802</v>
      </c>
      <c r="AH4" s="12">
        <f t="shared" si="4"/>
        <v>2.3870317641863189E-4</v>
      </c>
      <c r="AJ4" s="12">
        <v>3</v>
      </c>
      <c r="AK4" s="12">
        <v>-4.55</v>
      </c>
      <c r="AL4" s="12">
        <v>6413.4709949034695</v>
      </c>
      <c r="AM4" s="12">
        <v>465.790542717991</v>
      </c>
      <c r="AN4" s="12">
        <v>853.31144875445398</v>
      </c>
      <c r="AO4" s="12">
        <v>36.442690592691299</v>
      </c>
      <c r="AP4" s="12">
        <v>1404.6145046244201</v>
      </c>
      <c r="AQ4" s="12">
        <f t="shared" si="5"/>
        <v>1374.138169636115</v>
      </c>
      <c r="AR4" s="59">
        <f t="shared" si="6"/>
        <v>191.15614496541949</v>
      </c>
      <c r="AS4" s="12">
        <f t="shared" si="7"/>
        <v>324.03424245150325</v>
      </c>
      <c r="AX4" s="25">
        <v>6.66956185627794</v>
      </c>
      <c r="AY4" s="25">
        <v>17.295362121997801</v>
      </c>
      <c r="AZ4" s="25">
        <v>88.592273437617891</v>
      </c>
      <c r="BB4" s="25">
        <v>6.2753742986977903</v>
      </c>
      <c r="BC4" s="25">
        <v>105.89693708096232</v>
      </c>
    </row>
    <row r="5" spans="1:55" x14ac:dyDescent="0.3">
      <c r="A5" s="90"/>
      <c r="B5" s="34">
        <v>620</v>
      </c>
      <c r="C5" s="34">
        <v>1.0053634438913901</v>
      </c>
      <c r="D5" s="34">
        <v>1265.4116822958799</v>
      </c>
      <c r="E5" s="34">
        <v>1.7811936016482901</v>
      </c>
      <c r="F5" s="34">
        <v>2.2177829279576101E-2</v>
      </c>
      <c r="G5" s="34">
        <v>1.49401407891625E-2</v>
      </c>
      <c r="H5" s="34">
        <v>41.097445495971797</v>
      </c>
      <c r="I5" s="34">
        <v>41.112385636760997</v>
      </c>
      <c r="J5" s="34">
        <v>0</v>
      </c>
      <c r="K5" s="34">
        <v>3411.6359744131</v>
      </c>
      <c r="L5" s="34">
        <f t="shared" si="0"/>
        <v>3.6339756396436545E-4</v>
      </c>
      <c r="M5" s="34">
        <v>4</v>
      </c>
      <c r="N5" s="34">
        <v>-4.55</v>
      </c>
      <c r="O5" s="34">
        <v>8559.62459401259</v>
      </c>
      <c r="P5" s="34">
        <v>254.13371610342099</v>
      </c>
      <c r="Q5" s="34">
        <v>771.331576768834</v>
      </c>
      <c r="R5" s="34">
        <v>24.682116007015999</v>
      </c>
      <c r="S5" s="34">
        <v>1265.4116822958799</v>
      </c>
      <c r="T5" s="34">
        <f t="shared" si="1"/>
        <v>1307.3578052222169</v>
      </c>
      <c r="U5" s="53">
        <f t="shared" si="2"/>
        <v>8206.6519644654436</v>
      </c>
      <c r="V5" s="53">
        <f t="shared" si="3"/>
        <v>3776.3197675587676</v>
      </c>
      <c r="W5" s="51"/>
      <c r="X5" s="12">
        <v>620</v>
      </c>
      <c r="Y5" s="12">
        <v>4.3278068598676001</v>
      </c>
      <c r="Z5" s="12">
        <v>1404.85148252095</v>
      </c>
      <c r="AA5" s="12">
        <v>0.84347986668041497</v>
      </c>
      <c r="AB5" s="12">
        <v>3.8935076466325602E-2</v>
      </c>
      <c r="AC5" s="12">
        <v>1.3801162790212399E-2</v>
      </c>
      <c r="AD5" s="12">
        <v>37.424668072083399</v>
      </c>
      <c r="AE5" s="12">
        <v>37.438469234873601</v>
      </c>
      <c r="AF5" s="12">
        <v>0</v>
      </c>
      <c r="AG5" s="12">
        <v>41.7146013532493</v>
      </c>
      <c r="AH5" s="12">
        <f t="shared" si="4"/>
        <v>3.6863587300083132E-4</v>
      </c>
      <c r="AJ5" s="12">
        <v>4</v>
      </c>
      <c r="AK5" s="12">
        <v>-4.55</v>
      </c>
      <c r="AL5" s="12">
        <v>6413.47196405457</v>
      </c>
      <c r="AM5" s="12">
        <v>465.79673836216102</v>
      </c>
      <c r="AN5" s="12">
        <v>853.31770295760396</v>
      </c>
      <c r="AO5" s="12">
        <v>36.442952186320099</v>
      </c>
      <c r="AP5" s="12">
        <v>1404.85148252095</v>
      </c>
      <c r="AQ5" s="12">
        <f t="shared" si="5"/>
        <v>1374.1389178833388</v>
      </c>
      <c r="AR5" s="59">
        <f t="shared" si="6"/>
        <v>190.41905803730467</v>
      </c>
      <c r="AS5" s="12">
        <f t="shared" si="7"/>
        <v>324.0666328676125</v>
      </c>
      <c r="AX5" s="25">
        <v>6.6695663782654098</v>
      </c>
      <c r="AY5" s="25">
        <v>17.9988476034118</v>
      </c>
      <c r="AZ5" s="25">
        <v>88.592421597696998</v>
      </c>
      <c r="BB5" s="25">
        <v>6.1383557346764803</v>
      </c>
      <c r="BC5" s="25">
        <v>112.97506402214871</v>
      </c>
    </row>
    <row r="6" spans="1:55" x14ac:dyDescent="0.3">
      <c r="A6" s="90"/>
      <c r="B6" s="34">
        <v>610</v>
      </c>
      <c r="C6" s="34">
        <v>1.0053723400296799</v>
      </c>
      <c r="D6" s="34">
        <v>1265.6871230063</v>
      </c>
      <c r="E6" s="34">
        <v>1.78094621644476</v>
      </c>
      <c r="F6" s="34">
        <v>2.1556304047400301E-2</v>
      </c>
      <c r="G6" s="34">
        <v>2.0442091089232801E-2</v>
      </c>
      <c r="H6" s="34">
        <v>41.100524578218</v>
      </c>
      <c r="I6" s="34">
        <v>41.120966669307201</v>
      </c>
      <c r="J6" s="34">
        <v>0</v>
      </c>
      <c r="K6" s="34">
        <v>3399.0702606644099</v>
      </c>
      <c r="L6" s="34">
        <f t="shared" si="0"/>
        <v>4.9712087883602249E-4</v>
      </c>
      <c r="M6" s="34">
        <v>5</v>
      </c>
      <c r="N6" s="34">
        <v>-4.55</v>
      </c>
      <c r="O6" s="34">
        <v>8559.6733526304797</v>
      </c>
      <c r="P6" s="34">
        <v>254.143905968935</v>
      </c>
      <c r="Q6" s="34">
        <v>771.34471277440196</v>
      </c>
      <c r="R6" s="34">
        <v>24.682395751207501</v>
      </c>
      <c r="S6" s="34">
        <v>1265.6871230063</v>
      </c>
      <c r="T6" s="34">
        <f t="shared" si="1"/>
        <v>1307.3579840345965</v>
      </c>
      <c r="U6" s="53">
        <f t="shared" si="2"/>
        <v>8165.7242698367827</v>
      </c>
      <c r="V6" s="53">
        <f t="shared" si="3"/>
        <v>3777.3941792779856</v>
      </c>
      <c r="W6" s="51"/>
      <c r="X6" s="12">
        <v>610</v>
      </c>
      <c r="Y6" s="12">
        <v>4.3278442418846303</v>
      </c>
      <c r="Z6" s="12">
        <v>1405.0884760357401</v>
      </c>
      <c r="AA6" s="12">
        <v>0.84339047479740503</v>
      </c>
      <c r="AB6" s="12">
        <v>3.8168326804062201E-2</v>
      </c>
      <c r="AC6" s="12">
        <v>1.88449514836877E-2</v>
      </c>
      <c r="AD6" s="12">
        <v>37.427078100491599</v>
      </c>
      <c r="AE6" s="12">
        <v>37.445923051975299</v>
      </c>
      <c r="AF6" s="12">
        <v>0</v>
      </c>
      <c r="AG6" s="12">
        <v>41.623157489493998</v>
      </c>
      <c r="AH6" s="12">
        <f t="shared" si="4"/>
        <v>5.03257763402727E-4</v>
      </c>
      <c r="AJ6" s="12">
        <v>5</v>
      </c>
      <c r="AK6" s="12">
        <v>-4.55</v>
      </c>
      <c r="AL6" s="12">
        <v>6413.4729700873804</v>
      </c>
      <c r="AM6" s="12">
        <v>465.803175264196</v>
      </c>
      <c r="AN6" s="12">
        <v>853.32420064711903</v>
      </c>
      <c r="AO6" s="12">
        <v>36.443223968957199</v>
      </c>
      <c r="AP6" s="12">
        <v>1405.0884760357401</v>
      </c>
      <c r="AQ6" s="12">
        <f t="shared" si="5"/>
        <v>1374.139669261881</v>
      </c>
      <c r="AR6" s="59">
        <f t="shared" si="6"/>
        <v>189.68590694750975</v>
      </c>
      <c r="AS6" s="12">
        <f t="shared" si="7"/>
        <v>324.10043855499606</v>
      </c>
      <c r="AX6" s="25">
        <v>6.6695709206033902</v>
      </c>
      <c r="AY6" s="25">
        <v>18.734952532147801</v>
      </c>
      <c r="AZ6" s="25">
        <v>88.592570025930769</v>
      </c>
      <c r="BB6" s="25">
        <v>5.8569713777394403</v>
      </c>
      <c r="BC6" s="25">
        <v>129.50058696480079</v>
      </c>
    </row>
    <row r="7" spans="1:55" x14ac:dyDescent="0.3">
      <c r="A7" s="90"/>
      <c r="B7" s="34">
        <v>600</v>
      </c>
      <c r="C7" s="34">
        <v>1.0053813810579699</v>
      </c>
      <c r="D7" s="34">
        <v>1265.96255687144</v>
      </c>
      <c r="E7" s="34">
        <v>1.7806848108492801</v>
      </c>
      <c r="F7" s="34">
        <v>2.0934647401338199E-2</v>
      </c>
      <c r="G7" s="34">
        <v>2.6248373211512799E-2</v>
      </c>
      <c r="H7" s="34">
        <v>41.1035850639675</v>
      </c>
      <c r="I7" s="34">
        <v>41.129833437179002</v>
      </c>
      <c r="J7" s="34">
        <v>0</v>
      </c>
      <c r="K7" s="34">
        <v>3386.6190771135198</v>
      </c>
      <c r="L7" s="34">
        <f t="shared" si="0"/>
        <v>6.381833092420397E-4</v>
      </c>
      <c r="M7" s="34">
        <v>6</v>
      </c>
      <c r="N7" s="34">
        <v>-4.55</v>
      </c>
      <c r="O7" s="34">
        <v>8559.7248744531698</v>
      </c>
      <c r="P7" s="34">
        <v>254.15467467794099</v>
      </c>
      <c r="Q7" s="34">
        <v>771.35859458447703</v>
      </c>
      <c r="R7" s="34">
        <v>24.682691389268701</v>
      </c>
      <c r="S7" s="34">
        <v>1265.96255687144</v>
      </c>
      <c r="T7" s="34">
        <f t="shared" si="1"/>
        <v>1307.3581657592654</v>
      </c>
      <c r="U7" s="53">
        <f t="shared" si="2"/>
        <v>8125.1646950477907</v>
      </c>
      <c r="V7" s="53">
        <f t="shared" si="3"/>
        <v>3778.5304104379584</v>
      </c>
      <c r="W7" s="51"/>
      <c r="X7" s="12">
        <v>600</v>
      </c>
      <c r="Y7" s="12">
        <v>4.3278817884471898</v>
      </c>
      <c r="Z7" s="12">
        <v>1405.3254850193</v>
      </c>
      <c r="AA7" s="12">
        <v>0.84329754152235104</v>
      </c>
      <c r="AB7" s="12">
        <v>3.7401350030458802E-2</v>
      </c>
      <c r="AC7" s="12">
        <v>2.40773719663754E-2</v>
      </c>
      <c r="AD7" s="12">
        <v>37.429483128711901</v>
      </c>
      <c r="AE7" s="12">
        <v>37.4535605006783</v>
      </c>
      <c r="AF7" s="12">
        <v>0</v>
      </c>
      <c r="AG7" s="12">
        <v>41.532067287846402</v>
      </c>
      <c r="AH7" s="12">
        <f t="shared" si="4"/>
        <v>6.4285936088611284E-4</v>
      </c>
      <c r="AJ7" s="12">
        <v>6</v>
      </c>
      <c r="AK7" s="12">
        <v>-4.55</v>
      </c>
      <c r="AL7" s="12">
        <v>6413.4740151502001</v>
      </c>
      <c r="AM7" s="12">
        <v>465.809867816279</v>
      </c>
      <c r="AN7" s="12">
        <v>853.33095634499205</v>
      </c>
      <c r="AO7" s="12">
        <v>36.443506548581603</v>
      </c>
      <c r="AP7" s="12">
        <v>1405.3254850193</v>
      </c>
      <c r="AQ7" s="12">
        <f t="shared" si="5"/>
        <v>1374.1404239477883</v>
      </c>
      <c r="AR7" s="59">
        <f t="shared" si="6"/>
        <v>188.95671374218409</v>
      </c>
      <c r="AS7" s="12">
        <f t="shared" si="7"/>
        <v>324.13574425056891</v>
      </c>
      <c r="AX7" s="25">
        <v>6.6695754833855299</v>
      </c>
      <c r="AY7" s="25">
        <v>19.5053658300153</v>
      </c>
      <c r="AZ7" s="25">
        <v>88.592719316517545</v>
      </c>
      <c r="BB7" s="25">
        <v>5.6575429629800098</v>
      </c>
      <c r="BC7" s="25">
        <v>142.79106488551315</v>
      </c>
    </row>
    <row r="8" spans="1:55" x14ac:dyDescent="0.3">
      <c r="A8" s="90"/>
      <c r="B8" s="34">
        <v>590</v>
      </c>
      <c r="C8" s="34">
        <v>1.0053905796884499</v>
      </c>
      <c r="D8" s="34">
        <v>1266.2379812833401</v>
      </c>
      <c r="E8" s="34">
        <v>1.7804081283397399</v>
      </c>
      <c r="F8" s="34">
        <v>2.03128742264191E-2</v>
      </c>
      <c r="G8" s="34">
        <v>3.23869412514282E-2</v>
      </c>
      <c r="H8" s="34">
        <v>41.106625301342703</v>
      </c>
      <c r="I8" s="34">
        <v>41.139012242594099</v>
      </c>
      <c r="J8" s="34">
        <v>0</v>
      </c>
      <c r="K8" s="34">
        <v>3374.2871168277302</v>
      </c>
      <c r="L8" s="34">
        <f t="shared" si="0"/>
        <v>7.8725617086877221E-4</v>
      </c>
      <c r="M8" s="34">
        <v>7</v>
      </c>
      <c r="N8" s="34">
        <v>-4.55</v>
      </c>
      <c r="O8" s="34">
        <v>8559.7794056064504</v>
      </c>
      <c r="P8" s="34">
        <v>254.166074496021</v>
      </c>
      <c r="Q8" s="34">
        <v>771.37328933628999</v>
      </c>
      <c r="R8" s="34">
        <v>24.683004359206901</v>
      </c>
      <c r="S8" s="34">
        <v>1266.2379812833401</v>
      </c>
      <c r="T8" s="34">
        <f t="shared" si="1"/>
        <v>1307.358350651738</v>
      </c>
      <c r="U8" s="53">
        <f t="shared" si="2"/>
        <v>8084.9826444827204</v>
      </c>
      <c r="V8" s="53">
        <f t="shared" si="3"/>
        <v>3779.7340473410895</v>
      </c>
      <c r="W8" s="51"/>
      <c r="X8" s="12">
        <v>590</v>
      </c>
      <c r="Y8" s="12">
        <v>4.3279195090269003</v>
      </c>
      <c r="Z8" s="12">
        <v>1405.5625093133399</v>
      </c>
      <c r="AA8" s="12">
        <v>0.84320085140132195</v>
      </c>
      <c r="AB8" s="12">
        <v>3.6634144675392201E-2</v>
      </c>
      <c r="AC8" s="12">
        <v>2.95104194527064E-2</v>
      </c>
      <c r="AD8" s="12">
        <v>37.431882855987602</v>
      </c>
      <c r="AE8" s="12">
        <v>37.461393275440301</v>
      </c>
      <c r="AF8" s="12">
        <v>0</v>
      </c>
      <c r="AG8" s="12">
        <v>41.441336972059901</v>
      </c>
      <c r="AH8" s="12">
        <f t="shared" si="4"/>
        <v>7.8775552301877229E-4</v>
      </c>
      <c r="AJ8" s="12">
        <v>7</v>
      </c>
      <c r="AK8" s="12">
        <v>-4.55</v>
      </c>
      <c r="AL8" s="12">
        <v>6413.4751015664797</v>
      </c>
      <c r="AM8" s="12">
        <v>465.81683161158799</v>
      </c>
      <c r="AN8" s="12">
        <v>853.337985784789</v>
      </c>
      <c r="AO8" s="12">
        <v>36.443800583919</v>
      </c>
      <c r="AP8" s="12">
        <v>1405.5625093133399</v>
      </c>
      <c r="AQ8" s="12">
        <f t="shared" si="5"/>
        <v>1374.1411821314405</v>
      </c>
      <c r="AR8" s="59">
        <f t="shared" si="6"/>
        <v>188.23150372605977</v>
      </c>
      <c r="AS8" s="12">
        <f t="shared" si="7"/>
        <v>324.17264178421755</v>
      </c>
      <c r="AX8" s="25">
        <v>6.6695800667097602</v>
      </c>
      <c r="AY8" s="25">
        <v>20.311872678670401</v>
      </c>
      <c r="AZ8" s="25">
        <v>88.592869253270976</v>
      </c>
      <c r="BB8" s="25">
        <v>5.3711359056225101</v>
      </c>
      <c r="BC8" s="25">
        <v>164.33142156351244</v>
      </c>
    </row>
    <row r="9" spans="1:55" x14ac:dyDescent="0.3">
      <c r="A9" s="90"/>
      <c r="B9" s="34">
        <v>580</v>
      </c>
      <c r="C9" s="34">
        <v>1.0053999501973101</v>
      </c>
      <c r="D9" s="34">
        <v>1266.5133933188099</v>
      </c>
      <c r="E9" s="34">
        <v>1.7801147568556199</v>
      </c>
      <c r="F9" s="34">
        <v>1.96910021898105E-2</v>
      </c>
      <c r="G9" s="34">
        <v>3.8889246316034097E-2</v>
      </c>
      <c r="H9" s="34">
        <v>41.109643434786797</v>
      </c>
      <c r="I9" s="34">
        <v>41.1485326811028</v>
      </c>
      <c r="J9" s="34">
        <v>0</v>
      </c>
      <c r="K9" s="34">
        <v>3362.0796920069602</v>
      </c>
      <c r="L9" s="34">
        <f t="shared" si="0"/>
        <v>9.4509436381175519E-4</v>
      </c>
      <c r="M9" s="34">
        <v>8</v>
      </c>
      <c r="N9" s="34">
        <v>-4.55</v>
      </c>
      <c r="O9" s="34">
        <v>8559.8372254302194</v>
      </c>
      <c r="P9" s="34">
        <v>254.17816367420099</v>
      </c>
      <c r="Q9" s="34">
        <v>771.38887215941099</v>
      </c>
      <c r="R9" s="34">
        <v>24.6833362588883</v>
      </c>
      <c r="S9" s="34">
        <v>1266.5133933188099</v>
      </c>
      <c r="T9" s="34">
        <f t="shared" si="1"/>
        <v>1307.3585389989657</v>
      </c>
      <c r="U9" s="53">
        <f t="shared" si="2"/>
        <v>8045.1888695774824</v>
      </c>
      <c r="V9" s="53">
        <f t="shared" si="3"/>
        <v>3781.0113620481438</v>
      </c>
      <c r="W9" s="51"/>
      <c r="X9" s="12">
        <v>580</v>
      </c>
      <c r="Y9" s="12">
        <v>4.3279574138703598</v>
      </c>
      <c r="Z9" s="12">
        <v>1405.7995487498499</v>
      </c>
      <c r="AA9" s="12">
        <v>0.84310017074676202</v>
      </c>
      <c r="AB9" s="12">
        <v>3.5866709753787702E-2</v>
      </c>
      <c r="AC9" s="12">
        <v>3.5157120005395698E-2</v>
      </c>
      <c r="AD9" s="12">
        <v>37.434276956588803</v>
      </c>
      <c r="AE9" s="12">
        <v>37.469434076594197</v>
      </c>
      <c r="AF9" s="12">
        <v>0</v>
      </c>
      <c r="AG9" s="12">
        <v>41.350973340430301</v>
      </c>
      <c r="AH9" s="12">
        <f t="shared" si="4"/>
        <v>9.3828799051323491E-4</v>
      </c>
      <c r="AJ9" s="12">
        <v>8</v>
      </c>
      <c r="AK9" s="12">
        <v>-4.55</v>
      </c>
      <c r="AL9" s="12">
        <v>6413.4762318521898</v>
      </c>
      <c r="AM9" s="12">
        <v>465.82408356616799</v>
      </c>
      <c r="AN9" s="12">
        <v>853.34530603457904</v>
      </c>
      <c r="AO9" s="12">
        <v>36.444106789592801</v>
      </c>
      <c r="AP9" s="12">
        <v>1405.7995487498499</v>
      </c>
      <c r="AQ9" s="12">
        <f t="shared" si="5"/>
        <v>1374.1419440187942</v>
      </c>
      <c r="AR9" s="59">
        <f t="shared" si="6"/>
        <v>187.51030578183457</v>
      </c>
      <c r="AS9" s="12">
        <f t="shared" si="7"/>
        <v>324.21123080228381</v>
      </c>
      <c r="AX9" s="25">
        <v>6.6695846706786197</v>
      </c>
      <c r="AY9" s="25">
        <v>21.156360495210102</v>
      </c>
      <c r="AZ9" s="25">
        <v>88.593019821108044</v>
      </c>
      <c r="BB9" s="25">
        <v>5.1881359573438601</v>
      </c>
      <c r="BC9" s="25">
        <v>179.78934501250626</v>
      </c>
    </row>
    <row r="10" spans="1:55" x14ac:dyDescent="0.3">
      <c r="A10" s="90"/>
      <c r="B10" s="34">
        <v>570</v>
      </c>
      <c r="C10" s="34">
        <v>1.00540950868099</v>
      </c>
      <c r="D10" s="34">
        <v>1266.7887896896</v>
      </c>
      <c r="E10" s="34">
        <v>1.7798031038611799</v>
      </c>
      <c r="F10" s="34">
        <v>1.9069051642875999E-2</v>
      </c>
      <c r="G10" s="34">
        <v>4.5790801903109003E-2</v>
      </c>
      <c r="H10" s="34">
        <v>41.1126373719881</v>
      </c>
      <c r="I10" s="34">
        <v>41.158428173891203</v>
      </c>
      <c r="J10" s="34">
        <v>0</v>
      </c>
      <c r="K10" s="34">
        <v>3350.0028352621798</v>
      </c>
      <c r="L10" s="34">
        <f t="shared" si="0"/>
        <v>1.1125498211361805E-3</v>
      </c>
      <c r="M10" s="34">
        <v>9</v>
      </c>
      <c r="N10" s="34">
        <v>-4.55</v>
      </c>
      <c r="O10" s="34">
        <v>8559.8986475039601</v>
      </c>
      <c r="P10" s="34">
        <v>254.19100826101001</v>
      </c>
      <c r="Q10" s="34">
        <v>771.40542804976894</v>
      </c>
      <c r="R10" s="34">
        <v>24.6836889030238</v>
      </c>
      <c r="S10" s="34">
        <v>1266.7887896896</v>
      </c>
      <c r="T10" s="34">
        <f t="shared" si="1"/>
        <v>1307.3587311244878</v>
      </c>
      <c r="U10" s="53">
        <f t="shared" si="2"/>
        <v>8005.79573826043</v>
      </c>
      <c r="V10" s="53">
        <f t="shared" si="3"/>
        <v>3782.3694446989621</v>
      </c>
      <c r="W10" s="51"/>
      <c r="X10" s="12">
        <v>570</v>
      </c>
      <c r="Y10" s="12">
        <v>4.3279955140979096</v>
      </c>
      <c r="Z10" s="12">
        <v>1406.0366031501201</v>
      </c>
      <c r="AA10" s="12">
        <v>0.84299524557223404</v>
      </c>
      <c r="AB10" s="12">
        <v>3.5099044568377501E-2</v>
      </c>
      <c r="AC10" s="12">
        <v>4.1031645764483898E-2</v>
      </c>
      <c r="AD10" s="12">
        <v>37.4366650767914</v>
      </c>
      <c r="AE10" s="12">
        <v>37.477696722555898</v>
      </c>
      <c r="AF10" s="12">
        <v>0</v>
      </c>
      <c r="AG10" s="12">
        <v>41.260983836437603</v>
      </c>
      <c r="AH10" s="12">
        <f t="shared" si="4"/>
        <v>1.0948283740123516E-3</v>
      </c>
      <c r="AJ10" s="12">
        <v>9</v>
      </c>
      <c r="AK10" s="12">
        <v>-4.55</v>
      </c>
      <c r="AL10" s="12">
        <v>6413.4774087371297</v>
      </c>
      <c r="AM10" s="12">
        <v>465.83164206907901</v>
      </c>
      <c r="AN10" s="12">
        <v>853.35293564836195</v>
      </c>
      <c r="AO10" s="12">
        <v>36.444425942470097</v>
      </c>
      <c r="AP10" s="12">
        <v>1406.0366031501201</v>
      </c>
      <c r="AQ10" s="12">
        <f t="shared" si="5"/>
        <v>1374.1427098333679</v>
      </c>
      <c r="AR10" s="59">
        <f t="shared" si="6"/>
        <v>186.79315277112917</v>
      </c>
      <c r="AS10" s="12">
        <f t="shared" si="7"/>
        <v>324.25161965560818</v>
      </c>
      <c r="AX10" s="25">
        <v>6.6695892953996099</v>
      </c>
      <c r="AY10" s="25">
        <v>22.0408253084893</v>
      </c>
      <c r="AZ10" s="25">
        <v>88.593170684513893</v>
      </c>
      <c r="BB10" s="25">
        <v>4.9246897124047697</v>
      </c>
      <c r="BC10" s="25">
        <v>204.67036612403015</v>
      </c>
    </row>
    <row r="11" spans="1:55" x14ac:dyDescent="0.3">
      <c r="A11" s="90"/>
      <c r="B11" s="34">
        <v>560</v>
      </c>
      <c r="C11" s="34">
        <v>1.00541927335033</v>
      </c>
      <c r="D11" s="34">
        <v>1267.0641666826</v>
      </c>
      <c r="E11" s="34">
        <v>1.77947136690994</v>
      </c>
      <c r="F11" s="34">
        <v>1.84470463289334E-2</v>
      </c>
      <c r="G11" s="34">
        <v>5.31318532065094E-2</v>
      </c>
      <c r="H11" s="34">
        <v>41.115604745478699</v>
      </c>
      <c r="I11" s="34">
        <v>41.1687365986852</v>
      </c>
      <c r="J11" s="34">
        <v>0</v>
      </c>
      <c r="K11" s="34">
        <v>3338.0634168974502</v>
      </c>
      <c r="L11" s="34">
        <f t="shared" si="0"/>
        <v>1.2905874116187052E-3</v>
      </c>
      <c r="M11" s="34">
        <v>10</v>
      </c>
      <c r="N11" s="34">
        <v>-4.55</v>
      </c>
      <c r="O11" s="34">
        <v>8559.9640279520609</v>
      </c>
      <c r="P11" s="34">
        <v>254.20468287875201</v>
      </c>
      <c r="Q11" s="34">
        <v>771.42305314775899</v>
      </c>
      <c r="R11" s="34">
        <v>24.684064340087598</v>
      </c>
      <c r="S11" s="34">
        <v>1267.0641666826</v>
      </c>
      <c r="T11" s="34">
        <f t="shared" si="1"/>
        <v>1307.3589273943417</v>
      </c>
      <c r="U11" s="53">
        <f t="shared" si="2"/>
        <v>7966.8174708404313</v>
      </c>
      <c r="V11" s="53">
        <f t="shared" si="3"/>
        <v>3783.8163270178902</v>
      </c>
      <c r="W11" s="51"/>
      <c r="X11" s="12">
        <v>560</v>
      </c>
      <c r="Y11" s="12">
        <v>4.3280338217929204</v>
      </c>
      <c r="Z11" s="12">
        <v>1406.2736723237001</v>
      </c>
      <c r="AA11" s="12">
        <v>0.84288579938449804</v>
      </c>
      <c r="AB11" s="12">
        <v>3.4331148873422999E-2</v>
      </c>
      <c r="AC11" s="12">
        <v>4.7149442219584503E-2</v>
      </c>
      <c r="AD11" s="12">
        <v>37.439046831935201</v>
      </c>
      <c r="AE11" s="12">
        <v>37.4861962741548</v>
      </c>
      <c r="AF11" s="12">
        <v>0</v>
      </c>
      <c r="AG11" s="12">
        <v>41.171376616039701</v>
      </c>
      <c r="AH11" s="12">
        <f t="shared" si="4"/>
        <v>1.2577814477296575E-3</v>
      </c>
      <c r="AJ11" s="12">
        <v>10</v>
      </c>
      <c r="AK11" s="12">
        <v>-4.55</v>
      </c>
      <c r="AL11" s="12">
        <v>6413.4786351877001</v>
      </c>
      <c r="AM11" s="12">
        <v>465.839527143054</v>
      </c>
      <c r="AN11" s="12">
        <v>853.36089482811099</v>
      </c>
      <c r="AO11" s="12">
        <v>36.444758888452498</v>
      </c>
      <c r="AP11" s="12">
        <v>1406.2736723237001</v>
      </c>
      <c r="AQ11" s="12">
        <f t="shared" si="5"/>
        <v>1374.1434798180376</v>
      </c>
      <c r="AR11" s="59">
        <f t="shared" si="6"/>
        <v>186.08008195821</v>
      </c>
      <c r="AS11" s="12">
        <f t="shared" si="7"/>
        <v>324.29392635268704</v>
      </c>
      <c r="AX11" s="25">
        <v>6.6695939409820602</v>
      </c>
      <c r="AY11" s="25">
        <v>22.967378564434899</v>
      </c>
      <c r="AZ11" s="25">
        <v>88.593322694909773</v>
      </c>
      <c r="BB11" s="25">
        <v>4.75597714577603</v>
      </c>
      <c r="BC11" s="25">
        <v>222.41541087040537</v>
      </c>
    </row>
    <row r="12" spans="1:55" x14ac:dyDescent="0.3">
      <c r="A12" s="90"/>
      <c r="B12" s="34">
        <v>550</v>
      </c>
      <c r="C12" s="34">
        <v>1.0054292648876699</v>
      </c>
      <c r="D12" s="34">
        <v>1267.3395200882301</v>
      </c>
      <c r="E12" s="34">
        <v>1.7791174981916</v>
      </c>
      <c r="F12" s="34">
        <v>1.7825013957562301E-2</v>
      </c>
      <c r="G12" s="34">
        <v>6.0958184695493897E-2</v>
      </c>
      <c r="H12" s="34">
        <v>41.118542866165697</v>
      </c>
      <c r="I12" s="34">
        <v>41.179501050861198</v>
      </c>
      <c r="J12" s="34">
        <v>0</v>
      </c>
      <c r="K12" s="34">
        <v>3326.2692871299701</v>
      </c>
      <c r="L12" s="34">
        <f t="shared" si="0"/>
        <v>1.4803041110236831E-3</v>
      </c>
      <c r="M12" s="34">
        <v>11</v>
      </c>
      <c r="N12" s="34">
        <v>-4.55</v>
      </c>
      <c r="O12" s="34">
        <v>8560.0337678281594</v>
      </c>
      <c r="P12" s="34">
        <v>254.21927252879101</v>
      </c>
      <c r="Q12" s="34">
        <v>771.44185668759201</v>
      </c>
      <c r="R12" s="34">
        <v>24.6844649077808</v>
      </c>
      <c r="S12" s="34">
        <v>1267.3395200882301</v>
      </c>
      <c r="T12" s="34">
        <f t="shared" si="1"/>
        <v>1307.3591282242423</v>
      </c>
      <c r="U12" s="53">
        <f t="shared" si="2"/>
        <v>7928.270420750162</v>
      </c>
      <c r="V12" s="53">
        <f t="shared" si="3"/>
        <v>3785.3611267009619</v>
      </c>
      <c r="W12" s="51"/>
      <c r="X12" s="12">
        <v>550</v>
      </c>
      <c r="Y12" s="12">
        <v>4.32807235011337</v>
      </c>
      <c r="Z12" s="12">
        <v>1406.5107560669601</v>
      </c>
      <c r="AA12" s="12">
        <v>0.84277153061777998</v>
      </c>
      <c r="AB12" s="12">
        <v>3.3563022883966002E-2</v>
      </c>
      <c r="AC12" s="12">
        <v>5.3527374490554003E-2</v>
      </c>
      <c r="AD12" s="12">
        <v>37.441421802864902</v>
      </c>
      <c r="AE12" s="12">
        <v>37.494949177355402</v>
      </c>
      <c r="AF12" s="12">
        <v>0</v>
      </c>
      <c r="AG12" s="12">
        <v>41.082160629912998</v>
      </c>
      <c r="AH12" s="12">
        <f t="shared" si="4"/>
        <v>1.4275889330417095E-3</v>
      </c>
      <c r="AJ12" s="12">
        <v>11</v>
      </c>
      <c r="AK12" s="12">
        <v>-4.55</v>
      </c>
      <c r="AL12" s="12">
        <v>6413.4799144332401</v>
      </c>
      <c r="AM12" s="12">
        <v>465.84776063120597</v>
      </c>
      <c r="AN12" s="12">
        <v>853.36920561206603</v>
      </c>
      <c r="AO12" s="12">
        <v>36.4451065503672</v>
      </c>
      <c r="AP12" s="12">
        <v>1406.5107560669601</v>
      </c>
      <c r="AQ12" s="12">
        <f t="shared" si="5"/>
        <v>1374.1442542372788</v>
      </c>
      <c r="AR12" s="59">
        <f t="shared" si="6"/>
        <v>185.37113550584039</v>
      </c>
      <c r="AS12" s="12">
        <f t="shared" si="7"/>
        <v>324.33827966652609</v>
      </c>
      <c r="AX12" s="25">
        <v>6.6695986075337297</v>
      </c>
      <c r="AY12" s="25">
        <v>23.938254391770698</v>
      </c>
      <c r="AZ12" s="25">
        <v>88.593475193545402</v>
      </c>
      <c r="BB12" s="25">
        <v>4.5125821392560503</v>
      </c>
      <c r="BC12" s="25">
        <v>250.82017622184549</v>
      </c>
    </row>
    <row r="13" spans="1:55" x14ac:dyDescent="0.3">
      <c r="A13" s="90"/>
      <c r="B13" s="34">
        <v>540</v>
      </c>
      <c r="C13" s="34">
        <v>1.0054395068792099</v>
      </c>
      <c r="D13" s="34">
        <v>1267.6148451136801</v>
      </c>
      <c r="E13" s="34">
        <v>1.7787391616524599</v>
      </c>
      <c r="F13" s="34">
        <v>1.7202986851878301E-2</v>
      </c>
      <c r="G13" s="34">
        <v>6.9322098192164797E-2</v>
      </c>
      <c r="H13" s="34">
        <v>41.1214486670927</v>
      </c>
      <c r="I13" s="34">
        <v>41.190770765284803</v>
      </c>
      <c r="J13" s="34">
        <v>0</v>
      </c>
      <c r="K13" s="34">
        <v>3314.62944848287</v>
      </c>
      <c r="L13" s="34">
        <f t="shared" si="0"/>
        <v>1.6829521978886763E-3</v>
      </c>
      <c r="M13" s="34">
        <v>12</v>
      </c>
      <c r="N13" s="34">
        <v>-4.55</v>
      </c>
      <c r="O13" s="34">
        <v>8560.1083289389808</v>
      </c>
      <c r="P13" s="34">
        <v>254.23487391287</v>
      </c>
      <c r="Q13" s="34">
        <v>771.46196327474195</v>
      </c>
      <c r="R13" s="34">
        <v>24.684893260229501</v>
      </c>
      <c r="S13" s="34">
        <v>1267.6148451136801</v>
      </c>
      <c r="T13" s="34">
        <f t="shared" si="1"/>
        <v>1307.3593340882721</v>
      </c>
      <c r="U13" s="53">
        <f t="shared" si="2"/>
        <v>7890.1735169806207</v>
      </c>
      <c r="V13" s="53">
        <f t="shared" si="3"/>
        <v>3787.0142713616433</v>
      </c>
      <c r="W13" s="51"/>
      <c r="X13" s="12">
        <v>540</v>
      </c>
      <c r="Y13" s="12">
        <v>4.3281111134129802</v>
      </c>
      <c r="Z13" s="12">
        <v>1406.7478541617299</v>
      </c>
      <c r="AA13" s="12">
        <v>0.842652109739361</v>
      </c>
      <c r="AB13" s="12">
        <v>3.2794667396433198E-2</v>
      </c>
      <c r="AC13" s="12">
        <v>6.0183893225078097E-2</v>
      </c>
      <c r="AD13" s="12">
        <v>37.443789532001503</v>
      </c>
      <c r="AE13" s="12">
        <v>37.503973425226597</v>
      </c>
      <c r="AF13" s="12">
        <v>0</v>
      </c>
      <c r="AG13" s="12">
        <v>40.993345713842203</v>
      </c>
      <c r="AH13" s="12">
        <f t="shared" si="4"/>
        <v>1.6047337849433348E-3</v>
      </c>
      <c r="AJ13" s="12">
        <v>12</v>
      </c>
      <c r="AK13" s="12">
        <v>-4.55</v>
      </c>
      <c r="AL13" s="12">
        <v>6413.4812499956597</v>
      </c>
      <c r="AM13" s="12">
        <v>465.856366407743</v>
      </c>
      <c r="AN13" s="12">
        <v>853.37789208723905</v>
      </c>
      <c r="AO13" s="12">
        <v>36.445469936874503</v>
      </c>
      <c r="AP13" s="12">
        <v>1406.7478541617299</v>
      </c>
      <c r="AQ13" s="12">
        <f t="shared" si="5"/>
        <v>1374.145033379601</v>
      </c>
      <c r="AR13" s="59">
        <f t="shared" si="6"/>
        <v>184.66636103320013</v>
      </c>
      <c r="AS13" s="12">
        <f t="shared" si="7"/>
        <v>324.38482038502138</v>
      </c>
      <c r="AX13" s="25">
        <v>6.6696032951680904</v>
      </c>
      <c r="AY13" s="25">
        <v>24.955817363506601</v>
      </c>
      <c r="AZ13" s="25">
        <v>88.593628250988218</v>
      </c>
      <c r="BB13" s="25">
        <v>4.3563931233648496</v>
      </c>
      <c r="BC13" s="25">
        <v>270.97973725593755</v>
      </c>
    </row>
    <row r="14" spans="1:55" x14ac:dyDescent="0.3">
      <c r="A14" s="90"/>
      <c r="B14" s="34">
        <v>530</v>
      </c>
      <c r="C14" s="34">
        <v>1.0054500263386901</v>
      </c>
      <c r="D14" s="34">
        <v>1267.8901362778399</v>
      </c>
      <c r="E14" s="34">
        <v>1.77833368098149</v>
      </c>
      <c r="F14" s="34">
        <v>1.6581002816673299E-2</v>
      </c>
      <c r="G14" s="34">
        <v>7.8283602221021903E-2</v>
      </c>
      <c r="H14" s="34">
        <v>41.124318635286301</v>
      </c>
      <c r="I14" s="34">
        <v>41.2026022375073</v>
      </c>
      <c r="J14" s="34">
        <v>0</v>
      </c>
      <c r="K14" s="34">
        <v>3303.15426491792</v>
      </c>
      <c r="L14" s="34">
        <f t="shared" si="0"/>
        <v>1.8999674285076881E-3</v>
      </c>
      <c r="M14" s="34">
        <v>13</v>
      </c>
      <c r="N14" s="34">
        <v>-4.55</v>
      </c>
      <c r="O14" s="34">
        <v>8560.1882392625103</v>
      </c>
      <c r="P14" s="34">
        <v>254.25159810403301</v>
      </c>
      <c r="Q14" s="34">
        <v>771.48351588424498</v>
      </c>
      <c r="R14" s="34">
        <v>24.685352448241201</v>
      </c>
      <c r="S14" s="34">
        <v>1267.8901362778399</v>
      </c>
      <c r="T14" s="34">
        <f t="shared" si="1"/>
        <v>1307.3595455294076</v>
      </c>
      <c r="U14" s="53">
        <f t="shared" si="2"/>
        <v>7852.5487142941938</v>
      </c>
      <c r="V14" s="53">
        <f t="shared" si="3"/>
        <v>3788.787728389626</v>
      </c>
      <c r="W14" s="51"/>
      <c r="X14" s="12">
        <v>530</v>
      </c>
      <c r="Y14" s="12">
        <v>4.3281501273855598</v>
      </c>
      <c r="Z14" s="12">
        <v>1406.9849663735999</v>
      </c>
      <c r="AA14" s="12">
        <v>0.84252717592181503</v>
      </c>
      <c r="AB14" s="12">
        <v>3.2026083811010998E-2</v>
      </c>
      <c r="AC14" s="12">
        <v>6.7139225203012604E-2</v>
      </c>
      <c r="AD14" s="12">
        <v>37.446149518735297</v>
      </c>
      <c r="AE14" s="12">
        <v>37.513288743938297</v>
      </c>
      <c r="AF14" s="12">
        <v>0</v>
      </c>
      <c r="AG14" s="12">
        <v>40.904942695149103</v>
      </c>
      <c r="AH14" s="12">
        <f t="shared" si="4"/>
        <v>1.78974511302642E-3</v>
      </c>
      <c r="AJ14" s="12">
        <v>13</v>
      </c>
      <c r="AK14" s="12">
        <v>-4.55</v>
      </c>
      <c r="AL14" s="12">
        <v>6413.4826457234003</v>
      </c>
      <c r="AM14" s="12">
        <v>465.865370620303</v>
      </c>
      <c r="AN14" s="12">
        <v>853.38698063380104</v>
      </c>
      <c r="AO14" s="12">
        <v>36.445850152711301</v>
      </c>
      <c r="AP14" s="12">
        <v>1406.9849663735999</v>
      </c>
      <c r="AQ14" s="12">
        <f t="shared" si="5"/>
        <v>1374.1458175604498</v>
      </c>
      <c r="AR14" s="59">
        <f t="shared" si="6"/>
        <v>183.96581225909355</v>
      </c>
      <c r="AS14" s="12">
        <f t="shared" si="7"/>
        <v>324.43370274882182</v>
      </c>
      <c r="AX14" s="25">
        <v>6.6696080039996897</v>
      </c>
      <c r="AY14" s="25">
        <v>26.022570786614502</v>
      </c>
      <c r="AZ14" s="25">
        <v>88.593782064852533</v>
      </c>
      <c r="BB14" s="25">
        <v>4.3563931233648496</v>
      </c>
      <c r="BC14" s="25">
        <v>270.97973725593755</v>
      </c>
    </row>
    <row r="15" spans="1:55" x14ac:dyDescent="0.3">
      <c r="A15" s="90"/>
      <c r="B15" s="34">
        <v>520</v>
      </c>
      <c r="C15" s="34">
        <v>1.0054608543477701</v>
      </c>
      <c r="D15" s="34">
        <v>1268.1653872824099</v>
      </c>
      <c r="E15" s="34">
        <v>1.77789797603441</v>
      </c>
      <c r="F15" s="34">
        <v>1.5959106164929199E-2</v>
      </c>
      <c r="G15" s="34">
        <v>8.7911868955974401E-2</v>
      </c>
      <c r="H15" s="34">
        <v>41.127148728425396</v>
      </c>
      <c r="I15" s="34">
        <v>41.215060597381402</v>
      </c>
      <c r="J15" s="34">
        <v>0</v>
      </c>
      <c r="K15" s="34">
        <v>3291.8557179518898</v>
      </c>
      <c r="L15" s="34">
        <f t="shared" si="0"/>
        <v>2.1330035108952368E-3</v>
      </c>
      <c r="M15" s="34">
        <v>14</v>
      </c>
      <c r="N15" s="34">
        <v>-4.55</v>
      </c>
      <c r="O15" s="34">
        <v>8560.2741036450607</v>
      </c>
      <c r="P15" s="34">
        <v>254.26957293053201</v>
      </c>
      <c r="Q15" s="34">
        <v>771.50667889095905</v>
      </c>
      <c r="R15" s="34">
        <v>24.685845985346401</v>
      </c>
      <c r="S15" s="34">
        <v>1268.1653872824099</v>
      </c>
      <c r="T15" s="34">
        <f t="shared" si="1"/>
        <v>1307.3597631723901</v>
      </c>
      <c r="U15" s="53">
        <f t="shared" si="2"/>
        <v>7815.4214850125463</v>
      </c>
      <c r="V15" s="53">
        <f t="shared" si="3"/>
        <v>3790.6952607372423</v>
      </c>
      <c r="W15" s="51"/>
      <c r="X15" s="12">
        <v>520</v>
      </c>
      <c r="Y15" s="12">
        <v>4.3281894092329498</v>
      </c>
      <c r="Z15" s="12">
        <v>1407.22209245006</v>
      </c>
      <c r="AA15" s="12">
        <v>0.842396333207723</v>
      </c>
      <c r="AB15" s="12">
        <v>3.12572741201885E-2</v>
      </c>
      <c r="AC15" s="12">
        <v>7.4415592520302998E-2</v>
      </c>
      <c r="AD15" s="12">
        <v>37.448501214087599</v>
      </c>
      <c r="AE15" s="12">
        <v>37.522916806607903</v>
      </c>
      <c r="AF15" s="12">
        <v>0</v>
      </c>
      <c r="AG15" s="12">
        <v>40.816963516203899</v>
      </c>
      <c r="AH15" s="12">
        <f t="shared" si="4"/>
        <v>1.9832038352412457E-3</v>
      </c>
      <c r="AJ15" s="12">
        <v>14</v>
      </c>
      <c r="AK15" s="12">
        <v>-4.55</v>
      </c>
      <c r="AL15" s="12">
        <v>6413.4841058304801</v>
      </c>
      <c r="AM15" s="12">
        <v>465.87480196932199</v>
      </c>
      <c r="AN15" s="12">
        <v>853.39650020681302</v>
      </c>
      <c r="AO15" s="12">
        <v>36.4462484105009</v>
      </c>
      <c r="AP15" s="12">
        <v>1407.22209245006</v>
      </c>
      <c r="AQ15" s="12">
        <f t="shared" si="5"/>
        <v>1374.1466071255822</v>
      </c>
      <c r="AR15" s="59">
        <f t="shared" si="6"/>
        <v>183.26954974423523</v>
      </c>
      <c r="AS15" s="12">
        <f t="shared" si="7"/>
        <v>324.48509610935145</v>
      </c>
      <c r="AX15" s="25">
        <v>6.6696127341449696</v>
      </c>
      <c r="AY15" s="25">
        <v>27.141165561443302</v>
      </c>
      <c r="AZ15" s="25">
        <v>88.593936350258573</v>
      </c>
      <c r="BB15" s="25">
        <v>4.2800310176427203</v>
      </c>
      <c r="BC15" s="25">
        <v>281.43512458575549</v>
      </c>
    </row>
    <row r="16" spans="1:55" x14ac:dyDescent="0.3">
      <c r="A16" s="90"/>
      <c r="B16" s="34">
        <v>510</v>
      </c>
      <c r="C16" s="34">
        <v>1.00547202684494</v>
      </c>
      <c r="D16" s="34">
        <v>1268.4405908536801</v>
      </c>
      <c r="E16" s="34">
        <v>1.77742848450323</v>
      </c>
      <c r="F16" s="34">
        <v>1.53373489927188E-2</v>
      </c>
      <c r="G16" s="34">
        <v>9.82870319074787E-2</v>
      </c>
      <c r="H16" s="34">
        <v>41.129934272183199</v>
      </c>
      <c r="I16" s="34">
        <v>41.228221304090702</v>
      </c>
      <c r="J16" s="34">
        <v>0</v>
      </c>
      <c r="K16" s="34">
        <v>3280.7477226987698</v>
      </c>
      <c r="L16" s="34">
        <f t="shared" si="0"/>
        <v>2.3839745882446453E-3</v>
      </c>
      <c r="M16" s="34">
        <v>15</v>
      </c>
      <c r="N16" s="34">
        <v>-4.55</v>
      </c>
      <c r="O16" s="34">
        <v>8560.3666234371503</v>
      </c>
      <c r="P16" s="34">
        <v>254.28894627865699</v>
      </c>
      <c r="Q16" s="34">
        <v>771.53164255884701</v>
      </c>
      <c r="R16" s="34">
        <v>24.686377934724899</v>
      </c>
      <c r="S16" s="34">
        <v>1268.4405908536801</v>
      </c>
      <c r="T16" s="34">
        <f t="shared" si="1"/>
        <v>1307.3599877395832</v>
      </c>
      <c r="U16" s="53">
        <f t="shared" si="2"/>
        <v>7778.8215968833083</v>
      </c>
      <c r="V16" s="53">
        <f t="shared" si="3"/>
        <v>3792.7528206799648</v>
      </c>
      <c r="W16" s="51"/>
      <c r="X16" s="12">
        <v>510</v>
      </c>
      <c r="Y16" s="12">
        <v>4.3282289778421204</v>
      </c>
      <c r="Z16" s="12">
        <v>1407.4592321181799</v>
      </c>
      <c r="AA16" s="12">
        <v>0.84225914619561604</v>
      </c>
      <c r="AB16" s="12">
        <v>3.0488241166530899E-2</v>
      </c>
      <c r="AC16" s="12">
        <v>8.2037462128089295E-2</v>
      </c>
      <c r="AD16" s="12">
        <v>37.450844014914203</v>
      </c>
      <c r="AE16" s="12">
        <v>37.532881477042302</v>
      </c>
      <c r="AF16" s="12">
        <v>0</v>
      </c>
      <c r="AG16" s="12">
        <v>40.729421367619103</v>
      </c>
      <c r="AH16" s="12">
        <f t="shared" si="4"/>
        <v>2.1857491058412098E-3</v>
      </c>
      <c r="AJ16" s="12">
        <v>15</v>
      </c>
      <c r="AK16" s="12">
        <v>-4.55</v>
      </c>
      <c r="AL16" s="12">
        <v>6413.4856349401498</v>
      </c>
      <c r="AM16" s="12">
        <v>465.88469202247597</v>
      </c>
      <c r="AN16" s="12">
        <v>853.40648265330105</v>
      </c>
      <c r="AO16" s="12">
        <v>36.446666044045301</v>
      </c>
      <c r="AP16" s="12">
        <v>1407.4592321181799</v>
      </c>
      <c r="AQ16" s="12">
        <f t="shared" si="5"/>
        <v>1374.1474024546264</v>
      </c>
      <c r="AR16" s="59">
        <f t="shared" si="6"/>
        <v>182.57764172441082</v>
      </c>
      <c r="AS16" s="12">
        <f t="shared" si="7"/>
        <v>324.5391867976744</v>
      </c>
      <c r="AX16" s="25">
        <v>6.6696174857217203</v>
      </c>
      <c r="AY16" s="25">
        <v>28.314409651678599</v>
      </c>
      <c r="AZ16" s="25">
        <v>88.594091664204782</v>
      </c>
      <c r="BB16" s="25">
        <v>4.2047862078230702</v>
      </c>
      <c r="BC16" s="25">
        <v>292.14504917616563</v>
      </c>
    </row>
    <row r="17" spans="1:55" x14ac:dyDescent="0.3">
      <c r="A17" s="90"/>
      <c r="B17" s="34">
        <v>500</v>
      </c>
      <c r="C17" s="34">
        <v>1.0054835855981801</v>
      </c>
      <c r="D17" s="34">
        <v>1268.7157385467599</v>
      </c>
      <c r="E17" s="34">
        <v>1.7769210653582601</v>
      </c>
      <c r="F17" s="34">
        <v>1.4715792734617501E-2</v>
      </c>
      <c r="G17" s="34">
        <v>0.109502413018277</v>
      </c>
      <c r="H17" s="34">
        <v>41.132669833663797</v>
      </c>
      <c r="I17" s="34">
        <v>41.242172246682102</v>
      </c>
      <c r="J17" s="34">
        <v>0</v>
      </c>
      <c r="K17" s="34">
        <v>3269.84651805268</v>
      </c>
      <c r="L17" s="34">
        <f t="shared" si="0"/>
        <v>2.6551077950819251E-3</v>
      </c>
      <c r="M17" s="34">
        <v>16</v>
      </c>
      <c r="N17" s="34">
        <v>-4.55</v>
      </c>
      <c r="O17" s="34">
        <v>8560.4666177918407</v>
      </c>
      <c r="P17" s="34">
        <v>254.30989002637801</v>
      </c>
      <c r="Q17" s="34">
        <v>771.55862826153498</v>
      </c>
      <c r="R17" s="34">
        <v>24.686953014708202</v>
      </c>
      <c r="S17" s="34">
        <v>1268.7157385467599</v>
      </c>
      <c r="T17" s="34">
        <f t="shared" si="1"/>
        <v>1307.3602200705236</v>
      </c>
      <c r="U17" s="53">
        <f t="shared" si="2"/>
        <v>7742.7839984667826</v>
      </c>
      <c r="V17" s="53">
        <f t="shared" si="3"/>
        <v>3794.9790027300087</v>
      </c>
      <c r="W17" s="51"/>
      <c r="X17" s="12">
        <v>500</v>
      </c>
      <c r="Y17" s="12">
        <v>4.3282688540073302</v>
      </c>
      <c r="Z17" s="12">
        <v>1407.6963850821601</v>
      </c>
      <c r="AA17" s="12">
        <v>0.84211513495998302</v>
      </c>
      <c r="AB17" s="12">
        <v>2.9718988634685899E-2</v>
      </c>
      <c r="AC17" s="12">
        <v>9.0031836956852601E-2</v>
      </c>
      <c r="AD17" s="12">
        <v>37.453177256840597</v>
      </c>
      <c r="AE17" s="12">
        <v>37.5432090937975</v>
      </c>
      <c r="AF17" s="12">
        <v>0</v>
      </c>
      <c r="AG17" s="12">
        <v>40.642330851797198</v>
      </c>
      <c r="AH17" s="12">
        <f t="shared" si="4"/>
        <v>2.398085809125114E-3</v>
      </c>
      <c r="AJ17" s="12">
        <v>16</v>
      </c>
      <c r="AK17" s="12">
        <v>-4.55</v>
      </c>
      <c r="AL17" s="12">
        <v>6413.4872381363602</v>
      </c>
      <c r="AM17" s="12">
        <v>465.89507558499798</v>
      </c>
      <c r="AN17" s="12">
        <v>853.41696308568396</v>
      </c>
      <c r="AO17" s="12">
        <v>36.447104523981402</v>
      </c>
      <c r="AP17" s="12">
        <v>1407.6963850821601</v>
      </c>
      <c r="AQ17" s="12">
        <f t="shared" si="5"/>
        <v>1374.1482039655475</v>
      </c>
      <c r="AR17" s="59">
        <f t="shared" si="6"/>
        <v>181.89016509527576</v>
      </c>
      <c r="AS17" s="12">
        <f t="shared" si="7"/>
        <v>324.59618032441352</v>
      </c>
      <c r="AX17" s="25">
        <v>6.6696222588504703</v>
      </c>
      <c r="AY17" s="25">
        <v>29.545278210628801</v>
      </c>
      <c r="AZ17" s="25">
        <v>88.594247434812573</v>
      </c>
      <c r="BB17" s="25">
        <v>4.1306316120896103</v>
      </c>
      <c r="BC17" s="25">
        <v>303.1127811088254</v>
      </c>
    </row>
    <row r="18" spans="1:55" x14ac:dyDescent="0.3">
      <c r="A18" s="90"/>
      <c r="B18" s="34">
        <v>490</v>
      </c>
      <c r="C18" s="34">
        <v>1.0054955794256999</v>
      </c>
      <c r="D18" s="34">
        <v>1268.9908205004001</v>
      </c>
      <c r="E18" s="34">
        <v>1.7763708776453899</v>
      </c>
      <c r="F18" s="34">
        <v>1.4094510136725399E-2</v>
      </c>
      <c r="G18" s="34">
        <v>0.12166731672712</v>
      </c>
      <c r="H18" s="34">
        <v>41.135349062560799</v>
      </c>
      <c r="I18" s="34">
        <v>41.257016379287897</v>
      </c>
      <c r="J18" s="34">
        <v>0</v>
      </c>
      <c r="K18" s="34">
        <v>3259.1711575318</v>
      </c>
      <c r="L18" s="34">
        <f t="shared" si="0"/>
        <v>2.9490090996546255E-3</v>
      </c>
      <c r="M18" s="34">
        <v>17</v>
      </c>
      <c r="N18" s="34">
        <v>-4.55</v>
      </c>
      <c r="O18" s="34">
        <v>8560.57503636195</v>
      </c>
      <c r="P18" s="34">
        <v>254.33260544279099</v>
      </c>
      <c r="Q18" s="34">
        <v>771.58789464895096</v>
      </c>
      <c r="R18" s="34">
        <v>24.6875767593177</v>
      </c>
      <c r="S18" s="34">
        <v>1268.9908205004001</v>
      </c>
      <c r="T18" s="34">
        <f t="shared" si="1"/>
        <v>1307.3604611464566</v>
      </c>
      <c r="U18" s="53">
        <f t="shared" si="2"/>
        <v>7707.3497550183793</v>
      </c>
      <c r="V18" s="53">
        <f t="shared" si="3"/>
        <v>3797.3955277279433</v>
      </c>
      <c r="W18" s="51"/>
      <c r="X18" s="12">
        <v>490</v>
      </c>
      <c r="Y18" s="12">
        <v>4.3283090606777996</v>
      </c>
      <c r="Z18" s="12">
        <v>1407.9335510204101</v>
      </c>
      <c r="AA18" s="12">
        <v>0.84196376923753202</v>
      </c>
      <c r="AB18" s="12">
        <v>2.8949521194173398E-2</v>
      </c>
      <c r="AC18" s="12">
        <v>9.8428591581534802E-2</v>
      </c>
      <c r="AD18" s="12">
        <v>37.455500206293401</v>
      </c>
      <c r="AE18" s="12">
        <v>37.553928797875002</v>
      </c>
      <c r="AF18" s="12">
        <v>0</v>
      </c>
      <c r="AG18" s="12">
        <v>40.555708166887598</v>
      </c>
      <c r="AH18" s="12">
        <f t="shared" si="4"/>
        <v>2.6209931885237151E-3</v>
      </c>
      <c r="AJ18" s="12">
        <v>17</v>
      </c>
      <c r="AK18" s="12">
        <v>-4.55</v>
      </c>
      <c r="AL18" s="12">
        <v>6413.4889210220599</v>
      </c>
      <c r="AM18" s="12">
        <v>465.90599112372303</v>
      </c>
      <c r="AN18" s="12">
        <v>853.427980309345</v>
      </c>
      <c r="AO18" s="12">
        <v>36.447565475708203</v>
      </c>
      <c r="AP18" s="12">
        <v>1407.9335510204101</v>
      </c>
      <c r="AQ18" s="12">
        <f t="shared" si="5"/>
        <v>1374.1490121196239</v>
      </c>
      <c r="AR18" s="59">
        <f t="shared" si="6"/>
        <v>181.20720653849807</v>
      </c>
      <c r="AS18" s="12">
        <f t="shared" si="7"/>
        <v>324.65630390096402</v>
      </c>
      <c r="AX18" s="25">
        <v>6.6696270536517801</v>
      </c>
      <c r="AY18" s="25">
        <v>30.836924411345301</v>
      </c>
      <c r="AZ18" s="25">
        <v>88.594403689759105</v>
      </c>
      <c r="BB18" s="25">
        <v>4.0575410164616796</v>
      </c>
      <c r="BC18" s="25">
        <v>314.34173995819373</v>
      </c>
    </row>
    <row r="19" spans="1:55" x14ac:dyDescent="0.3">
      <c r="A19" s="90"/>
      <c r="B19" s="34">
        <v>480</v>
      </c>
      <c r="C19" s="34">
        <v>1.0055080657222</v>
      </c>
      <c r="D19" s="34">
        <v>1269.2658251297701</v>
      </c>
      <c r="E19" s="34">
        <v>1.77577222895668</v>
      </c>
      <c r="F19" s="34">
        <v>1.3473587707179E-2</v>
      </c>
      <c r="G19" s="34">
        <v>0.13491054359346499</v>
      </c>
      <c r="H19" s="34">
        <v>41.137964492553998</v>
      </c>
      <c r="I19" s="34">
        <v>41.272875036147497</v>
      </c>
      <c r="J19" s="34">
        <v>0</v>
      </c>
      <c r="K19" s="34">
        <v>3248.7441240120002</v>
      </c>
      <c r="L19" s="34">
        <f t="shared" si="0"/>
        <v>3.2687459614894315E-3</v>
      </c>
      <c r="M19" s="34">
        <v>18</v>
      </c>
      <c r="N19" s="34">
        <v>-4.55</v>
      </c>
      <c r="O19" s="34">
        <v>8560.6930017430495</v>
      </c>
      <c r="P19" s="34">
        <v>254.357329201017</v>
      </c>
      <c r="Q19" s="34">
        <v>771.619746224766</v>
      </c>
      <c r="R19" s="34">
        <v>24.6882556701071</v>
      </c>
      <c r="S19" s="34">
        <v>1269.2658251297701</v>
      </c>
      <c r="T19" s="34">
        <f t="shared" si="1"/>
        <v>1307.3607121210161</v>
      </c>
      <c r="U19" s="53">
        <f t="shared" si="2"/>
        <v>7672.5675788885801</v>
      </c>
      <c r="V19" s="53">
        <f t="shared" si="3"/>
        <v>3800.028020205209</v>
      </c>
      <c r="W19" s="51"/>
      <c r="X19" s="12">
        <v>480</v>
      </c>
      <c r="Y19" s="12">
        <v>4.3283496232474201</v>
      </c>
      <c r="Z19" s="12">
        <v>1408.1707295820399</v>
      </c>
      <c r="AA19" s="12">
        <v>0.84180446166036305</v>
      </c>
      <c r="AB19" s="12">
        <v>2.8179844628710999E-2</v>
      </c>
      <c r="AC19" s="12">
        <v>0.10726086294398</v>
      </c>
      <c r="AD19" s="12">
        <v>37.457812051196598</v>
      </c>
      <c r="AE19" s="12">
        <v>37.5650729141406</v>
      </c>
      <c r="AF19" s="12">
        <v>0</v>
      </c>
      <c r="AG19" s="12">
        <v>40.469571321816801</v>
      </c>
      <c r="AH19" s="12">
        <f t="shared" si="4"/>
        <v>2.8553348795339064E-3</v>
      </c>
      <c r="AJ19" s="12">
        <v>18</v>
      </c>
      <c r="AK19" s="12">
        <v>-4.55</v>
      </c>
      <c r="AL19" s="12">
        <v>6413.4906897871597</v>
      </c>
      <c r="AM19" s="12">
        <v>465.91748126084201</v>
      </c>
      <c r="AN19" s="12">
        <v>853.43957732048898</v>
      </c>
      <c r="AO19" s="12">
        <v>36.448050700262698</v>
      </c>
      <c r="AP19" s="12">
        <v>1408.1707295820399</v>
      </c>
      <c r="AQ19" s="12">
        <f t="shared" si="5"/>
        <v>1374.1498274272731</v>
      </c>
      <c r="AR19" s="59">
        <f t="shared" si="6"/>
        <v>180.52886383477588</v>
      </c>
      <c r="AS19" s="12">
        <f t="shared" si="7"/>
        <v>324.71980937670895</v>
      </c>
      <c r="AX19" s="25">
        <v>6.66963187024857</v>
      </c>
      <c r="AY19" s="25">
        <v>32.192691035024602</v>
      </c>
      <c r="AZ19" s="25">
        <v>88.594560823260835</v>
      </c>
      <c r="BB19" s="25">
        <v>3.9790456334055002</v>
      </c>
      <c r="BC19" s="25">
        <v>325.98543201346763</v>
      </c>
    </row>
    <row r="20" spans="1:55" x14ac:dyDescent="0.3">
      <c r="A20" s="90"/>
      <c r="B20" s="34">
        <v>470</v>
      </c>
      <c r="C20" s="34">
        <v>1.00552111239784</v>
      </c>
      <c r="D20" s="34">
        <v>1269.5407387366399</v>
      </c>
      <c r="E20" s="34">
        <v>1.7751183829319901</v>
      </c>
      <c r="F20" s="34">
        <v>1.28531288326399E-2</v>
      </c>
      <c r="G20" s="34">
        <v>0.14938486287105501</v>
      </c>
      <c r="H20" s="34">
        <v>41.140507289020398</v>
      </c>
      <c r="I20" s="34">
        <v>41.289892151891401</v>
      </c>
      <c r="J20" s="34">
        <v>0</v>
      </c>
      <c r="K20" s="34">
        <v>3238.5921125260802</v>
      </c>
      <c r="L20" s="34">
        <f t="shared" si="0"/>
        <v>3.6179523628087711E-3</v>
      </c>
      <c r="M20" s="34">
        <v>19</v>
      </c>
      <c r="N20" s="34">
        <v>-4.55</v>
      </c>
      <c r="O20" s="34">
        <v>8560.8218410115896</v>
      </c>
      <c r="P20" s="34">
        <v>254.38434146747699</v>
      </c>
      <c r="Q20" s="34">
        <v>771.65454334128901</v>
      </c>
      <c r="R20" s="34">
        <v>24.688997444731601</v>
      </c>
      <c r="S20" s="34">
        <v>1269.5407387366399</v>
      </c>
      <c r="T20" s="34">
        <f t="shared" si="1"/>
        <v>1307.3609743591965</v>
      </c>
      <c r="U20" s="53">
        <f t="shared" si="2"/>
        <v>7638.4954497392437</v>
      </c>
      <c r="V20" s="53">
        <f t="shared" si="3"/>
        <v>3802.9068425513578</v>
      </c>
      <c r="W20" s="51"/>
      <c r="X20" s="12">
        <v>470</v>
      </c>
      <c r="Y20" s="12">
        <v>4.3283905698919503</v>
      </c>
      <c r="Z20" s="12">
        <v>1408.4079203829799</v>
      </c>
      <c r="AA20" s="12">
        <v>0.84163655987645303</v>
      </c>
      <c r="AB20" s="12">
        <v>2.7409965995772102E-2</v>
      </c>
      <c r="AC20" s="12">
        <v>0.11656550628147801</v>
      </c>
      <c r="AD20" s="12">
        <v>37.460111890145498</v>
      </c>
      <c r="AE20" s="12">
        <v>37.576677396427002</v>
      </c>
      <c r="AF20" s="12">
        <v>0</v>
      </c>
      <c r="AG20" s="12">
        <v>40.383940386523498</v>
      </c>
      <c r="AH20" s="12">
        <f t="shared" si="4"/>
        <v>3.1020706022444069E-3</v>
      </c>
      <c r="AJ20" s="12">
        <v>19</v>
      </c>
      <c r="AK20" s="12">
        <v>-4.55</v>
      </c>
      <c r="AL20" s="12">
        <v>6413.4925512870605</v>
      </c>
      <c r="AM20" s="12">
        <v>465.92959334912098</v>
      </c>
      <c r="AN20" s="12">
        <v>853.451801886103</v>
      </c>
      <c r="AO20" s="12">
        <v>36.448562198641199</v>
      </c>
      <c r="AP20" s="12">
        <v>1408.4079203829799</v>
      </c>
      <c r="AQ20" s="12">
        <f t="shared" si="5"/>
        <v>1374.1506504548283</v>
      </c>
      <c r="AR20" s="59">
        <f t="shared" si="6"/>
        <v>179.85524739330646</v>
      </c>
      <c r="AS20" s="12">
        <f t="shared" si="7"/>
        <v>324.7869766625596</v>
      </c>
      <c r="AX20" s="25">
        <v>6.6696367087649904</v>
      </c>
      <c r="AY20" s="25">
        <v>33.6161228727374</v>
      </c>
      <c r="AZ20" s="25">
        <v>88.594718642168601</v>
      </c>
      <c r="BB20" s="25">
        <v>3.7452317982159902</v>
      </c>
      <c r="BC20" s="25">
        <v>416.07831603789242</v>
      </c>
    </row>
    <row r="21" spans="1:55" x14ac:dyDescent="0.3">
      <c r="A21" s="90"/>
      <c r="B21" s="34">
        <v>460</v>
      </c>
      <c r="C21" s="34">
        <v>1.00553480035437</v>
      </c>
      <c r="D21" s="34">
        <v>1269.8155450107299</v>
      </c>
      <c r="E21" s="34">
        <v>1.7744013134335701</v>
      </c>
      <c r="F21" s="34">
        <v>1.2233257754217099E-2</v>
      </c>
      <c r="G21" s="34">
        <v>0.16527274753649199</v>
      </c>
      <c r="H21" s="34">
        <v>41.142966926852999</v>
      </c>
      <c r="I21" s="34">
        <v>41.308239674389498</v>
      </c>
      <c r="J21" s="34">
        <v>0</v>
      </c>
      <c r="K21" s="34">
        <v>3228.74703237019</v>
      </c>
      <c r="L21" s="34">
        <f t="shared" si="0"/>
        <v>4.0009632179741298E-3</v>
      </c>
      <c r="M21" s="34">
        <v>20</v>
      </c>
      <c r="N21" s="34">
        <v>-4.55</v>
      </c>
      <c r="O21" s="34">
        <v>8560.96313244253</v>
      </c>
      <c r="P21" s="34">
        <v>254.41397659473901</v>
      </c>
      <c r="Q21" s="34">
        <v>771.69271571513298</v>
      </c>
      <c r="R21" s="34">
        <v>24.689811274290399</v>
      </c>
      <c r="S21" s="34">
        <v>1269.8155450107299</v>
      </c>
      <c r="T21" s="34">
        <f t="shared" si="1"/>
        <v>1307.3612494871227</v>
      </c>
      <c r="U21" s="53">
        <f t="shared" si="2"/>
        <v>7605.2028555608367</v>
      </c>
      <c r="V21" s="53">
        <f t="shared" si="3"/>
        <v>3806.0682409390488</v>
      </c>
      <c r="W21" s="51"/>
      <c r="X21" s="12">
        <v>460</v>
      </c>
      <c r="Y21" s="12">
        <v>4.32843193196606</v>
      </c>
      <c r="Z21" s="12">
        <v>1408.6451230013599</v>
      </c>
      <c r="AA21" s="12">
        <v>0.84145933731628997</v>
      </c>
      <c r="AB21" s="12">
        <v>2.6639893763947001E-2</v>
      </c>
      <c r="AC21" s="12">
        <v>0.126383629956618</v>
      </c>
      <c r="AD21" s="12">
        <v>37.462398719682703</v>
      </c>
      <c r="AE21" s="12">
        <v>37.588782349639303</v>
      </c>
      <c r="AF21" s="12">
        <v>0</v>
      </c>
      <c r="AG21" s="12">
        <v>40.298837786353197</v>
      </c>
      <c r="AH21" s="12">
        <f t="shared" si="4"/>
        <v>3.3622698596894214E-3</v>
      </c>
      <c r="AJ21" s="12">
        <v>20</v>
      </c>
      <c r="AK21" s="12">
        <v>-4.55</v>
      </c>
      <c r="AL21" s="12">
        <v>6413.4945131344202</v>
      </c>
      <c r="AM21" s="12">
        <v>465.94238014625699</v>
      </c>
      <c r="AN21" s="12">
        <v>853.46470722386596</v>
      </c>
      <c r="AO21" s="12">
        <v>36.449102200313298</v>
      </c>
      <c r="AP21" s="12">
        <v>1408.6451230013599</v>
      </c>
      <c r="AQ21" s="12">
        <f t="shared" si="5"/>
        <v>1374.1514818325177</v>
      </c>
      <c r="AR21" s="59">
        <f t="shared" si="6"/>
        <v>179.18648204651817</v>
      </c>
      <c r="AS21" s="12">
        <f t="shared" si="7"/>
        <v>324.85811774667712</v>
      </c>
      <c r="AX21" s="25">
        <v>6.6696415693245603</v>
      </c>
      <c r="AY21" s="25">
        <v>35.110980002261599</v>
      </c>
      <c r="AZ21" s="25">
        <v>88.594877338886889</v>
      </c>
      <c r="BB21" s="25">
        <v>3.5446491710757</v>
      </c>
      <c r="BC21" s="25">
        <v>510.88897289758785</v>
      </c>
    </row>
    <row r="22" spans="1:55" x14ac:dyDescent="0.3">
      <c r="A22" s="90"/>
      <c r="B22" s="34">
        <v>450</v>
      </c>
      <c r="C22" s="34">
        <v>1.00554922667847</v>
      </c>
      <c r="D22" s="34">
        <v>1270.09022438698</v>
      </c>
      <c r="E22" s="34">
        <v>1.77361138751373</v>
      </c>
      <c r="F22" s="34">
        <v>1.1614124693839699E-2</v>
      </c>
      <c r="G22" s="34">
        <v>0.182793800857837</v>
      </c>
      <c r="H22" s="34">
        <v>41.145330774962503</v>
      </c>
      <c r="I22" s="34">
        <v>41.328124575820297</v>
      </c>
      <c r="J22" s="34">
        <v>0</v>
      </c>
      <c r="K22" s="34">
        <v>3219.24730300498</v>
      </c>
      <c r="L22" s="34">
        <f t="shared" si="0"/>
        <v>4.4229880434686689E-3</v>
      </c>
      <c r="M22" s="34">
        <v>21</v>
      </c>
      <c r="N22" s="34">
        <v>-4.55</v>
      </c>
      <c r="O22" s="34">
        <v>8561.1187755612591</v>
      </c>
      <c r="P22" s="34">
        <v>254.446635615991</v>
      </c>
      <c r="Q22" s="34">
        <v>771.73477915443505</v>
      </c>
      <c r="R22" s="34">
        <v>24.690708175987201</v>
      </c>
      <c r="S22" s="34">
        <v>1270.09022438698</v>
      </c>
      <c r="T22" s="34">
        <f t="shared" si="1"/>
        <v>1307.3615394562371</v>
      </c>
      <c r="U22" s="53">
        <f t="shared" si="2"/>
        <v>7572.7736689389667</v>
      </c>
      <c r="V22" s="53">
        <f t="shared" si="3"/>
        <v>3809.5558211034318</v>
      </c>
      <c r="W22" s="51"/>
      <c r="X22" s="12">
        <v>450</v>
      </c>
      <c r="Y22" s="12">
        <v>4.3284737444530901</v>
      </c>
      <c r="Z22" s="12">
        <v>1408.88233697183</v>
      </c>
      <c r="AA22" s="12">
        <v>0.84127198245568002</v>
      </c>
      <c r="AB22" s="12">
        <v>2.5869638251880499E-2</v>
      </c>
      <c r="AC22" s="12">
        <v>0.136761221527674</v>
      </c>
      <c r="AD22" s="12">
        <v>37.464671419715501</v>
      </c>
      <c r="AE22" s="12">
        <v>37.6014326412432</v>
      </c>
      <c r="AF22" s="12">
        <v>0</v>
      </c>
      <c r="AG22" s="12">
        <v>40.214288638772999</v>
      </c>
      <c r="AH22" s="12">
        <f t="shared" si="4"/>
        <v>3.6371279475577033E-3</v>
      </c>
      <c r="AJ22" s="12">
        <v>21</v>
      </c>
      <c r="AK22" s="12">
        <v>-4.55</v>
      </c>
      <c r="AL22" s="12">
        <v>6413.4965838051103</v>
      </c>
      <c r="AM22" s="12">
        <v>465.95590059958403</v>
      </c>
      <c r="AN22" s="12">
        <v>853.47835279324704</v>
      </c>
      <c r="AO22" s="12">
        <v>36.449673196404397</v>
      </c>
      <c r="AP22" s="12">
        <v>1408.88233697183</v>
      </c>
      <c r="AQ22" s="12">
        <f t="shared" si="5"/>
        <v>1374.1523222635069</v>
      </c>
      <c r="AR22" s="59">
        <f t="shared" si="6"/>
        <v>178.52270913730047</v>
      </c>
      <c r="AS22" s="12">
        <f t="shared" si="7"/>
        <v>324.93358137210049</v>
      </c>
      <c r="AX22" s="25">
        <v>6.6696464520606602</v>
      </c>
      <c r="AY22" s="25">
        <v>36.681252009687697</v>
      </c>
      <c r="AZ22" s="25">
        <v>88.59503643560582</v>
      </c>
      <c r="BB22" s="25">
        <v>3.3784611891986298</v>
      </c>
      <c r="BC22" s="25">
        <v>603.63106747950894</v>
      </c>
    </row>
    <row r="23" spans="1:55" x14ac:dyDescent="0.3">
      <c r="A23" s="90"/>
      <c r="B23" s="34">
        <v>440</v>
      </c>
      <c r="C23" s="34">
        <v>1.00556450879953</v>
      </c>
      <c r="D23" s="34">
        <v>1270.3647532078501</v>
      </c>
      <c r="E23" s="34">
        <v>1.7727369526474901</v>
      </c>
      <c r="F23" s="34">
        <v>1.0995912522768299E-2</v>
      </c>
      <c r="G23" s="34">
        <v>0.202214470242289</v>
      </c>
      <c r="H23" s="34">
        <v>41.147583555312899</v>
      </c>
      <c r="I23" s="34">
        <v>41.349798025555202</v>
      </c>
      <c r="J23" s="34">
        <v>0</v>
      </c>
      <c r="K23" s="34">
        <v>3210.1395464696202</v>
      </c>
      <c r="L23" s="34">
        <f t="shared" si="0"/>
        <v>4.8903375566022233E-3</v>
      </c>
      <c r="M23" s="34">
        <v>22</v>
      </c>
      <c r="N23" s="34">
        <v>-4.55</v>
      </c>
      <c r="O23" s="34">
        <v>8561.2910642884199</v>
      </c>
      <c r="P23" s="34">
        <v>254.482804613562</v>
      </c>
      <c r="Q23" s="34">
        <v>771.78135834700095</v>
      </c>
      <c r="R23" s="34">
        <v>24.691701510584</v>
      </c>
      <c r="S23" s="34">
        <v>1270.3647532078501</v>
      </c>
      <c r="T23" s="34">
        <f t="shared" si="1"/>
        <v>1307.3618466268704</v>
      </c>
      <c r="U23" s="53">
        <f t="shared" si="2"/>
        <v>7541.3098951896391</v>
      </c>
      <c r="V23" s="53">
        <f t="shared" si="3"/>
        <v>3813.4224674302804</v>
      </c>
      <c r="W23" s="51"/>
      <c r="X23" s="12">
        <v>440</v>
      </c>
      <c r="Y23" s="12">
        <v>4.3285160465383399</v>
      </c>
      <c r="Z23" s="12">
        <v>1409.1195617794699</v>
      </c>
      <c r="AA23" s="12">
        <v>0.84107358588089798</v>
      </c>
      <c r="AB23" s="12">
        <v>2.5099211432282401E-2</v>
      </c>
      <c r="AC23" s="12">
        <v>0.14774989617499501</v>
      </c>
      <c r="AD23" s="12">
        <v>37.466928735392102</v>
      </c>
      <c r="AE23" s="12">
        <v>37.614678631567102</v>
      </c>
      <c r="AF23" s="12">
        <v>0</v>
      </c>
      <c r="AG23" s="12">
        <v>40.130321174206202</v>
      </c>
      <c r="AH23" s="12">
        <f t="shared" si="4"/>
        <v>3.9279850725881232E-3</v>
      </c>
      <c r="AJ23" s="12">
        <v>22</v>
      </c>
      <c r="AK23" s="12">
        <v>-4.55</v>
      </c>
      <c r="AL23" s="12">
        <v>6413.4987727656098</v>
      </c>
      <c r="AM23" s="12">
        <v>465.97022079163202</v>
      </c>
      <c r="AN23" s="12">
        <v>853.49280524876895</v>
      </c>
      <c r="AO23" s="12">
        <v>36.450277979681204</v>
      </c>
      <c r="AP23" s="12">
        <v>1409.1195617794699</v>
      </c>
      <c r="AQ23" s="12">
        <f t="shared" si="5"/>
        <v>1374.1531725354207</v>
      </c>
      <c r="AR23" s="59">
        <f t="shared" si="6"/>
        <v>177.86408904110726</v>
      </c>
      <c r="AS23" s="12">
        <f t="shared" si="7"/>
        <v>325.01375867156787</v>
      </c>
      <c r="AX23" s="25">
        <v>6.6644082198051597</v>
      </c>
      <c r="AY23" s="25">
        <v>38.372106272359602</v>
      </c>
      <c r="AZ23" s="25">
        <v>88.798342097886547</v>
      </c>
      <c r="BB23" s="25">
        <v>3.2334743084691202</v>
      </c>
      <c r="BC23" s="25">
        <v>696.43670054337463</v>
      </c>
    </row>
    <row r="24" spans="1:55" x14ac:dyDescent="0.3">
      <c r="A24" s="90"/>
      <c r="B24" s="34">
        <v>430</v>
      </c>
      <c r="C24" s="34">
        <v>1.0055807899579201</v>
      </c>
      <c r="D24" s="34">
        <v>1270.63910262126</v>
      </c>
      <c r="E24" s="34">
        <v>1.77176379387415</v>
      </c>
      <c r="F24" s="34">
        <v>1.03788455196602E-2</v>
      </c>
      <c r="G24" s="34">
        <v>0.223860888877185</v>
      </c>
      <c r="H24" s="34">
        <v>41.149706631467701</v>
      </c>
      <c r="I24" s="34">
        <v>41.373567520344899</v>
      </c>
      <c r="J24" s="34">
        <v>0</v>
      </c>
      <c r="K24" s="34">
        <v>3201.4808208589202</v>
      </c>
      <c r="L24" s="34">
        <f t="shared" si="0"/>
        <v>5.4107224079022066E-3</v>
      </c>
      <c r="M24" s="34">
        <v>23</v>
      </c>
      <c r="N24" s="34">
        <v>-4.55</v>
      </c>
      <c r="O24" s="34">
        <v>8561.4827958942606</v>
      </c>
      <c r="P24" s="34">
        <v>254.52307688974199</v>
      </c>
      <c r="Q24" s="34">
        <v>771.83321561447099</v>
      </c>
      <c r="R24" s="34">
        <v>24.692807587165301</v>
      </c>
      <c r="S24" s="34">
        <v>1270.63910262126</v>
      </c>
      <c r="T24" s="34">
        <f t="shared" si="1"/>
        <v>1307.362173878154</v>
      </c>
      <c r="U24" s="53">
        <f t="shared" si="2"/>
        <v>7510.9365477514893</v>
      </c>
      <c r="V24" s="53">
        <f t="shared" si="3"/>
        <v>3817.7328470944258</v>
      </c>
      <c r="W24" s="51"/>
      <c r="X24" s="12">
        <v>430</v>
      </c>
      <c r="Y24" s="12">
        <v>4.3285588822293803</v>
      </c>
      <c r="Z24" s="12">
        <v>1409.3567968519401</v>
      </c>
      <c r="AA24" s="12">
        <v>0.84086312535416596</v>
      </c>
      <c r="AB24" s="12">
        <v>2.4328627659179699E-2</v>
      </c>
      <c r="AC24" s="12">
        <v>0.15940777372461201</v>
      </c>
      <c r="AD24" s="12">
        <v>37.469169256909097</v>
      </c>
      <c r="AE24" s="12">
        <v>37.6285770306337</v>
      </c>
      <c r="AF24" s="12">
        <v>0</v>
      </c>
      <c r="AG24" s="12">
        <v>40.0469672022544</v>
      </c>
      <c r="AH24" s="12">
        <f t="shared" si="4"/>
        <v>4.2363487089835195E-3</v>
      </c>
      <c r="AJ24" s="12">
        <v>23</v>
      </c>
      <c r="AK24" s="12">
        <v>-4.55</v>
      </c>
      <c r="AL24" s="12">
        <v>6413.5010906187899</v>
      </c>
      <c r="AM24" s="12">
        <v>465.98541503288698</v>
      </c>
      <c r="AN24" s="12">
        <v>853.50813954157502</v>
      </c>
      <c r="AO24" s="12">
        <v>36.450919690766099</v>
      </c>
      <c r="AP24" s="12">
        <v>1409.3567968519401</v>
      </c>
      <c r="AQ24" s="12">
        <f t="shared" si="5"/>
        <v>1374.1540335328104</v>
      </c>
      <c r="AR24" s="59">
        <f t="shared" si="6"/>
        <v>177.21080407360608</v>
      </c>
      <c r="AS24" s="12">
        <f t="shared" si="7"/>
        <v>325.09908969144573</v>
      </c>
      <c r="AX24" s="25">
        <v>6.4778831097060499</v>
      </c>
      <c r="AY24" s="25">
        <v>41.699788877240998</v>
      </c>
      <c r="AZ24" s="25">
        <v>96.448341022805522</v>
      </c>
      <c r="BB24" s="25">
        <v>3.1022423134080999</v>
      </c>
      <c r="BC24" s="25">
        <v>791.23238004376924</v>
      </c>
    </row>
    <row r="25" spans="1:55" x14ac:dyDescent="0.3">
      <c r="A25" s="90"/>
      <c r="B25" s="34">
        <v>420</v>
      </c>
      <c r="C25" s="34">
        <v>1.00559824647245</v>
      </c>
      <c r="D25" s="34">
        <v>1270.9132371149501</v>
      </c>
      <c r="E25" s="34">
        <v>1.77067441231692</v>
      </c>
      <c r="F25" s="34">
        <v>9.7632010150109794E-3</v>
      </c>
      <c r="G25" s="34">
        <v>0.248136043450398</v>
      </c>
      <c r="H25" s="34">
        <v>41.151677063062401</v>
      </c>
      <c r="I25" s="34">
        <v>41.399813106512802</v>
      </c>
      <c r="J25" s="34">
        <v>0</v>
      </c>
      <c r="K25" s="34">
        <v>3193.3416002477602</v>
      </c>
      <c r="L25" s="34">
        <f t="shared" si="0"/>
        <v>5.9936512952847732E-3</v>
      </c>
      <c r="M25" s="34">
        <v>24</v>
      </c>
      <c r="N25" s="34">
        <v>-4.55</v>
      </c>
      <c r="O25" s="34">
        <v>8561.69741749897</v>
      </c>
      <c r="P25" s="34">
        <v>254.568183424095</v>
      </c>
      <c r="Q25" s="34">
        <v>771.89129022161603</v>
      </c>
      <c r="R25" s="34">
        <v>24.694046496878801</v>
      </c>
      <c r="S25" s="34">
        <v>1270.9132371149501</v>
      </c>
      <c r="T25" s="34">
        <f t="shared" si="1"/>
        <v>1307.3625247540963</v>
      </c>
      <c r="U25" s="53">
        <f t="shared" si="2"/>
        <v>7481.8083214864027</v>
      </c>
      <c r="V25" s="53">
        <f t="shared" si="3"/>
        <v>3822.5668324617664</v>
      </c>
      <c r="W25" s="51"/>
      <c r="X25" s="12">
        <v>420</v>
      </c>
      <c r="Y25" s="12">
        <v>4.32860230113734</v>
      </c>
      <c r="Z25" s="12">
        <v>1409.5940415503101</v>
      </c>
      <c r="AA25" s="12">
        <v>0.84063944765950804</v>
      </c>
      <c r="AB25" s="12">
        <v>2.3557903930129E-2</v>
      </c>
      <c r="AC25" s="12">
        <v>0.17180053441784399</v>
      </c>
      <c r="AD25" s="12">
        <v>37.471391394488698</v>
      </c>
      <c r="AE25" s="12">
        <v>37.643191928906496</v>
      </c>
      <c r="AF25" s="12">
        <v>0</v>
      </c>
      <c r="AG25" s="12">
        <v>39.964262692059499</v>
      </c>
      <c r="AH25" s="12">
        <f t="shared" si="4"/>
        <v>4.5639204757744476E-3</v>
      </c>
      <c r="AJ25" s="12">
        <v>24</v>
      </c>
      <c r="AK25" s="12">
        <v>-4.55</v>
      </c>
      <c r="AL25" s="12">
        <v>6413.50354928047</v>
      </c>
      <c r="AM25" s="12">
        <v>466.00156719056997</v>
      </c>
      <c r="AN25" s="12">
        <v>853.52444025887598</v>
      </c>
      <c r="AO25" s="12">
        <v>36.451601874335097</v>
      </c>
      <c r="AP25" s="12">
        <v>1409.5940415503101</v>
      </c>
      <c r="AQ25" s="12">
        <f t="shared" si="5"/>
        <v>1374.1549062528607</v>
      </c>
      <c r="AR25" s="59">
        <f t="shared" si="6"/>
        <v>176.56306203794068</v>
      </c>
      <c r="AS25" s="12">
        <f t="shared" si="7"/>
        <v>325.19007132465254</v>
      </c>
      <c r="AX25" s="25">
        <v>6.29456838579853</v>
      </c>
      <c r="AY25" s="25">
        <v>45.350863493413897</v>
      </c>
      <c r="AZ25" s="25">
        <v>104.79300578173773</v>
      </c>
      <c r="BB25" s="25">
        <v>2.7643869393589098</v>
      </c>
      <c r="BC25" s="25">
        <v>1089.0871866542182</v>
      </c>
    </row>
    <row r="26" spans="1:55" x14ac:dyDescent="0.3">
      <c r="A26" s="90"/>
      <c r="B26" s="34">
        <v>410</v>
      </c>
      <c r="C26" s="34">
        <v>1.0056170975067</v>
      </c>
      <c r="D26" s="34">
        <v>1271.1871125457401</v>
      </c>
      <c r="E26" s="34">
        <v>1.7694470556731601</v>
      </c>
      <c r="F26" s="34">
        <v>9.1493249984667506E-3</v>
      </c>
      <c r="G26" s="34">
        <v>0.275542998856251</v>
      </c>
      <c r="H26" s="34">
        <v>41.153466335226398</v>
      </c>
      <c r="I26" s="34">
        <v>41.4290093340827</v>
      </c>
      <c r="J26" s="34">
        <v>0</v>
      </c>
      <c r="K26" s="34">
        <v>3185.80979699825</v>
      </c>
      <c r="L26" s="34">
        <f t="shared" si="0"/>
        <v>6.6509676018144219E-3</v>
      </c>
      <c r="M26" s="34">
        <v>25</v>
      </c>
      <c r="N26" s="34">
        <v>-4.55</v>
      </c>
      <c r="O26" s="34">
        <v>8561.9392076753102</v>
      </c>
      <c r="P26" s="34">
        <v>254.61903422246399</v>
      </c>
      <c r="Q26" s="34">
        <v>771.95675069831304</v>
      </c>
      <c r="R26" s="34">
        <v>24.695443261101399</v>
      </c>
      <c r="S26" s="34">
        <v>1271.1871125457401</v>
      </c>
      <c r="T26" s="34">
        <f t="shared" si="1"/>
        <v>1307.3629036598845</v>
      </c>
      <c r="U26" s="53">
        <f t="shared" si="2"/>
        <v>7454.1183931069372</v>
      </c>
      <c r="V26" s="53">
        <f t="shared" si="3"/>
        <v>3828.0240213467328</v>
      </c>
      <c r="W26" s="51"/>
      <c r="X26" s="12">
        <v>410</v>
      </c>
      <c r="Y26" s="12">
        <v>4.3286463594062097</v>
      </c>
      <c r="Z26" s="12">
        <v>1409.8312951585599</v>
      </c>
      <c r="AA26" s="12">
        <v>0.84040124718328302</v>
      </c>
      <c r="AB26" s="12">
        <v>2.27870600211693E-2</v>
      </c>
      <c r="AC26" s="12">
        <v>0.18500268239308501</v>
      </c>
      <c r="AD26" s="12">
        <v>37.4735933487176</v>
      </c>
      <c r="AE26" s="12">
        <v>37.658596031110697</v>
      </c>
      <c r="AF26" s="12">
        <v>0</v>
      </c>
      <c r="AG26" s="12">
        <v>39.882248460061</v>
      </c>
      <c r="AH26" s="12">
        <f t="shared" si="4"/>
        <v>4.9126282413781384E-3</v>
      </c>
      <c r="AJ26" s="12">
        <v>25</v>
      </c>
      <c r="AK26" s="12">
        <v>-4.55</v>
      </c>
      <c r="AL26" s="12">
        <v>6413.5061621861496</v>
      </c>
      <c r="AM26" s="12">
        <v>466.01877225775399</v>
      </c>
      <c r="AN26" s="12">
        <v>853.54180320555702</v>
      </c>
      <c r="AO26" s="12">
        <v>36.452328545486303</v>
      </c>
      <c r="AP26" s="12">
        <v>1409.8312951585599</v>
      </c>
      <c r="AQ26" s="12">
        <f t="shared" si="5"/>
        <v>1374.1557918240646</v>
      </c>
      <c r="AR26" s="59">
        <f t="shared" si="6"/>
        <v>175.92110040708064</v>
      </c>
      <c r="AS26" s="12">
        <f t="shared" si="7"/>
        <v>325.28726668714268</v>
      </c>
      <c r="AX26" s="25">
        <v>6.14745701366604</v>
      </c>
      <c r="AY26" s="25">
        <v>48.458666597838203</v>
      </c>
      <c r="AZ26" s="25">
        <v>112.37881625599105</v>
      </c>
      <c r="BB26" s="25">
        <v>2.35191957045617</v>
      </c>
      <c r="BC26" s="25">
        <v>1595.6355705475419</v>
      </c>
    </row>
    <row r="27" spans="1:55" x14ac:dyDescent="0.3">
      <c r="A27" s="90"/>
      <c r="B27" s="34">
        <v>400</v>
      </c>
      <c r="C27" s="34">
        <v>1.00563761833994</v>
      </c>
      <c r="D27" s="34">
        <v>1271.4606734593101</v>
      </c>
      <c r="E27" s="34">
        <v>1.76805440080506</v>
      </c>
      <c r="F27" s="34">
        <v>8.5376533202905294E-3</v>
      </c>
      <c r="G27" s="34">
        <v>0.30671670301897003</v>
      </c>
      <c r="H27" s="34">
        <v>41.155038632114</v>
      </c>
      <c r="I27" s="34">
        <v>41.461755335132999</v>
      </c>
      <c r="J27" s="34">
        <v>0</v>
      </c>
      <c r="K27" s="34">
        <v>3178.9962556440501</v>
      </c>
      <c r="L27" s="34">
        <f t="shared" si="0"/>
        <v>7.3975812297331998E-3</v>
      </c>
      <c r="M27" s="34">
        <v>26</v>
      </c>
      <c r="N27" s="34">
        <v>-4.55</v>
      </c>
      <c r="O27" s="34">
        <v>8562.2135461627895</v>
      </c>
      <c r="P27" s="34">
        <v>254.676773764204</v>
      </c>
      <c r="Q27" s="34">
        <v>772.031066583707</v>
      </c>
      <c r="R27" s="34">
        <v>24.6970293458415</v>
      </c>
      <c r="S27" s="34">
        <v>1271.4606734593101</v>
      </c>
      <c r="T27" s="34">
        <f t="shared" si="1"/>
        <v>1307.363316128633</v>
      </c>
      <c r="U27" s="53">
        <f t="shared" si="2"/>
        <v>7428.1107161539421</v>
      </c>
      <c r="V27" s="53">
        <f t="shared" si="3"/>
        <v>3834.2300525131564</v>
      </c>
      <c r="W27" s="51"/>
      <c r="X27" s="12">
        <v>400</v>
      </c>
      <c r="Y27" s="12">
        <v>4.3286911208032901</v>
      </c>
      <c r="Z27" s="12">
        <v>1410.0685568701699</v>
      </c>
      <c r="AA27" s="12">
        <v>0.84014704000499996</v>
      </c>
      <c r="AB27" s="12">
        <v>2.2016119422332201E-2</v>
      </c>
      <c r="AC27" s="12">
        <v>0.199099066255673</v>
      </c>
      <c r="AD27" s="12">
        <v>37.475773075268201</v>
      </c>
      <c r="AE27" s="12">
        <v>37.674872141523899</v>
      </c>
      <c r="AF27" s="12">
        <v>0</v>
      </c>
      <c r="AG27" s="12">
        <v>39.800970987505899</v>
      </c>
      <c r="AH27" s="12">
        <f t="shared" si="4"/>
        <v>5.284664683340312E-3</v>
      </c>
      <c r="AJ27" s="12">
        <v>26</v>
      </c>
      <c r="AK27" s="12">
        <v>-4.55</v>
      </c>
      <c r="AL27" s="12">
        <v>6413.5089445393996</v>
      </c>
      <c r="AM27" s="12">
        <v>466.03713825256398</v>
      </c>
      <c r="AN27" s="12">
        <v>853.56033731838795</v>
      </c>
      <c r="AO27" s="12">
        <v>36.453104270074498</v>
      </c>
      <c r="AP27" s="12">
        <v>1410.0685568701699</v>
      </c>
      <c r="AQ27" s="12">
        <f t="shared" si="5"/>
        <v>1374.156691528146</v>
      </c>
      <c r="AR27" s="59">
        <f t="shared" si="6"/>
        <v>175.28519139534563</v>
      </c>
      <c r="AS27" s="12">
        <f t="shared" si="7"/>
        <v>325.39131647900348</v>
      </c>
      <c r="AX27" s="25">
        <v>6.0406206360599404</v>
      </c>
      <c r="AY27" s="25">
        <v>50.6583067103182</v>
      </c>
      <c r="AZ27" s="25">
        <v>118.57594940346004</v>
      </c>
      <c r="BB27" s="25">
        <v>2.1083236571263102</v>
      </c>
      <c r="BC27" s="25">
        <v>1969.4328007509559</v>
      </c>
    </row>
    <row r="28" spans="1:55" x14ac:dyDescent="0.3">
      <c r="A28" s="90"/>
      <c r="B28" s="34">
        <v>390</v>
      </c>
      <c r="C28" s="34">
        <v>1.0056601586053</v>
      </c>
      <c r="D28" s="34">
        <v>1271.7338494037899</v>
      </c>
      <c r="E28" s="34">
        <v>1.7664617432834899</v>
      </c>
      <c r="F28" s="34">
        <v>7.9287407734455508E-3</v>
      </c>
      <c r="G28" s="34">
        <v>0.34246809373670201</v>
      </c>
      <c r="H28" s="34">
        <v>41.1563484643343</v>
      </c>
      <c r="I28" s="34">
        <v>41.498816558070999</v>
      </c>
      <c r="J28" s="34">
        <v>0</v>
      </c>
      <c r="K28" s="34">
        <v>3173.0423486712498</v>
      </c>
      <c r="L28" s="34">
        <f t="shared" si="0"/>
        <v>8.252478555803449E-3</v>
      </c>
      <c r="M28" s="34">
        <v>27</v>
      </c>
      <c r="N28" s="34">
        <v>-4.55</v>
      </c>
      <c r="O28" s="34">
        <v>8562.5272628963303</v>
      </c>
      <c r="P28" s="34">
        <v>254.74285784605399</v>
      </c>
      <c r="Q28" s="34">
        <v>772.11610635942702</v>
      </c>
      <c r="R28" s="34">
        <v>24.698844783657599</v>
      </c>
      <c r="S28" s="34">
        <v>1271.7338494037899</v>
      </c>
      <c r="T28" s="34">
        <f t="shared" si="1"/>
        <v>1307.3637691879667</v>
      </c>
      <c r="U28" s="53">
        <f t="shared" si="2"/>
        <v>7404.0967281230296</v>
      </c>
      <c r="V28" s="53">
        <f t="shared" si="3"/>
        <v>3841.3451993455387</v>
      </c>
      <c r="W28" s="51"/>
      <c r="X28" s="12">
        <v>390</v>
      </c>
      <c r="Y28" s="12">
        <v>4.3287366580757398</v>
      </c>
      <c r="Z28" s="12">
        <v>1410.3058257724001</v>
      </c>
      <c r="AA28" s="12">
        <v>0.83987513237649103</v>
      </c>
      <c r="AB28" s="12">
        <v>2.1245109790088999E-2</v>
      </c>
      <c r="AC28" s="12">
        <v>0.21418673151397</v>
      </c>
      <c r="AD28" s="12">
        <v>37.477928241449703</v>
      </c>
      <c r="AE28" s="12">
        <v>37.692114972963701</v>
      </c>
      <c r="AF28" s="12">
        <v>0</v>
      </c>
      <c r="AG28" s="12">
        <v>39.7204834294892</v>
      </c>
      <c r="AH28" s="12">
        <f t="shared" si="4"/>
        <v>5.6825341763815816E-3</v>
      </c>
      <c r="AJ28" s="12">
        <v>27</v>
      </c>
      <c r="AK28" s="12">
        <v>-4.55</v>
      </c>
      <c r="AL28" s="12">
        <v>6413.5119136122103</v>
      </c>
      <c r="AM28" s="12">
        <v>466.05678853027098</v>
      </c>
      <c r="AN28" s="12">
        <v>853.58016699626603</v>
      </c>
      <c r="AO28" s="12">
        <v>36.453934262517897</v>
      </c>
      <c r="AP28" s="12">
        <v>1410.3058257724001</v>
      </c>
      <c r="AQ28" s="12">
        <f t="shared" si="5"/>
        <v>1374.1576068273225</v>
      </c>
      <c r="AR28" s="59">
        <f t="shared" si="6"/>
        <v>174.65564813891007</v>
      </c>
      <c r="AS28" s="12">
        <f t="shared" si="7"/>
        <v>325.50295282318694</v>
      </c>
      <c r="AX28" s="25">
        <v>5.93276008092674</v>
      </c>
      <c r="AY28" s="25">
        <v>52.943027803018197</v>
      </c>
      <c r="AZ28" s="25">
        <v>125.14687204144045</v>
      </c>
      <c r="BB28" s="25">
        <v>1.89353108192805</v>
      </c>
      <c r="BC28" s="25">
        <v>2350.9572517859601</v>
      </c>
    </row>
    <row r="29" spans="1:55" x14ac:dyDescent="0.3">
      <c r="A29" s="90"/>
      <c r="B29" s="34">
        <v>380</v>
      </c>
      <c r="C29" s="34">
        <v>1.0056851676270799</v>
      </c>
      <c r="D29" s="34">
        <v>1272.0065498029101</v>
      </c>
      <c r="E29" s="34">
        <v>1.7646244822727599</v>
      </c>
      <c r="F29" s="34">
        <v>7.32330144829434E-3</v>
      </c>
      <c r="G29" s="34">
        <v>0.38384603857365801</v>
      </c>
      <c r="H29" s="34">
        <v>41.157337373036498</v>
      </c>
      <c r="I29" s="34">
        <v>41.541183411610099</v>
      </c>
      <c r="J29" s="34">
        <v>0</v>
      </c>
      <c r="K29" s="34">
        <v>3168.1306048497099</v>
      </c>
      <c r="L29" s="34">
        <f t="shared" si="0"/>
        <v>9.2401324914200365E-3</v>
      </c>
      <c r="M29" s="34">
        <v>28</v>
      </c>
      <c r="N29" s="34">
        <v>-4.55</v>
      </c>
      <c r="O29" s="34">
        <v>8562.8891332039402</v>
      </c>
      <c r="P29" s="34">
        <v>254.81916082973501</v>
      </c>
      <c r="Q29" s="34">
        <v>772.21427461849203</v>
      </c>
      <c r="R29" s="34">
        <v>24.7009411266956</v>
      </c>
      <c r="S29" s="34">
        <v>1272.0065498029101</v>
      </c>
      <c r="T29" s="34">
        <f t="shared" si="1"/>
        <v>1307.3642718693045</v>
      </c>
      <c r="U29" s="53">
        <f t="shared" si="2"/>
        <v>7382.4789487457083</v>
      </c>
      <c r="V29" s="53">
        <f t="shared" si="3"/>
        <v>3849.5765140622466</v>
      </c>
      <c r="W29" s="51"/>
      <c r="X29" s="12">
        <v>380</v>
      </c>
      <c r="Y29" s="12">
        <v>4.3287830545776096</v>
      </c>
      <c r="Z29" s="12">
        <v>1410.5431008273299</v>
      </c>
      <c r="AA29" s="12">
        <v>0.83958358293803503</v>
      </c>
      <c r="AB29" s="12">
        <v>2.0474063468383399E-2</v>
      </c>
      <c r="AC29" s="12">
        <v>0.23037717318096501</v>
      </c>
      <c r="AD29" s="12">
        <v>37.480056174104</v>
      </c>
      <c r="AE29" s="12">
        <v>37.710433347284997</v>
      </c>
      <c r="AF29" s="12">
        <v>0</v>
      </c>
      <c r="AG29" s="12">
        <v>39.640846824600601</v>
      </c>
      <c r="AH29" s="12">
        <f t="shared" si="4"/>
        <v>6.1091096742210069E-3</v>
      </c>
      <c r="AJ29" s="12">
        <v>28</v>
      </c>
      <c r="AK29" s="12">
        <v>-4.55</v>
      </c>
      <c r="AL29" s="12">
        <v>6413.5150891011499</v>
      </c>
      <c r="AM29" s="12">
        <v>466.07786455767399</v>
      </c>
      <c r="AN29" s="12">
        <v>853.60143489611198</v>
      </c>
      <c r="AO29" s="12">
        <v>36.454824503172702</v>
      </c>
      <c r="AP29" s="12">
        <v>1410.5431008273299</v>
      </c>
      <c r="AQ29" s="12">
        <f t="shared" si="5"/>
        <v>1374.1585393970099</v>
      </c>
      <c r="AR29" s="59">
        <f t="shared" si="6"/>
        <v>174.03283210460719</v>
      </c>
      <c r="AS29" s="12">
        <f t="shared" si="7"/>
        <v>325.62301589129299</v>
      </c>
      <c r="AX29" s="25">
        <v>5.8232791030061399</v>
      </c>
      <c r="AY29" s="25">
        <v>55.314413051034002</v>
      </c>
      <c r="AZ29" s="25">
        <v>132.16419538665207</v>
      </c>
      <c r="BB29" s="25">
        <v>1.64274417621733</v>
      </c>
      <c r="BC29" s="25">
        <v>2857.0480470724542</v>
      </c>
    </row>
    <row r="30" spans="1:55" x14ac:dyDescent="0.3">
      <c r="A30" s="90"/>
      <c r="B30" s="34">
        <v>370</v>
      </c>
      <c r="C30" s="34">
        <v>1.0057132299677001</v>
      </c>
      <c r="D30" s="34">
        <v>1272.2786567543901</v>
      </c>
      <c r="E30" s="34">
        <v>1.76248459220839</v>
      </c>
      <c r="F30" s="34">
        <v>6.72226507887676E-3</v>
      </c>
      <c r="G30" s="34">
        <v>0.43222537346154999</v>
      </c>
      <c r="H30" s="34">
        <v>41.1579293062671</v>
      </c>
      <c r="I30" s="34">
        <v>41.590154679728698</v>
      </c>
      <c r="J30" s="34">
        <v>0</v>
      </c>
      <c r="K30" s="34">
        <v>3164.4997503324498</v>
      </c>
      <c r="L30" s="34">
        <f t="shared" si="0"/>
        <v>1.0392492569214221E-2</v>
      </c>
      <c r="M30" s="34">
        <v>29</v>
      </c>
      <c r="N30" s="34">
        <v>-4.55</v>
      </c>
      <c r="O30" s="34">
        <v>8563.3105730133102</v>
      </c>
      <c r="P30" s="34">
        <v>254.90812644306601</v>
      </c>
      <c r="Q30" s="34">
        <v>772.328704872873</v>
      </c>
      <c r="R30" s="34">
        <v>24.7033855986848</v>
      </c>
      <c r="S30" s="34">
        <v>1272.2786567543901</v>
      </c>
      <c r="T30" s="34">
        <f t="shared" si="1"/>
        <v>1307.3648359223507</v>
      </c>
      <c r="U30" s="53">
        <f t="shared" si="2"/>
        <v>7363.7843879609864</v>
      </c>
      <c r="V30" s="53">
        <f t="shared" si="3"/>
        <v>3859.1950402128218</v>
      </c>
      <c r="W30" s="51"/>
      <c r="X30" s="12">
        <v>370</v>
      </c>
      <c r="Y30" s="12">
        <v>4.3288304062678398</v>
      </c>
      <c r="Z30" s="12">
        <v>1410.7803808480601</v>
      </c>
      <c r="AA30" s="12">
        <v>0.83927015571096597</v>
      </c>
      <c r="AB30" s="12">
        <v>1.9703018736295701E-2</v>
      </c>
      <c r="AC30" s="12">
        <v>0.24779911096308499</v>
      </c>
      <c r="AD30" s="12">
        <v>37.4821537952554</v>
      </c>
      <c r="AE30" s="12">
        <v>37.7299529062185</v>
      </c>
      <c r="AF30" s="12">
        <v>0</v>
      </c>
      <c r="AG30" s="12">
        <v>39.562131590417003</v>
      </c>
      <c r="AH30" s="12">
        <f t="shared" si="4"/>
        <v>6.5677026308252782E-3</v>
      </c>
      <c r="AJ30" s="12">
        <v>29</v>
      </c>
      <c r="AK30" s="12">
        <v>-4.55</v>
      </c>
      <c r="AL30" s="12">
        <v>6413.5184935678899</v>
      </c>
      <c r="AM30" s="12">
        <v>466.10052936685798</v>
      </c>
      <c r="AN30" s="12">
        <v>853.62430541325602</v>
      </c>
      <c r="AO30" s="12">
        <v>36.455781884458901</v>
      </c>
      <c r="AP30" s="12">
        <v>1410.7803808480601</v>
      </c>
      <c r="AQ30" s="12">
        <f t="shared" si="5"/>
        <v>1374.1594911659836</v>
      </c>
      <c r="AR30" s="59">
        <f t="shared" si="6"/>
        <v>173.41716233783461</v>
      </c>
      <c r="AS30" s="12">
        <f t="shared" si="7"/>
        <v>325.75247461906667</v>
      </c>
      <c r="AX30" s="25">
        <v>5.6653366686954296</v>
      </c>
      <c r="AY30" s="25">
        <v>57.6154613603101</v>
      </c>
      <c r="AZ30" s="25">
        <v>143.34650478192634</v>
      </c>
      <c r="BB30" s="25">
        <v>1.47652826121214</v>
      </c>
      <c r="BC30" s="25">
        <v>3224.862720903292</v>
      </c>
    </row>
    <row r="31" spans="1:55" x14ac:dyDescent="0.3">
      <c r="A31" s="90"/>
      <c r="B31" s="34">
        <v>360</v>
      </c>
      <c r="C31" s="34">
        <v>1.0057451156613699</v>
      </c>
      <c r="D31" s="34">
        <v>1272.55001483616</v>
      </c>
      <c r="E31" s="34">
        <v>1.7599656365595799</v>
      </c>
      <c r="F31" s="34">
        <v>6.1268568255780599E-3</v>
      </c>
      <c r="G31" s="34">
        <v>0.48943335868355198</v>
      </c>
      <c r="H31" s="34">
        <v>41.158024085352899</v>
      </c>
      <c r="I31" s="34">
        <v>41.647457444036398</v>
      </c>
      <c r="J31" s="34">
        <v>0</v>
      </c>
      <c r="K31" s="34">
        <v>3162.4661960680301</v>
      </c>
      <c r="L31" s="34">
        <f t="shared" si="0"/>
        <v>1.1751818447530092E-2</v>
      </c>
      <c r="M31" s="34">
        <v>30</v>
      </c>
      <c r="N31" s="34">
        <v>-4.55</v>
      </c>
      <c r="O31" s="34">
        <v>8563.8066142662592</v>
      </c>
      <c r="P31" s="34">
        <v>255.0129819158</v>
      </c>
      <c r="Q31" s="34">
        <v>772.463532626752</v>
      </c>
      <c r="R31" s="34">
        <v>24.7062669996346</v>
      </c>
      <c r="S31" s="34">
        <v>1272.55001483616</v>
      </c>
      <c r="T31" s="34">
        <f t="shared" si="1"/>
        <v>1307.3654768247934</v>
      </c>
      <c r="U31" s="53">
        <f t="shared" si="2"/>
        <v>7348.7122232978745</v>
      </c>
      <c r="V31" s="53">
        <f t="shared" si="3"/>
        <v>3870.5604107184981</v>
      </c>
      <c r="W31" s="51"/>
      <c r="X31" s="12">
        <v>360</v>
      </c>
      <c r="Y31" s="12">
        <v>4.3288788241649501</v>
      </c>
      <c r="Z31" s="12">
        <v>1411.0176644698099</v>
      </c>
      <c r="AA31" s="12">
        <v>0.83893226279801503</v>
      </c>
      <c r="AB31" s="12">
        <v>1.89320208898591E-2</v>
      </c>
      <c r="AC31" s="12">
        <v>0.26660191596258498</v>
      </c>
      <c r="AD31" s="12">
        <v>37.4842175433241</v>
      </c>
      <c r="AE31" s="12">
        <v>37.750819459286703</v>
      </c>
      <c r="AF31" s="12">
        <v>0</v>
      </c>
      <c r="AG31" s="12">
        <v>39.4844193553811</v>
      </c>
      <c r="AH31" s="12">
        <f t="shared" si="4"/>
        <v>7.0621491077858195E-3</v>
      </c>
      <c r="AJ31" s="12">
        <v>30</v>
      </c>
      <c r="AK31" s="12">
        <v>-4.55</v>
      </c>
      <c r="AL31" s="12">
        <v>6413.5221529699602</v>
      </c>
      <c r="AM31" s="12">
        <v>466.12497176991099</v>
      </c>
      <c r="AN31" s="12">
        <v>853.64896892821696</v>
      </c>
      <c r="AO31" s="12">
        <v>36.456814389202002</v>
      </c>
      <c r="AP31" s="12">
        <v>1411.0176644698099</v>
      </c>
      <c r="AQ31" s="12">
        <f t="shared" si="5"/>
        <v>1374.1604643657156</v>
      </c>
      <c r="AR31" s="59">
        <f t="shared" si="6"/>
        <v>172.80912674272361</v>
      </c>
      <c r="AS31" s="12">
        <f t="shared" si="7"/>
        <v>325.89245201740579</v>
      </c>
      <c r="AX31" s="25">
        <v>5.50100833338605</v>
      </c>
      <c r="AY31" s="25">
        <v>59.95219739905</v>
      </c>
      <c r="AZ31" s="25">
        <v>156.08716005935179</v>
      </c>
      <c r="BB31" s="25">
        <v>1.32602090687916</v>
      </c>
      <c r="BC31" s="25">
        <v>3575.4412753961274</v>
      </c>
    </row>
    <row r="32" spans="1:55" x14ac:dyDescent="0.3">
      <c r="A32" s="90"/>
      <c r="B32" s="34">
        <v>350</v>
      </c>
      <c r="C32" s="34">
        <v>1.00578185142987</v>
      </c>
      <c r="D32" s="34">
        <v>1272.82041662701</v>
      </c>
      <c r="E32" s="34">
        <v>1.7569656998223999</v>
      </c>
      <c r="F32" s="34">
        <v>5.5387094361832997E-3</v>
      </c>
      <c r="G32" s="34">
        <v>0.55793270451130095</v>
      </c>
      <c r="H32" s="34">
        <v>41.157488143498497</v>
      </c>
      <c r="I32" s="34">
        <v>41.715420848009799</v>
      </c>
      <c r="J32" s="34">
        <v>0</v>
      </c>
      <c r="K32" s="34">
        <v>3162.4549255315201</v>
      </c>
      <c r="L32" s="34">
        <f t="shared" si="0"/>
        <v>1.3374735125989251E-2</v>
      </c>
      <c r="M32" s="34">
        <v>31</v>
      </c>
      <c r="N32" s="34">
        <v>-4.55</v>
      </c>
      <c r="O32" s="34">
        <v>8564.3972985706205</v>
      </c>
      <c r="P32" s="34">
        <v>255.138043156207</v>
      </c>
      <c r="Q32" s="34">
        <v>772.62428476168304</v>
      </c>
      <c r="R32" s="34">
        <v>24.709704113359699</v>
      </c>
      <c r="S32" s="34">
        <v>1272.82041662701</v>
      </c>
      <c r="T32" s="34">
        <f t="shared" si="1"/>
        <v>1307.3662152137404</v>
      </c>
      <c r="U32" s="53">
        <f t="shared" si="2"/>
        <v>7338.2026092577598</v>
      </c>
      <c r="V32" s="53">
        <f t="shared" si="3"/>
        <v>3884.1564057462979</v>
      </c>
      <c r="W32" s="51"/>
      <c r="X32" s="12">
        <v>350</v>
      </c>
      <c r="Y32" s="12">
        <v>4.3289284374257599</v>
      </c>
      <c r="Z32" s="12">
        <v>1411.25495011404</v>
      </c>
      <c r="AA32" s="12">
        <v>0.838566892687581</v>
      </c>
      <c r="AB32" s="12">
        <v>1.8161123427125302E-2</v>
      </c>
      <c r="AC32" s="12">
        <v>0.28695989327884702</v>
      </c>
      <c r="AD32" s="12">
        <v>37.486243274421099</v>
      </c>
      <c r="AE32" s="12">
        <v>37.773203167699897</v>
      </c>
      <c r="AF32" s="12">
        <v>0</v>
      </c>
      <c r="AG32" s="12">
        <v>39.407805256858602</v>
      </c>
      <c r="AH32" s="12">
        <f t="shared" si="4"/>
        <v>7.5969171056223224E-3</v>
      </c>
      <c r="AJ32" s="12">
        <v>31</v>
      </c>
      <c r="AK32" s="12">
        <v>-4.55</v>
      </c>
      <c r="AL32" s="12">
        <v>6413.5260973188797</v>
      </c>
      <c r="AM32" s="12">
        <v>466.15141163721302</v>
      </c>
      <c r="AN32" s="12">
        <v>853.67564712475803</v>
      </c>
      <c r="AO32" s="12">
        <v>36.4579313139986</v>
      </c>
      <c r="AP32" s="12">
        <v>1411.25495011404</v>
      </c>
      <c r="AQ32" s="12">
        <f t="shared" si="5"/>
        <v>1374.1614615922576</v>
      </c>
      <c r="AR32" s="59">
        <f t="shared" si="6"/>
        <v>172.20929623221494</v>
      </c>
      <c r="AS32" s="12">
        <f t="shared" si="7"/>
        <v>326.04425690299513</v>
      </c>
      <c r="AX32" s="25">
        <v>5.3405303168405203</v>
      </c>
      <c r="AY32" s="25">
        <v>62.363978518018001</v>
      </c>
      <c r="AZ32" s="25">
        <v>169.66931946580118</v>
      </c>
      <c r="BB32" s="25">
        <v>1.1891416754902699</v>
      </c>
      <c r="BC32" s="25">
        <v>3903.5108412359104</v>
      </c>
    </row>
    <row r="33" spans="1:55" x14ac:dyDescent="0.3">
      <c r="A33" s="90"/>
      <c r="B33" s="34">
        <v>340</v>
      </c>
      <c r="C33" s="34">
        <v>1.0058248210995799</v>
      </c>
      <c r="D33" s="34">
        <v>1273.0895822346899</v>
      </c>
      <c r="E33" s="34">
        <v>1.7533474217203</v>
      </c>
      <c r="F33" s="34">
        <v>4.9600210367209104E-3</v>
      </c>
      <c r="G33" s="34">
        <v>0.64108690877189101</v>
      </c>
      <c r="H33" s="34">
        <v>41.156141468494297</v>
      </c>
      <c r="I33" s="34">
        <v>41.797228377266201</v>
      </c>
      <c r="J33" s="34">
        <v>0</v>
      </c>
      <c r="K33" s="34">
        <v>3165.0438669217601</v>
      </c>
      <c r="L33" s="34">
        <f t="shared" si="0"/>
        <v>1.5338024401651062E-2</v>
      </c>
      <c r="M33" s="34">
        <v>32</v>
      </c>
      <c r="N33" s="34">
        <v>-4.55</v>
      </c>
      <c r="O33" s="34">
        <v>8565.1096239284198</v>
      </c>
      <c r="P33" s="34">
        <v>255.289149153392</v>
      </c>
      <c r="Q33" s="34">
        <v>772.81843156598495</v>
      </c>
      <c r="R33" s="34">
        <v>24.713857702490898</v>
      </c>
      <c r="S33" s="34">
        <v>1273.0895822346899</v>
      </c>
      <c r="T33" s="34">
        <f t="shared" si="1"/>
        <v>1307.3670789041016</v>
      </c>
      <c r="U33" s="53">
        <f t="shared" si="2"/>
        <v>7333.5355376760499</v>
      </c>
      <c r="V33" s="53">
        <f t="shared" si="3"/>
        <v>3900.6421511557669</v>
      </c>
      <c r="W33" s="51"/>
      <c r="X33" s="12">
        <v>340</v>
      </c>
      <c r="Y33" s="12">
        <v>4.3289793971525796</v>
      </c>
      <c r="Z33" s="12">
        <v>1411.4922359434199</v>
      </c>
      <c r="AA33" s="12">
        <v>0.83817052107411005</v>
      </c>
      <c r="AB33" s="12">
        <v>1.7390390033116501E-2</v>
      </c>
      <c r="AC33" s="12">
        <v>0.309077650640734</v>
      </c>
      <c r="AD33" s="12">
        <v>37.488226139964901</v>
      </c>
      <c r="AE33" s="12">
        <v>37.797303790605604</v>
      </c>
      <c r="AF33" s="12">
        <v>0</v>
      </c>
      <c r="AG33" s="12">
        <v>39.332400791319401</v>
      </c>
      <c r="AH33" s="12">
        <f t="shared" si="4"/>
        <v>8.1772406929605922E-3</v>
      </c>
      <c r="AJ33" s="12">
        <v>32</v>
      </c>
      <c r="AK33" s="12">
        <v>-4.55</v>
      </c>
      <c r="AL33" s="12">
        <v>6413.5303614885397</v>
      </c>
      <c r="AM33" s="12">
        <v>466.18010647083997</v>
      </c>
      <c r="AN33" s="12">
        <v>853.70459961214203</v>
      </c>
      <c r="AO33" s="12">
        <v>36.459143547422698</v>
      </c>
      <c r="AP33" s="12">
        <v>1411.4922359434199</v>
      </c>
      <c r="AQ33" s="12">
        <f t="shared" si="5"/>
        <v>1374.1624858827668</v>
      </c>
      <c r="AR33" s="59">
        <f t="shared" si="6"/>
        <v>171.61834235810343</v>
      </c>
      <c r="AS33" s="12">
        <f t="shared" si="7"/>
        <v>326.20942347369629</v>
      </c>
      <c r="AX33" s="25">
        <v>5.1837308902611898</v>
      </c>
      <c r="AY33" s="25">
        <v>64.855165814966</v>
      </c>
      <c r="AZ33" s="25">
        <v>184.13017933602791</v>
      </c>
      <c r="BB33" s="25">
        <v>1.0250204132123</v>
      </c>
      <c r="BC33" s="25">
        <v>4298.7758999452026</v>
      </c>
    </row>
    <row r="34" spans="1:55" x14ac:dyDescent="0.3">
      <c r="A34" s="90"/>
      <c r="B34" s="34">
        <v>330</v>
      </c>
      <c r="C34" s="34">
        <v>1.00587590431536</v>
      </c>
      <c r="D34" s="34">
        <v>1273.35713090888</v>
      </c>
      <c r="E34" s="34">
        <v>1.7489242324095999</v>
      </c>
      <c r="F34" s="34">
        <v>4.3937713570628301E-3</v>
      </c>
      <c r="G34" s="34">
        <v>0.74354144975202396</v>
      </c>
      <c r="H34" s="34">
        <v>41.153739569493403</v>
      </c>
      <c r="I34" s="34">
        <v>41.897281019245398</v>
      </c>
      <c r="J34" s="34">
        <v>0</v>
      </c>
      <c r="K34" s="34">
        <v>3171.0268348271002</v>
      </c>
      <c r="L34" s="34">
        <f t="shared" si="0"/>
        <v>1.7746770951806629E-2</v>
      </c>
      <c r="M34" s="34">
        <v>33</v>
      </c>
      <c r="N34" s="34">
        <v>-4.55</v>
      </c>
      <c r="O34" s="34">
        <v>8565.9802491146602</v>
      </c>
      <c r="P34" s="34">
        <v>255.47426812985299</v>
      </c>
      <c r="Q34" s="34">
        <v>773.05615629388103</v>
      </c>
      <c r="R34" s="34">
        <v>24.718947241463599</v>
      </c>
      <c r="S34" s="34">
        <v>1273.35713090888</v>
      </c>
      <c r="T34" s="34">
        <f t="shared" si="1"/>
        <v>1307.3681056767387</v>
      </c>
      <c r="U34" s="53">
        <f t="shared" si="2"/>
        <v>7336.4716809068268</v>
      </c>
      <c r="V34" s="53">
        <f t="shared" si="3"/>
        <v>3920.9252768572451</v>
      </c>
      <c r="W34" s="51"/>
      <c r="X34" s="12">
        <v>330</v>
      </c>
      <c r="Y34" s="12">
        <v>4.3290318812280004</v>
      </c>
      <c r="Z34" s="12">
        <v>1411.7295198049901</v>
      </c>
      <c r="AA34" s="12">
        <v>0.83773899795052997</v>
      </c>
      <c r="AB34" s="12">
        <v>1.6619896759426999E-2</v>
      </c>
      <c r="AC34" s="12">
        <v>0.33319691246704902</v>
      </c>
      <c r="AD34" s="12">
        <v>37.490160431482003</v>
      </c>
      <c r="AE34" s="12">
        <v>37.823357343949098</v>
      </c>
      <c r="AF34" s="12">
        <v>0</v>
      </c>
      <c r="AG34" s="12">
        <v>39.258337433519301</v>
      </c>
      <c r="AH34" s="12">
        <f t="shared" si="4"/>
        <v>8.8092897052237367E-3</v>
      </c>
      <c r="AJ34" s="12">
        <v>33</v>
      </c>
      <c r="AK34" s="12">
        <v>-4.55</v>
      </c>
      <c r="AL34" s="12">
        <v>6413.5349862265102</v>
      </c>
      <c r="AM34" s="12">
        <v>466.21135973640099</v>
      </c>
      <c r="AN34" s="12">
        <v>853.73613231806405</v>
      </c>
      <c r="AO34" s="12">
        <v>36.460463922694103</v>
      </c>
      <c r="AP34" s="12">
        <v>1411.7295198049901</v>
      </c>
      <c r="AQ34" s="12">
        <f t="shared" si="5"/>
        <v>1374.1635408126826</v>
      </c>
      <c r="AR34" s="59">
        <f t="shared" si="6"/>
        <v>171.03705968853365</v>
      </c>
      <c r="AS34" s="12">
        <f t="shared" si="7"/>
        <v>326.38976153640363</v>
      </c>
      <c r="AX34" s="25">
        <v>5.0304431198960904</v>
      </c>
      <c r="AY34" s="25">
        <v>67.430915558287595</v>
      </c>
      <c r="AZ34" s="25">
        <v>199.50856046589396</v>
      </c>
      <c r="BB34" s="25">
        <v>0.91403727736962204</v>
      </c>
      <c r="BC34" s="25">
        <v>4559.6059939152365</v>
      </c>
    </row>
    <row r="35" spans="1:55" x14ac:dyDescent="0.3">
      <c r="A35" s="90"/>
      <c r="B35" s="34">
        <v>320</v>
      </c>
      <c r="C35" s="34">
        <v>1.0059376586506701</v>
      </c>
      <c r="D35" s="34">
        <v>1273.62254355046</v>
      </c>
      <c r="E35" s="34">
        <v>1.74344228470111</v>
      </c>
      <c r="F35" s="34">
        <v>3.84400231293892E-3</v>
      </c>
      <c r="G35" s="34">
        <v>0.87175555852689801</v>
      </c>
      <c r="H35" s="34">
        <v>41.149949810065699</v>
      </c>
      <c r="I35" s="34">
        <v>42.021705368592599</v>
      </c>
      <c r="J35" s="34">
        <v>0</v>
      </c>
      <c r="K35" s="34">
        <v>3181.4996627047899</v>
      </c>
      <c r="L35" s="34">
        <f t="shared" si="0"/>
        <v>2.0745363637203928E-2</v>
      </c>
      <c r="M35" s="34">
        <v>34</v>
      </c>
      <c r="N35" s="34">
        <v>-4.55</v>
      </c>
      <c r="O35" s="34">
        <v>8567.0590168988401</v>
      </c>
      <c r="P35" s="34">
        <v>255.704309521347</v>
      </c>
      <c r="Q35" s="34">
        <v>773.351380028829</v>
      </c>
      <c r="R35" s="34">
        <v>24.725273393181698</v>
      </c>
      <c r="S35" s="34">
        <v>1273.62254355046</v>
      </c>
      <c r="T35" s="34">
        <f t="shared" si="1"/>
        <v>1307.3693469388786</v>
      </c>
      <c r="U35" s="53">
        <f t="shared" si="2"/>
        <v>7349.4459001779196</v>
      </c>
      <c r="V35" s="53">
        <f t="shared" si="3"/>
        <v>3946.262874693804</v>
      </c>
      <c r="W35" s="51"/>
      <c r="X35" s="12">
        <v>320</v>
      </c>
      <c r="Y35" s="12">
        <v>4.3290861004575802</v>
      </c>
      <c r="Z35" s="12">
        <v>1411.9667991582501</v>
      </c>
      <c r="AA35" s="12">
        <v>0.83726740417091405</v>
      </c>
      <c r="AB35" s="12">
        <v>1.5849734778354101E-2</v>
      </c>
      <c r="AC35" s="12">
        <v>0.35960523158055302</v>
      </c>
      <c r="AD35" s="12">
        <v>37.492039383431901</v>
      </c>
      <c r="AE35" s="12">
        <v>37.851644615012503</v>
      </c>
      <c r="AF35" s="12">
        <v>0</v>
      </c>
      <c r="AG35" s="12">
        <v>39.185771238841603</v>
      </c>
      <c r="AH35" s="12">
        <f t="shared" si="4"/>
        <v>9.5003859208254559E-3</v>
      </c>
      <c r="AJ35" s="12">
        <v>34</v>
      </c>
      <c r="AK35" s="12">
        <v>-4.55</v>
      </c>
      <c r="AL35" s="12">
        <v>6413.5400194204803</v>
      </c>
      <c r="AM35" s="12">
        <v>466.24553146205102</v>
      </c>
      <c r="AN35" s="12">
        <v>853.77060816419498</v>
      </c>
      <c r="AO35" s="12">
        <v>36.461907666372298</v>
      </c>
      <c r="AP35" s="12">
        <v>1411.9667991582501</v>
      </c>
      <c r="AQ35" s="12">
        <f t="shared" si="5"/>
        <v>1374.1646306191974</v>
      </c>
      <c r="AR35" s="59">
        <f t="shared" si="6"/>
        <v>170.46639430264588</v>
      </c>
      <c r="AS35" s="12">
        <f t="shared" si="7"/>
        <v>326.58742050441862</v>
      </c>
      <c r="AX35" s="25">
        <v>4.8805025823254402</v>
      </c>
      <c r="AY35" s="25">
        <v>70.097417013511503</v>
      </c>
      <c r="AZ35" s="25">
        <v>215.84536684042962</v>
      </c>
      <c r="BB35" s="25">
        <v>0.81016016966855298</v>
      </c>
      <c r="BC35" s="25">
        <v>4786.2566869072371</v>
      </c>
    </row>
    <row r="36" spans="1:55" x14ac:dyDescent="0.3">
      <c r="A36" s="90"/>
      <c r="B36" s="34">
        <v>310</v>
      </c>
      <c r="C36" s="34">
        <v>1.00601353204015</v>
      </c>
      <c r="D36" s="34">
        <v>1273.8851184837199</v>
      </c>
      <c r="E36" s="34">
        <v>1.7365593853202299</v>
      </c>
      <c r="F36" s="34">
        <v>3.3161378652194801E-3</v>
      </c>
      <c r="G36" s="34">
        <v>1.0346942466490201</v>
      </c>
      <c r="H36" s="34">
        <v>41.144323818501697</v>
      </c>
      <c r="I36" s="34">
        <v>42.1790180651507</v>
      </c>
      <c r="J36" s="34">
        <v>0</v>
      </c>
      <c r="K36" s="34">
        <v>3197.9686413047202</v>
      </c>
      <c r="L36" s="34">
        <f t="shared" si="0"/>
        <v>2.453101788787038E-2</v>
      </c>
      <c r="M36" s="34">
        <v>35</v>
      </c>
      <c r="N36" s="34">
        <v>-4.55</v>
      </c>
      <c r="O36" s="34">
        <v>8568.4130693070292</v>
      </c>
      <c r="P36" s="34">
        <v>255.99410332429201</v>
      </c>
      <c r="Q36" s="34">
        <v>773.72298968725499</v>
      </c>
      <c r="R36" s="34">
        <v>24.733245172545399</v>
      </c>
      <c r="S36" s="34">
        <v>1273.8851184837199</v>
      </c>
      <c r="T36" s="34">
        <f t="shared" si="1"/>
        <v>1307.3708719940068</v>
      </c>
      <c r="U36" s="53">
        <f t="shared" si="2"/>
        <v>7375.8131228833854</v>
      </c>
      <c r="V36" s="53">
        <f t="shared" si="3"/>
        <v>3978.3907426257042</v>
      </c>
      <c r="W36" s="51"/>
      <c r="X36" s="12">
        <v>310</v>
      </c>
      <c r="Y36" s="12">
        <v>4.3291423064567898</v>
      </c>
      <c r="Z36" s="12">
        <v>1412.20407098239</v>
      </c>
      <c r="AA36" s="12">
        <v>0.83674986715080302</v>
      </c>
      <c r="AB36" s="12">
        <v>1.50800140513918E-2</v>
      </c>
      <c r="AC36" s="12">
        <v>0.38864724217030899</v>
      </c>
      <c r="AD36" s="12">
        <v>37.493854919963702</v>
      </c>
      <c r="AE36" s="12">
        <v>37.882502162134003</v>
      </c>
      <c r="AF36" s="12">
        <v>0</v>
      </c>
      <c r="AG36" s="12">
        <v>39.114888761267203</v>
      </c>
      <c r="AH36" s="12">
        <f t="shared" si="4"/>
        <v>1.0259281198135503E-2</v>
      </c>
      <c r="AJ36" s="12">
        <v>35</v>
      </c>
      <c r="AK36" s="12">
        <v>-4.55</v>
      </c>
      <c r="AL36" s="12">
        <v>6413.5455176999603</v>
      </c>
      <c r="AM36" s="12">
        <v>466.28305187657901</v>
      </c>
      <c r="AN36" s="12">
        <v>853.808460801048</v>
      </c>
      <c r="AO36" s="12">
        <v>36.463492975789499</v>
      </c>
      <c r="AP36" s="12">
        <v>1412.20407098239</v>
      </c>
      <c r="AQ36" s="12">
        <f t="shared" si="5"/>
        <v>1374.1657603597814</v>
      </c>
      <c r="AR36" s="59">
        <f t="shared" si="6"/>
        <v>169.90748050482566</v>
      </c>
      <c r="AS36" s="12">
        <f t="shared" si="7"/>
        <v>326.80497188576993</v>
      </c>
      <c r="AX36" s="25">
        <v>4.7311976826711897</v>
      </c>
      <c r="AY36" s="25">
        <v>73.143947226924396</v>
      </c>
      <c r="AZ36" s="25">
        <v>233.84035418180025</v>
      </c>
      <c r="BB36" s="25">
        <v>0.67998019805355903</v>
      </c>
      <c r="BC36" s="25">
        <v>5030.9902252260308</v>
      </c>
    </row>
    <row r="37" spans="1:55" x14ac:dyDescent="0.3">
      <c r="A37" s="90"/>
      <c r="B37" s="34">
        <v>300</v>
      </c>
      <c r="C37" s="34">
        <v>1.00610804201625</v>
      </c>
      <c r="D37" s="34">
        <v>1274.1439329222201</v>
      </c>
      <c r="E37" s="34">
        <v>1.72782723735711</v>
      </c>
      <c r="F37" s="34">
        <v>2.8172350322779099E-3</v>
      </c>
      <c r="G37" s="34">
        <v>1.2445951561972299</v>
      </c>
      <c r="H37" s="34">
        <v>41.136274254849297</v>
      </c>
      <c r="I37" s="34">
        <v>42.380869411046604</v>
      </c>
      <c r="J37" s="34">
        <v>0</v>
      </c>
      <c r="K37" s="34">
        <v>3222.4622036651999</v>
      </c>
      <c r="L37" s="34">
        <f t="shared" si="0"/>
        <v>2.9366909492253776E-2</v>
      </c>
      <c r="M37" s="34">
        <v>36</v>
      </c>
      <c r="N37" s="34">
        <v>-4.55</v>
      </c>
      <c r="O37" s="34">
        <v>8570.1302551520403</v>
      </c>
      <c r="P37" s="34">
        <v>256.36331242444902</v>
      </c>
      <c r="Q37" s="34">
        <v>774.19595624028204</v>
      </c>
      <c r="R37" s="34">
        <v>24.743405478186901</v>
      </c>
      <c r="S37" s="34">
        <v>1274.1439329222201</v>
      </c>
      <c r="T37" s="34">
        <f t="shared" si="1"/>
        <v>1307.3727716445264</v>
      </c>
      <c r="U37" s="53">
        <f t="shared" si="2"/>
        <v>7420.1064888168248</v>
      </c>
      <c r="V37" s="53">
        <f t="shared" si="3"/>
        <v>4019.661298025886</v>
      </c>
      <c r="W37" s="51"/>
      <c r="X37" s="12">
        <v>300</v>
      </c>
      <c r="Y37" s="12">
        <v>4.3292008018838404</v>
      </c>
      <c r="Z37" s="12">
        <v>1412.44133165627</v>
      </c>
      <c r="AA37" s="12">
        <v>0.83617932182980703</v>
      </c>
      <c r="AB37" s="12">
        <v>1.43108680107188E-2</v>
      </c>
      <c r="AC37" s="12">
        <v>0.42073934911704403</v>
      </c>
      <c r="AD37" s="12">
        <v>37.495597326404003</v>
      </c>
      <c r="AE37" s="12">
        <v>37.916336675521002</v>
      </c>
      <c r="AF37" s="12">
        <v>0</v>
      </c>
      <c r="AG37" s="12">
        <v>39.045914740075297</v>
      </c>
      <c r="AH37" s="12">
        <f t="shared" si="4"/>
        <v>1.1096518968001337E-2</v>
      </c>
      <c r="AJ37" s="12">
        <v>36</v>
      </c>
      <c r="AK37" s="12">
        <v>-4.55</v>
      </c>
      <c r="AL37" s="12">
        <v>6413.5515484772804</v>
      </c>
      <c r="AM37" s="12">
        <v>466.32443912647398</v>
      </c>
      <c r="AN37" s="12">
        <v>853.850212448364</v>
      </c>
      <c r="AO37" s="12">
        <v>36.465241769307099</v>
      </c>
      <c r="AP37" s="12">
        <v>1412.44133165627</v>
      </c>
      <c r="AQ37" s="12">
        <f t="shared" si="5"/>
        <v>1374.1669361178651</v>
      </c>
      <c r="AR37" s="59">
        <f t="shared" si="6"/>
        <v>169.36168858581701</v>
      </c>
      <c r="AS37" s="12">
        <f t="shared" si="7"/>
        <v>327.04551664590304</v>
      </c>
      <c r="AX37" s="25">
        <v>4.4131528573872796</v>
      </c>
      <c r="AY37" s="25">
        <v>100.323485297072</v>
      </c>
      <c r="AZ37" s="25">
        <v>307.59557828514352</v>
      </c>
      <c r="BB37" s="25">
        <v>0.59351650942159795</v>
      </c>
      <c r="BC37" s="25">
        <v>5160.672932162227</v>
      </c>
    </row>
    <row r="38" spans="1:55" x14ac:dyDescent="0.3">
      <c r="A38" s="90"/>
      <c r="B38" s="34">
        <v>290</v>
      </c>
      <c r="C38" s="34">
        <v>1.00622675681337</v>
      </c>
      <c r="D38" s="34">
        <v>1274.3978430826201</v>
      </c>
      <c r="E38" s="34">
        <v>1.71669337425093</v>
      </c>
      <c r="F38" s="34">
        <v>2.3558955183499999E-3</v>
      </c>
      <c r="G38" s="34">
        <v>1.5174978417304399</v>
      </c>
      <c r="H38" s="34">
        <v>41.1250774102243</v>
      </c>
      <c r="I38" s="34">
        <v>42.642575251954703</v>
      </c>
      <c r="J38" s="34">
        <v>0</v>
      </c>
      <c r="K38" s="34">
        <v>3257.5861380163801</v>
      </c>
      <c r="L38" s="34">
        <f t="shared" si="0"/>
        <v>3.5586449288399338E-2</v>
      </c>
      <c r="M38" s="34">
        <v>37</v>
      </c>
      <c r="N38" s="34">
        <v>-4.55</v>
      </c>
      <c r="O38" s="34">
        <v>8572.3186340087705</v>
      </c>
      <c r="P38" s="34">
        <v>256.83661711435798</v>
      </c>
      <c r="Q38" s="34">
        <v>774.80148925990295</v>
      </c>
      <c r="R38" s="34">
        <v>24.756436848961101</v>
      </c>
      <c r="S38" s="34">
        <v>1274.3978430826201</v>
      </c>
      <c r="T38" s="34">
        <f t="shared" si="1"/>
        <v>1307.3751578119486</v>
      </c>
      <c r="U38" s="53">
        <f t="shared" si="2"/>
        <v>7488.1797156603998</v>
      </c>
      <c r="V38" s="53">
        <f t="shared" si="3"/>
        <v>4073.1254961531654</v>
      </c>
      <c r="W38" s="51"/>
      <c r="X38" s="12">
        <v>290</v>
      </c>
      <c r="Y38" s="12">
        <v>4.32926195385516</v>
      </c>
      <c r="Z38" s="12">
        <v>1412.6785768012901</v>
      </c>
      <c r="AA38" s="12">
        <v>0.83554719727856197</v>
      </c>
      <c r="AB38" s="12">
        <v>1.3542459701837701E-2</v>
      </c>
      <c r="AC38" s="12">
        <v>0.45638912190055703</v>
      </c>
      <c r="AD38" s="12">
        <v>37.497254818567498</v>
      </c>
      <c r="AE38" s="12">
        <v>37.953643940468098</v>
      </c>
      <c r="AF38" s="12">
        <v>0</v>
      </c>
      <c r="AG38" s="12">
        <v>38.979122191546701</v>
      </c>
      <c r="AH38" s="12">
        <f t="shared" si="4"/>
        <v>1.202490919228792E-2</v>
      </c>
      <c r="AJ38" s="12">
        <v>37</v>
      </c>
      <c r="AK38" s="12">
        <v>-4.55</v>
      </c>
      <c r="AL38" s="12">
        <v>6413.5581925699898</v>
      </c>
      <c r="AM38" s="12">
        <v>466.37032254552099</v>
      </c>
      <c r="AN38" s="12">
        <v>853.896497323164</v>
      </c>
      <c r="AO38" s="12">
        <v>36.467180671878701</v>
      </c>
      <c r="AP38" s="12">
        <v>1412.6785768012901</v>
      </c>
      <c r="AQ38" s="12">
        <f t="shared" si="5"/>
        <v>1374.1681652724887</v>
      </c>
      <c r="AR38" s="59">
        <f t="shared" si="6"/>
        <v>168.83068764995764</v>
      </c>
      <c r="AS38" s="12">
        <f t="shared" si="7"/>
        <v>327.31282651478614</v>
      </c>
      <c r="AX38" s="25">
        <v>4.1394405392389499</v>
      </c>
      <c r="AY38" s="25">
        <v>131.44951627771599</v>
      </c>
      <c r="AZ38" s="25">
        <v>389.34588260498555</v>
      </c>
      <c r="BB38" s="25">
        <v>0.51572930011217799</v>
      </c>
      <c r="BC38" s="25">
        <v>5246.4160432245089</v>
      </c>
    </row>
    <row r="39" spans="1:55" x14ac:dyDescent="0.3">
      <c r="A39" s="90"/>
      <c r="B39" s="34">
        <v>280</v>
      </c>
      <c r="C39" s="34">
        <v>1.0063757940339699</v>
      </c>
      <c r="D39" s="34">
        <v>1274.64558069235</v>
      </c>
      <c r="E39" s="34">
        <v>1.70255100814825</v>
      </c>
      <c r="F39" s="34">
        <v>1.9413840229097401E-3</v>
      </c>
      <c r="G39" s="34">
        <v>1.87288540641023</v>
      </c>
      <c r="H39" s="34">
        <v>41.1099386265048</v>
      </c>
      <c r="I39" s="34">
        <v>42.982824032914998</v>
      </c>
      <c r="J39" s="34">
        <v>0</v>
      </c>
      <c r="K39" s="34">
        <v>3306.40642070698</v>
      </c>
      <c r="L39" s="34">
        <f t="shared" si="0"/>
        <v>4.3572879366326124E-2</v>
      </c>
      <c r="M39" s="34">
        <v>38</v>
      </c>
      <c r="N39" s="34">
        <v>-4.55</v>
      </c>
      <c r="O39" s="34">
        <v>8575.0964835204395</v>
      </c>
      <c r="P39" s="34">
        <v>257.44198108143098</v>
      </c>
      <c r="Q39" s="34">
        <v>775.57469911891997</v>
      </c>
      <c r="R39" s="34">
        <v>24.773114732139799</v>
      </c>
      <c r="S39" s="34">
        <v>1274.64558069235</v>
      </c>
      <c r="T39" s="34">
        <f t="shared" si="1"/>
        <v>1307.3781534600826</v>
      </c>
      <c r="U39" s="53">
        <f t="shared" si="2"/>
        <v>7586.9802331144356</v>
      </c>
      <c r="V39" s="53">
        <f t="shared" si="3"/>
        <v>4142.4285715124524</v>
      </c>
      <c r="W39" s="51"/>
      <c r="X39" s="12">
        <v>280</v>
      </c>
      <c r="Y39" s="12">
        <v>4.3293262117365403</v>
      </c>
      <c r="Z39" s="12">
        <v>1412.9158010728399</v>
      </c>
      <c r="AA39" s="12">
        <v>0.834843001106919</v>
      </c>
      <c r="AB39" s="12">
        <v>1.27749899166964E-2</v>
      </c>
      <c r="AC39" s="12">
        <v>0.496221215313907</v>
      </c>
      <c r="AD39" s="12">
        <v>37.498812971616303</v>
      </c>
      <c r="AE39" s="12">
        <v>37.995034186930198</v>
      </c>
      <c r="AF39" s="12">
        <v>0</v>
      </c>
      <c r="AG39" s="12">
        <v>38.914845812983799</v>
      </c>
      <c r="AH39" s="12">
        <f t="shared" si="4"/>
        <v>1.3060159726994022E-2</v>
      </c>
      <c r="AJ39" s="12">
        <v>38</v>
      </c>
      <c r="AK39" s="12">
        <v>-4.55</v>
      </c>
      <c r="AL39" s="12">
        <v>6413.5655475990498</v>
      </c>
      <c r="AM39" s="12">
        <v>466.42147357428399</v>
      </c>
      <c r="AN39" s="12">
        <v>853.94809276455896</v>
      </c>
      <c r="AO39" s="12">
        <v>36.469342324879797</v>
      </c>
      <c r="AP39" s="12">
        <v>1412.9158010728399</v>
      </c>
      <c r="AQ39" s="12">
        <f t="shared" si="5"/>
        <v>1374.1694568559046</v>
      </c>
      <c r="AR39" s="59">
        <f t="shared" si="6"/>
        <v>168.31652924388447</v>
      </c>
      <c r="AS39" s="12">
        <f t="shared" si="7"/>
        <v>327.61153219087441</v>
      </c>
      <c r="AX39" s="25">
        <v>3.8964350880266299</v>
      </c>
      <c r="AY39" s="25">
        <v>167.17853225672201</v>
      </c>
      <c r="AZ39" s="25">
        <v>479.73711664245656</v>
      </c>
      <c r="BB39" s="25">
        <v>0.42318044092485502</v>
      </c>
      <c r="BC39" s="25">
        <v>5290.1529664623304</v>
      </c>
    </row>
    <row r="40" spans="1:55" x14ac:dyDescent="0.3">
      <c r="A40" s="90"/>
      <c r="B40" s="34">
        <v>270</v>
      </c>
      <c r="C40" s="34">
        <v>1.00656060741223</v>
      </c>
      <c r="D40" s="34">
        <v>1274.88599438695</v>
      </c>
      <c r="E40" s="34">
        <v>1.6848595467377401</v>
      </c>
      <c r="F40" s="34">
        <v>1.5816115542346E-3</v>
      </c>
      <c r="G40" s="34">
        <v>2.3317124588026301</v>
      </c>
      <c r="H40" s="34">
        <v>41.090150332685603</v>
      </c>
      <c r="I40" s="34">
        <v>43.421862791488302</v>
      </c>
      <c r="J40" s="34">
        <v>0</v>
      </c>
      <c r="K40" s="34">
        <v>3372.0419696038698</v>
      </c>
      <c r="L40" s="34">
        <f t="shared" si="0"/>
        <v>5.3699042576766283E-2</v>
      </c>
      <c r="M40" s="34">
        <v>39</v>
      </c>
      <c r="N40" s="34">
        <v>-4.55</v>
      </c>
      <c r="O40" s="34">
        <v>8578.5683916694707</v>
      </c>
      <c r="P40" s="34">
        <v>258.20593004997397</v>
      </c>
      <c r="Q40" s="34">
        <v>776.54843105719203</v>
      </c>
      <c r="R40" s="34">
        <v>24.7941785769513</v>
      </c>
      <c r="S40" s="34">
        <v>1274.88599438695</v>
      </c>
      <c r="T40" s="34">
        <f t="shared" si="1"/>
        <v>1307.3818682089859</v>
      </c>
      <c r="U40" s="53">
        <f t="shared" si="2"/>
        <v>7723.6916804031071</v>
      </c>
      <c r="V40" s="53">
        <f t="shared" si="3"/>
        <v>4231.3817464132189</v>
      </c>
      <c r="W40" s="51"/>
      <c r="X40" s="12">
        <v>270</v>
      </c>
      <c r="Y40" s="12">
        <v>4.3293941310269002</v>
      </c>
      <c r="Z40" s="12">
        <v>1413.1529978808101</v>
      </c>
      <c r="AA40" s="12">
        <v>0.83405376156428002</v>
      </c>
      <c r="AB40" s="12">
        <v>1.20087080932179E-2</v>
      </c>
      <c r="AC40" s="12">
        <v>0.54101247414049503</v>
      </c>
      <c r="AD40" s="12">
        <v>37.500253953347602</v>
      </c>
      <c r="AE40" s="12">
        <v>38.041266427488097</v>
      </c>
      <c r="AF40" s="12">
        <v>0</v>
      </c>
      <c r="AG40" s="12">
        <v>38.853500008605003</v>
      </c>
      <c r="AH40" s="12">
        <f t="shared" si="4"/>
        <v>1.4221726166023928E-2</v>
      </c>
      <c r="AJ40" s="12">
        <v>39</v>
      </c>
      <c r="AK40" s="12">
        <v>-4.55</v>
      </c>
      <c r="AL40" s="12">
        <v>6413.5737324301499</v>
      </c>
      <c r="AM40" s="12">
        <v>466.47884736048701</v>
      </c>
      <c r="AN40" s="12">
        <v>854.00596110249001</v>
      </c>
      <c r="AO40" s="12">
        <v>36.471767148803501</v>
      </c>
      <c r="AP40" s="12">
        <v>1413.1529978808101</v>
      </c>
      <c r="AQ40" s="12">
        <f t="shared" si="5"/>
        <v>1374.1708220336409</v>
      </c>
      <c r="AR40" s="59">
        <f t="shared" si="6"/>
        <v>167.82176009532688</v>
      </c>
      <c r="AS40" s="12">
        <f t="shared" si="7"/>
        <v>327.94737723010172</v>
      </c>
      <c r="AX40" s="25">
        <v>3.6768062990655999</v>
      </c>
      <c r="AY40" s="25">
        <v>208.07382212930099</v>
      </c>
      <c r="AZ40" s="25">
        <v>579.00507649232031</v>
      </c>
      <c r="BB40" s="25">
        <v>0.362335936217203</v>
      </c>
      <c r="BC40" s="25">
        <v>5280.2372195841017</v>
      </c>
    </row>
    <row r="41" spans="1:55" x14ac:dyDescent="0.3">
      <c r="A41" s="90"/>
      <c r="B41" s="34">
        <v>260</v>
      </c>
      <c r="C41" s="34">
        <v>1.00678434599351</v>
      </c>
      <c r="D41" s="34">
        <v>1275.11838269552</v>
      </c>
      <c r="E41" s="34">
        <v>1.66330749778392</v>
      </c>
      <c r="F41" s="34">
        <v>1.28049437602929E-3</v>
      </c>
      <c r="G41" s="34">
        <v>2.9130174283614898</v>
      </c>
      <c r="H41" s="34">
        <v>41.065305576765397</v>
      </c>
      <c r="I41" s="34">
        <v>43.978323005126903</v>
      </c>
      <c r="J41" s="34">
        <v>0</v>
      </c>
      <c r="K41" s="34">
        <v>3457.0279630330001</v>
      </c>
      <c r="L41" s="34">
        <f t="shared" si="0"/>
        <v>6.6237574088986909E-2</v>
      </c>
      <c r="M41" s="34">
        <v>40</v>
      </c>
      <c r="N41" s="34">
        <v>-4.55</v>
      </c>
      <c r="O41" s="34">
        <v>8582.79308247064</v>
      </c>
      <c r="P41" s="34">
        <v>259.146791079629</v>
      </c>
      <c r="Q41" s="34">
        <v>777.74456041320195</v>
      </c>
      <c r="R41" s="34">
        <v>24.820146240465501</v>
      </c>
      <c r="S41" s="34">
        <v>1275.11838269552</v>
      </c>
      <c r="T41" s="34">
        <f t="shared" si="1"/>
        <v>1307.3863653544695</v>
      </c>
      <c r="U41" s="53">
        <f t="shared" si="2"/>
        <v>7904.368842109584</v>
      </c>
      <c r="V41" s="53">
        <f t="shared" si="3"/>
        <v>4343.2648124314956</v>
      </c>
      <c r="W41" s="51"/>
      <c r="X41" s="12">
        <v>260</v>
      </c>
      <c r="Y41" s="12">
        <v>4.32946640584378</v>
      </c>
      <c r="Z41" s="12">
        <v>1413.3901590098001</v>
      </c>
      <c r="AA41" s="12">
        <v>0.83316326875271696</v>
      </c>
      <c r="AB41" s="12">
        <v>1.1243927104059101E-2</v>
      </c>
      <c r="AC41" s="12">
        <v>0.59174015813342395</v>
      </c>
      <c r="AD41" s="12">
        <v>37.501555481400999</v>
      </c>
      <c r="AE41" s="12">
        <v>38.093295639534396</v>
      </c>
      <c r="AF41" s="12">
        <v>0</v>
      </c>
      <c r="AG41" s="12">
        <v>38.795603456087797</v>
      </c>
      <c r="AH41" s="12">
        <f t="shared" si="4"/>
        <v>1.553397121984104E-2</v>
      </c>
      <c r="AJ41" s="12">
        <v>40</v>
      </c>
      <c r="AK41" s="12">
        <v>-4.55</v>
      </c>
      <c r="AL41" s="12">
        <v>6413.5828930277103</v>
      </c>
      <c r="AM41" s="12">
        <v>466.54363948339397</v>
      </c>
      <c r="AN41" s="12">
        <v>854.07130673582401</v>
      </c>
      <c r="AO41" s="12">
        <v>36.474505747406802</v>
      </c>
      <c r="AP41" s="12">
        <v>1413.3901590098001</v>
      </c>
      <c r="AQ41" s="12">
        <f t="shared" si="5"/>
        <v>1374.1722747574599</v>
      </c>
      <c r="AR41" s="59">
        <f t="shared" si="6"/>
        <v>167.34957618320669</v>
      </c>
      <c r="AS41" s="12">
        <f t="shared" si="7"/>
        <v>328.32756527953751</v>
      </c>
      <c r="AX41" s="25">
        <v>3.4733333666284998</v>
      </c>
      <c r="AY41" s="25">
        <v>253.23189693852399</v>
      </c>
      <c r="AZ41" s="25">
        <v>679.5577806490428</v>
      </c>
      <c r="BB41" s="25">
        <v>0.30813198461150298</v>
      </c>
      <c r="BC41" s="25">
        <v>5238.9993952683062</v>
      </c>
    </row>
    <row r="42" spans="1:55" x14ac:dyDescent="0.3">
      <c r="A42" s="90"/>
      <c r="B42" s="34">
        <v>250</v>
      </c>
      <c r="C42" s="34">
        <v>1.0070467906606699</v>
      </c>
      <c r="D42" s="34">
        <v>1275.34271824704</v>
      </c>
      <c r="E42" s="34">
        <v>1.63791795525174</v>
      </c>
      <c r="F42" s="34">
        <v>1.0363402998540901E-3</v>
      </c>
      <c r="G42" s="34">
        <v>3.6310580612208398</v>
      </c>
      <c r="H42" s="34">
        <v>41.035436201547</v>
      </c>
      <c r="I42" s="34">
        <v>44.666494262767799</v>
      </c>
      <c r="J42" s="34">
        <v>0</v>
      </c>
      <c r="K42" s="34">
        <v>3562.8136533194802</v>
      </c>
      <c r="L42" s="34">
        <f t="shared" si="0"/>
        <v>8.1292658426688771E-2</v>
      </c>
      <c r="M42" s="34">
        <v>41</v>
      </c>
      <c r="N42" s="34">
        <v>-4.55</v>
      </c>
      <c r="O42" s="34">
        <v>8587.7627228450092</v>
      </c>
      <c r="P42" s="34">
        <v>260.26990049086203</v>
      </c>
      <c r="Q42" s="34">
        <v>779.16795020959398</v>
      </c>
      <c r="R42" s="34">
        <v>24.851181427562899</v>
      </c>
      <c r="S42" s="34">
        <v>1275.34271824704</v>
      </c>
      <c r="T42" s="34">
        <f t="shared" si="1"/>
        <v>1307.3916404922793</v>
      </c>
      <c r="U42" s="53">
        <f t="shared" si="2"/>
        <v>8132.8548546557759</v>
      </c>
      <c r="V42" s="53">
        <f t="shared" si="3"/>
        <v>4480.2582964334642</v>
      </c>
      <c r="W42" s="51"/>
      <c r="X42" s="12">
        <v>250</v>
      </c>
      <c r="Y42" s="12">
        <v>4.3295439137263498</v>
      </c>
      <c r="Z42" s="12">
        <v>1413.62727409579</v>
      </c>
      <c r="AA42" s="12">
        <v>0.83215102813797404</v>
      </c>
      <c r="AB42" s="12">
        <v>1.04810436450571E-2</v>
      </c>
      <c r="AC42" s="12">
        <v>0.64964921646614504</v>
      </c>
      <c r="AD42" s="12">
        <v>37.502689385106798</v>
      </c>
      <c r="AE42" s="12">
        <v>38.1523386015729</v>
      </c>
      <c r="AF42" s="12">
        <v>0</v>
      </c>
      <c r="AG42" s="12">
        <v>38.741813065863099</v>
      </c>
      <c r="AH42" s="12">
        <f t="shared" si="4"/>
        <v>1.7027769208343136E-2</v>
      </c>
      <c r="AJ42" s="12">
        <v>41</v>
      </c>
      <c r="AK42" s="12">
        <v>-4.55</v>
      </c>
      <c r="AL42" s="12">
        <v>6413.5932102321804</v>
      </c>
      <c r="AM42" s="12">
        <v>466.61736441535197</v>
      </c>
      <c r="AN42" s="12">
        <v>854.14565506382303</v>
      </c>
      <c r="AO42" s="12">
        <v>36.477622234112502</v>
      </c>
      <c r="AP42" s="12">
        <v>1413.62727409579</v>
      </c>
      <c r="AQ42" s="12">
        <f t="shared" si="5"/>
        <v>1374.1738326658997</v>
      </c>
      <c r="AR42" s="59">
        <f t="shared" si="6"/>
        <v>166.90403639689771</v>
      </c>
      <c r="AS42" s="12">
        <f t="shared" si="7"/>
        <v>328.76124203020254</v>
      </c>
      <c r="AX42" s="25">
        <v>3.28212447092212</v>
      </c>
      <c r="AY42" s="25">
        <v>302.36344798290003</v>
      </c>
      <c r="AZ42" s="25">
        <v>778.00165715116259</v>
      </c>
      <c r="BB42" s="25">
        <v>0.24519062323999399</v>
      </c>
      <c r="BC42" s="25">
        <v>5143.2880663905316</v>
      </c>
    </row>
    <row r="43" spans="1:55" x14ac:dyDescent="0.3">
      <c r="A43" s="90"/>
      <c r="B43" s="34">
        <v>240</v>
      </c>
      <c r="C43" s="34">
        <v>1.0073447257325601</v>
      </c>
      <c r="D43" s="34">
        <v>1275.5595863630001</v>
      </c>
      <c r="E43" s="34">
        <v>1.6090115528122999</v>
      </c>
      <c r="F43" s="34">
        <v>8.42600129503685E-4</v>
      </c>
      <c r="G43" s="34">
        <v>4.49520396994488</v>
      </c>
      <c r="H43" s="34">
        <v>41.000964145108597</v>
      </c>
      <c r="I43" s="34">
        <v>45.496168115053401</v>
      </c>
      <c r="J43" s="34">
        <v>0</v>
      </c>
      <c r="K43" s="34">
        <v>3689.7747343411402</v>
      </c>
      <c r="L43" s="34">
        <f t="shared" si="0"/>
        <v>9.8804012649529843E-2</v>
      </c>
      <c r="M43" s="34">
        <v>42</v>
      </c>
      <c r="N43" s="34">
        <v>-4.55</v>
      </c>
      <c r="O43" s="34">
        <v>8593.4104147757498</v>
      </c>
      <c r="P43" s="34">
        <v>261.56851203461702</v>
      </c>
      <c r="Q43" s="34">
        <v>780.80781202106698</v>
      </c>
      <c r="R43" s="34">
        <v>24.887117152507301</v>
      </c>
      <c r="S43" s="34">
        <v>1275.5595863630001</v>
      </c>
      <c r="T43" s="34">
        <f t="shared" si="1"/>
        <v>1307.3976289872244</v>
      </c>
      <c r="U43" s="53">
        <f t="shared" si="2"/>
        <v>8410.8196737973685</v>
      </c>
      <c r="V43" s="53">
        <f t="shared" si="3"/>
        <v>4643.4406404550418</v>
      </c>
      <c r="W43" s="51"/>
      <c r="X43" s="12">
        <v>240</v>
      </c>
      <c r="Y43" s="12">
        <v>4.3296277783487502</v>
      </c>
      <c r="Z43" s="12">
        <v>1413.86432989474</v>
      </c>
      <c r="AA43" s="12">
        <v>0.83099079590393499</v>
      </c>
      <c r="AB43" s="12">
        <v>9.7205665885972108E-3</v>
      </c>
      <c r="AC43" s="12">
        <v>0.71634770068060705</v>
      </c>
      <c r="AD43" s="12">
        <v>37.503619592592003</v>
      </c>
      <c r="AE43" s="12">
        <v>38.219967293272603</v>
      </c>
      <c r="AF43" s="12">
        <v>0</v>
      </c>
      <c r="AG43" s="12">
        <v>38.692971640301501</v>
      </c>
      <c r="AH43" s="12">
        <f t="shared" si="4"/>
        <v>1.8742760693222699E-2</v>
      </c>
      <c r="AJ43" s="12">
        <v>42</v>
      </c>
      <c r="AK43" s="12">
        <v>-4.55</v>
      </c>
      <c r="AL43" s="12">
        <v>6413.6049101623403</v>
      </c>
      <c r="AM43" s="12">
        <v>466.70196570899498</v>
      </c>
      <c r="AN43" s="12">
        <v>854.23096330188503</v>
      </c>
      <c r="AO43" s="12">
        <v>36.4811989050121</v>
      </c>
      <c r="AP43" s="12">
        <v>1413.86432989474</v>
      </c>
      <c r="AQ43" s="12">
        <f t="shared" si="5"/>
        <v>1374.1755183448099</v>
      </c>
      <c r="AR43" s="59">
        <f t="shared" si="6"/>
        <v>166.49036348287831</v>
      </c>
      <c r="AS43" s="12">
        <f t="shared" si="7"/>
        <v>329.2601747512719</v>
      </c>
      <c r="AX43" s="25">
        <v>3.1039869774244</v>
      </c>
      <c r="AY43" s="25">
        <v>357.18443687303602</v>
      </c>
      <c r="AZ43" s="25">
        <v>881.68215195382049</v>
      </c>
      <c r="BB43" s="25">
        <v>0.20431254730552201</v>
      </c>
      <c r="BC43" s="25">
        <v>5046.6520657161727</v>
      </c>
    </row>
    <row r="44" spans="1:55" x14ac:dyDescent="0.3">
      <c r="A44" s="90"/>
      <c r="B44" s="34">
        <v>230</v>
      </c>
      <c r="C44" s="34">
        <v>1.0076733962530899</v>
      </c>
      <c r="D44" s="34">
        <v>1275.7699011280099</v>
      </c>
      <c r="E44" s="34">
        <v>1.57706166337156</v>
      </c>
      <c r="F44" s="34">
        <v>6.9033067294620599E-4</v>
      </c>
      <c r="G44" s="34">
        <v>5.5125488239944502</v>
      </c>
      <c r="H44" s="34">
        <v>40.9625115391297</v>
      </c>
      <c r="I44" s="34">
        <v>46.475060363124101</v>
      </c>
      <c r="J44" s="34">
        <v>0</v>
      </c>
      <c r="K44" s="34">
        <v>3837.6894915563698</v>
      </c>
      <c r="L44" s="34">
        <f t="shared" si="0"/>
        <v>0.11861305355868687</v>
      </c>
      <c r="M44" s="34">
        <v>43</v>
      </c>
      <c r="N44" s="34">
        <v>-4.55</v>
      </c>
      <c r="O44" s="34">
        <v>8599.6388730571307</v>
      </c>
      <c r="P44" s="34">
        <v>263.02934983239498</v>
      </c>
      <c r="Q44" s="34">
        <v>782.64499170895795</v>
      </c>
      <c r="R44" s="34">
        <v>24.927607194435101</v>
      </c>
      <c r="S44" s="34">
        <v>1275.7699011280099</v>
      </c>
      <c r="T44" s="34">
        <f t="shared" si="1"/>
        <v>1307.404235264687</v>
      </c>
      <c r="U44" s="53">
        <f t="shared" si="2"/>
        <v>8738.8257462342226</v>
      </c>
      <c r="V44" s="53">
        <f t="shared" si="3"/>
        <v>4833.3159582800599</v>
      </c>
      <c r="W44" s="51"/>
      <c r="X44" s="12">
        <v>230</v>
      </c>
      <c r="Y44" s="12">
        <v>4.32971945865948</v>
      </c>
      <c r="Z44" s="12">
        <v>1414.1013092445501</v>
      </c>
      <c r="AA44" s="12">
        <v>0.82964849711552102</v>
      </c>
      <c r="AB44" s="12">
        <v>8.9631573051498301E-3</v>
      </c>
      <c r="AC44" s="12">
        <v>0.793944499593641</v>
      </c>
      <c r="AD44" s="12">
        <v>37.504299269778201</v>
      </c>
      <c r="AE44" s="12">
        <v>38.298243769371801</v>
      </c>
      <c r="AF44" s="12">
        <v>0</v>
      </c>
      <c r="AG44" s="12">
        <v>38.650175828215801</v>
      </c>
      <c r="AH44" s="12">
        <f t="shared" si="4"/>
        <v>2.0730571991099504E-2</v>
      </c>
      <c r="AJ44" s="12">
        <v>43</v>
      </c>
      <c r="AK44" s="12">
        <v>-4.55</v>
      </c>
      <c r="AL44" s="12">
        <v>6413.6182781908601</v>
      </c>
      <c r="AM44" s="12">
        <v>466.79997324369202</v>
      </c>
      <c r="AN44" s="12">
        <v>854.32977857244498</v>
      </c>
      <c r="AO44" s="12">
        <v>36.485342910280998</v>
      </c>
      <c r="AP44" s="12">
        <v>1414.1013092445501</v>
      </c>
      <c r="AQ44" s="12">
        <f t="shared" si="5"/>
        <v>1374.1773611190556</v>
      </c>
      <c r="AR44" s="59">
        <f t="shared" si="6"/>
        <v>166.11537502821383</v>
      </c>
      <c r="AS44" s="12">
        <f t="shared" si="7"/>
        <v>329.83972659162407</v>
      </c>
      <c r="AX44" s="25">
        <v>2.93736476676863</v>
      </c>
      <c r="AY44" s="25">
        <v>418.06436550304602</v>
      </c>
      <c r="AZ44" s="25">
        <v>990.31662798151945</v>
      </c>
      <c r="BB44" s="25">
        <v>0.168345077060014</v>
      </c>
      <c r="BC44" s="25">
        <v>4933.2021762448403</v>
      </c>
    </row>
    <row r="45" spans="1:55" x14ac:dyDescent="0.3">
      <c r="A45" s="90"/>
      <c r="B45" s="34">
        <v>220</v>
      </c>
      <c r="C45" s="34">
        <v>1.0080279693927101</v>
      </c>
      <c r="D45" s="34">
        <v>1275.9746136414401</v>
      </c>
      <c r="E45" s="34">
        <v>1.5425492734097099</v>
      </c>
      <c r="F45" s="34">
        <v>5.7058127853760099E-4</v>
      </c>
      <c r="G45" s="34">
        <v>6.69125235786065</v>
      </c>
      <c r="H45" s="34">
        <v>40.920710459714101</v>
      </c>
      <c r="I45" s="34">
        <v>47.611962817574799</v>
      </c>
      <c r="J45" s="34">
        <v>0</v>
      </c>
      <c r="K45" s="34">
        <v>4006.2966190666798</v>
      </c>
      <c r="L45" s="34">
        <f t="shared" si="0"/>
        <v>0.14053720875776926</v>
      </c>
      <c r="M45" s="34">
        <v>44</v>
      </c>
      <c r="N45" s="34">
        <v>-4.55</v>
      </c>
      <c r="O45" s="34">
        <v>8606.3490446390297</v>
      </c>
      <c r="P45" s="34">
        <v>264.63853398171102</v>
      </c>
      <c r="Q45" s="34">
        <v>784.659624292226</v>
      </c>
      <c r="R45" s="34">
        <v>24.972288670603898</v>
      </c>
      <c r="S45" s="34">
        <v>1275.9746136414401</v>
      </c>
      <c r="T45" s="34">
        <f t="shared" si="1"/>
        <v>1307.4113621847932</v>
      </c>
      <c r="U45" s="53">
        <f t="shared" si="2"/>
        <v>9117.5963823803813</v>
      </c>
      <c r="V45" s="53">
        <f t="shared" si="3"/>
        <v>5050.45779861749</v>
      </c>
      <c r="W45" s="51"/>
      <c r="X45" s="12">
        <v>220</v>
      </c>
      <c r="Y45" s="12">
        <v>4.3298208776175402</v>
      </c>
      <c r="Z45" s="12">
        <v>1414.3381895687301</v>
      </c>
      <c r="AA45" s="12">
        <v>0.82807921946009</v>
      </c>
      <c r="AB45" s="12">
        <v>8.2096875442726393E-3</v>
      </c>
      <c r="AC45" s="12">
        <v>0.88525193854471096</v>
      </c>
      <c r="AD45" s="12">
        <v>37.504666688869598</v>
      </c>
      <c r="AE45" s="12">
        <v>38.389918627414303</v>
      </c>
      <c r="AF45" s="12">
        <v>0</v>
      </c>
      <c r="AG45" s="12">
        <v>38.6148746283218</v>
      </c>
      <c r="AH45" s="12">
        <f t="shared" si="4"/>
        <v>2.3059489839932897E-2</v>
      </c>
      <c r="AJ45" s="12">
        <v>44</v>
      </c>
      <c r="AK45" s="12">
        <v>-4.55</v>
      </c>
      <c r="AL45" s="12">
        <v>6413.6336777214401</v>
      </c>
      <c r="AM45" s="12">
        <v>466.914731382882</v>
      </c>
      <c r="AN45" s="12">
        <v>854.44546719686605</v>
      </c>
      <c r="AO45" s="12">
        <v>36.490195938667199</v>
      </c>
      <c r="AP45" s="12">
        <v>1414.3381895687301</v>
      </c>
      <c r="AQ45" s="12">
        <f t="shared" si="5"/>
        <v>1374.1793996401125</v>
      </c>
      <c r="AR45" s="59">
        <f t="shared" si="6"/>
        <v>165.78811141865566</v>
      </c>
      <c r="AS45" s="12">
        <f t="shared" si="7"/>
        <v>330.52027815121539</v>
      </c>
      <c r="AX45" s="25">
        <v>2.78099975966389</v>
      </c>
      <c r="AY45" s="25">
        <v>485.37177407417897</v>
      </c>
      <c r="AZ45" s="25">
        <v>1103.5878036951103</v>
      </c>
      <c r="BB45" s="25">
        <v>0.13687487264340101</v>
      </c>
      <c r="BC45" s="25">
        <v>4806.561664089495</v>
      </c>
    </row>
    <row r="46" spans="1:55" x14ac:dyDescent="0.3">
      <c r="A46" s="90"/>
      <c r="B46" s="34">
        <v>210</v>
      </c>
      <c r="C46" s="34">
        <v>1.0084043662631701</v>
      </c>
      <c r="D46" s="34">
        <v>1276.1745423181501</v>
      </c>
      <c r="E46" s="34">
        <v>1.5058804273356701</v>
      </c>
      <c r="F46" s="34">
        <v>4.7570383761222498E-4</v>
      </c>
      <c r="G46" s="34">
        <v>8.0430989732608609</v>
      </c>
      <c r="H46" s="34">
        <v>40.876094750716902</v>
      </c>
      <c r="I46" s="34">
        <v>48.919193723977799</v>
      </c>
      <c r="J46" s="34">
        <v>0</v>
      </c>
      <c r="K46" s="34">
        <v>4195.6664924966899</v>
      </c>
      <c r="L46" s="34">
        <f t="shared" si="0"/>
        <v>0.16441601672021289</v>
      </c>
      <c r="M46" s="34">
        <v>45</v>
      </c>
      <c r="N46" s="34">
        <v>-4.55</v>
      </c>
      <c r="O46" s="34">
        <v>8613.45627746026</v>
      </c>
      <c r="P46" s="34">
        <v>266.38517779943197</v>
      </c>
      <c r="Q46" s="34">
        <v>786.83570815956796</v>
      </c>
      <c r="R46" s="34">
        <v>25.0208813526041</v>
      </c>
      <c r="S46" s="34">
        <v>1276.1745423181501</v>
      </c>
      <c r="T46" s="34">
        <f t="shared" si="1"/>
        <v>1307.4189277618898</v>
      </c>
      <c r="U46" s="53">
        <f t="shared" si="2"/>
        <v>9548.9023860277921</v>
      </c>
      <c r="V46" s="53">
        <f t="shared" si="3"/>
        <v>5295.9670673924602</v>
      </c>
      <c r="W46" s="51"/>
      <c r="X46" s="12">
        <v>210</v>
      </c>
      <c r="Y46" s="12">
        <v>4.3299346110550898</v>
      </c>
      <c r="Z46" s="12">
        <v>1414.57494068649</v>
      </c>
      <c r="AA46" s="12">
        <v>0.826222803221899</v>
      </c>
      <c r="AB46" s="12">
        <v>7.4613240326752801E-3</v>
      </c>
      <c r="AC46" s="12">
        <v>0.99408969365579103</v>
      </c>
      <c r="AD46" s="12">
        <v>37.504639167693497</v>
      </c>
      <c r="AE46" s="12">
        <v>38.498728861349299</v>
      </c>
      <c r="AF46" s="12">
        <v>0</v>
      </c>
      <c r="AG46" s="12">
        <v>38.589014554076499</v>
      </c>
      <c r="AH46" s="12">
        <f t="shared" si="4"/>
        <v>2.582136405687423E-2</v>
      </c>
      <c r="AJ46" s="12">
        <v>45</v>
      </c>
      <c r="AK46" s="12">
        <v>-4.55</v>
      </c>
      <c r="AL46" s="12">
        <v>6413.6515752085497</v>
      </c>
      <c r="AM46" s="12">
        <v>467.05073562219701</v>
      </c>
      <c r="AN46" s="12">
        <v>854.58255285534199</v>
      </c>
      <c r="AO46" s="12">
        <v>36.495948515233998</v>
      </c>
      <c r="AP46" s="12">
        <v>1414.57494068649</v>
      </c>
      <c r="AQ46" s="12">
        <f t="shared" si="5"/>
        <v>1374.1816856822074</v>
      </c>
      <c r="AR46" s="59">
        <f t="shared" si="6"/>
        <v>165.5207671239819</v>
      </c>
      <c r="AS46" s="12">
        <f t="shared" si="7"/>
        <v>331.32933926813263</v>
      </c>
      <c r="AX46" s="25">
        <v>2.6338527931211302</v>
      </c>
      <c r="AY46" s="25">
        <v>559.47419998331998</v>
      </c>
      <c r="AZ46" s="25">
        <v>1221.1540882711715</v>
      </c>
      <c r="BB46" s="25">
        <v>0.10126929877705899</v>
      </c>
      <c r="BC46" s="25">
        <v>4622.6917322402687</v>
      </c>
    </row>
    <row r="47" spans="1:55" x14ac:dyDescent="0.3">
      <c r="A47" s="90"/>
      <c r="B47" s="34">
        <v>200</v>
      </c>
      <c r="C47" s="34">
        <v>1.00879950659489</v>
      </c>
      <c r="D47" s="34">
        <v>1276.37032012134</v>
      </c>
      <c r="E47" s="34">
        <v>1.4673619884113001</v>
      </c>
      <c r="F47" s="34">
        <v>3.9969353871821902E-4</v>
      </c>
      <c r="G47" s="34">
        <v>9.5851186427631401</v>
      </c>
      <c r="H47" s="34">
        <v>40.829068308814598</v>
      </c>
      <c r="I47" s="34">
        <v>50.414186951577697</v>
      </c>
      <c r="J47" s="34">
        <v>0</v>
      </c>
      <c r="K47" s="34">
        <v>4406.3674896052198</v>
      </c>
      <c r="L47" s="34">
        <f t="shared" si="0"/>
        <v>0.19012740703265807</v>
      </c>
      <c r="M47" s="34">
        <v>46</v>
      </c>
      <c r="N47" s="34">
        <v>-4.55</v>
      </c>
      <c r="O47" s="34">
        <v>8620.8949399845205</v>
      </c>
      <c r="P47" s="34">
        <v>268.262669235928</v>
      </c>
      <c r="Q47" s="34">
        <v>789.16266560961503</v>
      </c>
      <c r="R47" s="34">
        <v>25.073223664354899</v>
      </c>
      <c r="S47" s="34">
        <v>1276.37032012134</v>
      </c>
      <c r="T47" s="34">
        <f t="shared" si="1"/>
        <v>1307.4268700825573</v>
      </c>
      <c r="U47" s="53">
        <f t="shared" si="2"/>
        <v>10036.027944074829</v>
      </c>
      <c r="V47" s="53">
        <f t="shared" si="3"/>
        <v>5571.7183470059954</v>
      </c>
      <c r="W47" s="51"/>
      <c r="X47" s="12">
        <v>200</v>
      </c>
      <c r="Y47" s="12">
        <v>4.3300641688516901</v>
      </c>
      <c r="Z47" s="12">
        <v>1414.8115215625601</v>
      </c>
      <c r="AA47" s="12">
        <v>0.82399727680529</v>
      </c>
      <c r="AB47" s="12">
        <v>6.71965335844901E-3</v>
      </c>
      <c r="AC47" s="12">
        <v>1.12574987663083</v>
      </c>
      <c r="AD47" s="12">
        <v>37.504104047935698</v>
      </c>
      <c r="AE47" s="12">
        <v>38.629853924566497</v>
      </c>
      <c r="AF47" s="12">
        <v>0</v>
      </c>
      <c r="AG47" s="12">
        <v>38.575256967817303</v>
      </c>
      <c r="AH47" s="12">
        <f t="shared" si="4"/>
        <v>2.9141965662855204E-2</v>
      </c>
      <c r="AJ47" s="12">
        <v>46</v>
      </c>
      <c r="AK47" s="12">
        <v>-4.55</v>
      </c>
      <c r="AL47" s="12">
        <v>6413.6725726730901</v>
      </c>
      <c r="AM47" s="12">
        <v>467.21413735670899</v>
      </c>
      <c r="AN47" s="12">
        <v>854.74722331883004</v>
      </c>
      <c r="AO47" s="12">
        <v>36.502861454542597</v>
      </c>
      <c r="AP47" s="12">
        <v>1414.8115215625601</v>
      </c>
      <c r="AQ47" s="12">
        <f t="shared" si="5"/>
        <v>1374.1842897939191</v>
      </c>
      <c r="AR47" s="59">
        <f t="shared" si="6"/>
        <v>165.3300959463152</v>
      </c>
      <c r="AS47" s="12">
        <f t="shared" si="7"/>
        <v>332.30474215600168</v>
      </c>
      <c r="AX47" s="25">
        <v>2.4950508754509602</v>
      </c>
      <c r="AY47" s="25">
        <v>640.73774296023305</v>
      </c>
      <c r="AZ47" s="25">
        <v>1342.6577590128184</v>
      </c>
      <c r="BB47" s="25">
        <v>7.8898259949557306E-2</v>
      </c>
      <c r="BC47" s="25">
        <v>4477.0932176904307</v>
      </c>
    </row>
    <row r="48" spans="1:55" x14ac:dyDescent="0.3">
      <c r="A48" s="90"/>
      <c r="B48" s="34">
        <v>190</v>
      </c>
      <c r="C48" s="34">
        <v>1.0092112439523599</v>
      </c>
      <c r="D48" s="34">
        <v>1276.5624047681099</v>
      </c>
      <c r="E48" s="34">
        <v>1.4272081244393999</v>
      </c>
      <c r="F48" s="34">
        <v>3.3803087168143701E-4</v>
      </c>
      <c r="G48" s="34">
        <v>11.340772182977499</v>
      </c>
      <c r="H48" s="34">
        <v>40.779913643994803</v>
      </c>
      <c r="I48" s="34">
        <v>52.120685826972398</v>
      </c>
      <c r="J48" s="34">
        <v>0</v>
      </c>
      <c r="K48" s="34">
        <v>4639.5167085007397</v>
      </c>
      <c r="L48" s="34">
        <f t="shared" si="0"/>
        <v>0.21758677966414405</v>
      </c>
      <c r="M48" s="34">
        <v>47</v>
      </c>
      <c r="N48" s="34">
        <v>-4.55</v>
      </c>
      <c r="O48" s="34">
        <v>8628.6169578598201</v>
      </c>
      <c r="P48" s="34">
        <v>270.26868937285599</v>
      </c>
      <c r="Q48" s="34">
        <v>791.635272929341</v>
      </c>
      <c r="R48" s="34">
        <v>25.129274065876501</v>
      </c>
      <c r="S48" s="34">
        <v>1276.5624047681099</v>
      </c>
      <c r="T48" s="34">
        <f t="shared" si="1"/>
        <v>1307.4351460034422</v>
      </c>
      <c r="U48" s="53">
        <f t="shared" si="2"/>
        <v>10584.017461993897</v>
      </c>
      <c r="V48" s="53">
        <f t="shared" si="3"/>
        <v>5880.4941836279904</v>
      </c>
      <c r="W48" s="51"/>
      <c r="X48" s="12">
        <v>190</v>
      </c>
      <c r="Y48" s="12">
        <v>4.3302144183518596</v>
      </c>
      <c r="Z48" s="12">
        <v>1415.0478754314499</v>
      </c>
      <c r="AA48" s="12">
        <v>0.82128897208750096</v>
      </c>
      <c r="AB48" s="12">
        <v>5.9868692995623902E-3</v>
      </c>
      <c r="AC48" s="12">
        <v>1.2877225285313101</v>
      </c>
      <c r="AD48" s="12">
        <v>37.502905110882502</v>
      </c>
      <c r="AE48" s="12">
        <v>38.790627639413799</v>
      </c>
      <c r="AF48" s="12">
        <v>0</v>
      </c>
      <c r="AG48" s="12">
        <v>38.577307756707</v>
      </c>
      <c r="AH48" s="12">
        <f t="shared" si="4"/>
        <v>3.3196743824348431E-2</v>
      </c>
      <c r="AJ48" s="12">
        <v>47</v>
      </c>
      <c r="AK48" s="12">
        <v>-4.55</v>
      </c>
      <c r="AL48" s="12">
        <v>6413.6974473977398</v>
      </c>
      <c r="AM48" s="12">
        <v>467.41351110690698</v>
      </c>
      <c r="AN48" s="12">
        <v>854.94810007353794</v>
      </c>
      <c r="AO48" s="12">
        <v>36.511298498404201</v>
      </c>
      <c r="AP48" s="12">
        <v>1415.0478754314499</v>
      </c>
      <c r="AQ48" s="12">
        <f t="shared" si="5"/>
        <v>1374.1873098088722</v>
      </c>
      <c r="AR48" s="59">
        <f t="shared" si="6"/>
        <v>165.23956442825727</v>
      </c>
      <c r="AS48" s="12">
        <f t="shared" si="7"/>
        <v>333.49954740549595</v>
      </c>
      <c r="AX48" s="25">
        <v>2.3638505297145702</v>
      </c>
      <c r="AY48" s="25">
        <v>729.52643709747394</v>
      </c>
      <c r="AZ48" s="25">
        <v>1467.7316406770719</v>
      </c>
      <c r="BB48" s="25">
        <v>5.9895015230033301E-2</v>
      </c>
      <c r="BC48" s="25">
        <v>4321.6781978991958</v>
      </c>
    </row>
    <row r="49" spans="1:55" x14ac:dyDescent="0.3">
      <c r="A49" s="90"/>
      <c r="B49" s="34">
        <v>180</v>
      </c>
      <c r="C49" s="34">
        <v>1.01065374998182</v>
      </c>
      <c r="D49" s="34">
        <v>1276.9378326373601</v>
      </c>
      <c r="E49" s="34">
        <v>1.3856890608364201</v>
      </c>
      <c r="F49" s="34">
        <v>2.8681171006611099E-4</v>
      </c>
      <c r="G49" s="34">
        <v>13.3839384232562</v>
      </c>
      <c r="H49" s="34">
        <v>40.688041945483597</v>
      </c>
      <c r="I49" s="34">
        <v>54.109631393176102</v>
      </c>
      <c r="J49" s="34">
        <v>9.8800807551476896E-2</v>
      </c>
      <c r="K49" s="34">
        <v>4868.1233607640097</v>
      </c>
      <c r="L49" s="34">
        <f t="shared" si="0"/>
        <v>0.2475207738275062</v>
      </c>
      <c r="M49" s="34">
        <v>48</v>
      </c>
      <c r="N49" s="34">
        <v>-4.55</v>
      </c>
      <c r="O49" s="34">
        <v>8638.0490774716</v>
      </c>
      <c r="P49" s="34">
        <v>272.26932247952197</v>
      </c>
      <c r="Q49" s="34">
        <v>794.20582262886296</v>
      </c>
      <c r="R49" s="34">
        <v>25.1833438756377</v>
      </c>
      <c r="S49" s="34">
        <v>1276.9378326373601</v>
      </c>
      <c r="T49" s="34">
        <f t="shared" si="1"/>
        <v>1307.4641403746346</v>
      </c>
      <c r="U49" s="53">
        <f t="shared" si="2"/>
        <v>11166.309185954531</v>
      </c>
      <c r="V49" s="53">
        <f t="shared" si="3"/>
        <v>6228.3136941655221</v>
      </c>
      <c r="W49" s="51"/>
      <c r="X49" s="12">
        <v>180</v>
      </c>
      <c r="Y49" s="12">
        <v>4.3303922252832203</v>
      </c>
      <c r="Z49" s="12">
        <v>1415.2839224596</v>
      </c>
      <c r="AA49" s="12">
        <v>0.81793756642681703</v>
      </c>
      <c r="AB49" s="12">
        <v>5.2660521894181602E-3</v>
      </c>
      <c r="AC49" s="12">
        <v>1.4908461258635399</v>
      </c>
      <c r="AD49" s="12">
        <v>37.500822020002502</v>
      </c>
      <c r="AE49" s="12">
        <v>38.991668145866001</v>
      </c>
      <c r="AF49" s="12">
        <v>0</v>
      </c>
      <c r="AG49" s="12">
        <v>38.600421233097897</v>
      </c>
      <c r="AH49" s="12">
        <f t="shared" si="4"/>
        <v>3.8234992160026418E-2</v>
      </c>
      <c r="AJ49" s="12">
        <v>48</v>
      </c>
      <c r="AK49" s="12">
        <v>-4.55</v>
      </c>
      <c r="AL49" s="12">
        <v>6413.7271928980699</v>
      </c>
      <c r="AM49" s="12">
        <v>467.66103027010001</v>
      </c>
      <c r="AN49" s="12">
        <v>855.19741654792904</v>
      </c>
      <c r="AO49" s="12">
        <v>36.521776393201499</v>
      </c>
      <c r="AP49" s="12">
        <v>1415.2839224596</v>
      </c>
      <c r="AQ49" s="12">
        <f t="shared" si="5"/>
        <v>1374.1908837281926</v>
      </c>
      <c r="AR49" s="59">
        <f t="shared" si="6"/>
        <v>165.28268808467158</v>
      </c>
      <c r="AS49" s="12">
        <f t="shared" si="7"/>
        <v>334.98967088792034</v>
      </c>
      <c r="AX49" s="25">
        <v>2.2396114359138299</v>
      </c>
      <c r="AY49" s="25">
        <v>826.20154386378601</v>
      </c>
      <c r="AZ49" s="25">
        <v>1596.0046974225904</v>
      </c>
      <c r="BB49" s="25">
        <v>3.9212524150801703E-2</v>
      </c>
      <c r="BC49" s="25">
        <v>4096.7531372208477</v>
      </c>
    </row>
    <row r="50" spans="1:55" x14ac:dyDescent="0.3">
      <c r="A50" s="90"/>
      <c r="B50" s="34">
        <v>170</v>
      </c>
      <c r="C50" s="34">
        <v>1.01375119501311</v>
      </c>
      <c r="D50" s="34">
        <v>1277.60936537665</v>
      </c>
      <c r="E50" s="34">
        <v>1.3429010720447401</v>
      </c>
      <c r="F50" s="34">
        <v>2.43841283972083E-4</v>
      </c>
      <c r="G50" s="34">
        <v>15.787765497137199</v>
      </c>
      <c r="H50" s="34">
        <v>40.528979687659799</v>
      </c>
      <c r="I50" s="34">
        <v>56.452462900929703</v>
      </c>
      <c r="J50" s="34">
        <v>0.35604854752587001</v>
      </c>
      <c r="K50" s="34">
        <v>5071.8781135418403</v>
      </c>
      <c r="L50" s="34">
        <f t="shared" si="0"/>
        <v>0.28033874197330544</v>
      </c>
      <c r="M50" s="34">
        <v>49</v>
      </c>
      <c r="N50" s="34">
        <v>-4.55</v>
      </c>
      <c r="O50" s="34">
        <v>8650.0182658547401</v>
      </c>
      <c r="P50" s="34">
        <v>274.19499378249299</v>
      </c>
      <c r="Q50" s="34">
        <v>796.85470773142004</v>
      </c>
      <c r="R50" s="34">
        <v>25.232374068615702</v>
      </c>
      <c r="S50" s="34">
        <v>1277.60936537665</v>
      </c>
      <c r="T50" s="34">
        <f t="shared" si="1"/>
        <v>1307.5263990197636</v>
      </c>
      <c r="U50" s="53">
        <f t="shared" si="2"/>
        <v>11764.795632360498</v>
      </c>
      <c r="V50" s="53">
        <f t="shared" si="3"/>
        <v>6622.1808647922126</v>
      </c>
      <c r="W50" s="51"/>
      <c r="X50" s="12">
        <v>170</v>
      </c>
      <c r="Y50" s="12">
        <v>4.3306074152815999</v>
      </c>
      <c r="Z50" s="12">
        <v>1415.5195488269801</v>
      </c>
      <c r="AA50" s="12">
        <v>0.81371364802768598</v>
      </c>
      <c r="AB50" s="12">
        <v>4.5615822248806096E-3</v>
      </c>
      <c r="AC50" s="12">
        <v>1.75115000125787</v>
      </c>
      <c r="AD50" s="12">
        <v>37.497539488475802</v>
      </c>
      <c r="AE50" s="12">
        <v>39.2486894897337</v>
      </c>
      <c r="AF50" s="12">
        <v>0</v>
      </c>
      <c r="AG50" s="12">
        <v>38.652166738938803</v>
      </c>
      <c r="AH50" s="12">
        <f t="shared" si="4"/>
        <v>4.4616776356721934E-2</v>
      </c>
      <c r="AJ50" s="12">
        <v>49</v>
      </c>
      <c r="AK50" s="12">
        <v>-4.55</v>
      </c>
      <c r="AL50" s="12">
        <v>6413.7630386967503</v>
      </c>
      <c r="AM50" s="12">
        <v>467.97426270367799</v>
      </c>
      <c r="AN50" s="12">
        <v>855.51281489079304</v>
      </c>
      <c r="AO50" s="12">
        <v>36.535041498545802</v>
      </c>
      <c r="AP50" s="12">
        <v>1415.5195488269801</v>
      </c>
      <c r="AQ50" s="12">
        <f t="shared" si="5"/>
        <v>1374.19520904716</v>
      </c>
      <c r="AR50" s="59">
        <f t="shared" si="6"/>
        <v>165.50820570002304</v>
      </c>
      <c r="AS50" s="12">
        <f t="shared" si="7"/>
        <v>336.88576882133219</v>
      </c>
      <c r="AX50" s="25">
        <v>2.1217769354585898</v>
      </c>
      <c r="AY50" s="25">
        <v>931.12083655685399</v>
      </c>
      <c r="AZ50" s="25">
        <v>1727.1066871740195</v>
      </c>
      <c r="BB50" s="25">
        <v>2.41505551510404E-2</v>
      </c>
      <c r="BC50" s="25">
        <v>3712.0434854509012</v>
      </c>
    </row>
    <row r="51" spans="1:55" x14ac:dyDescent="0.3">
      <c r="A51" s="90"/>
      <c r="B51" s="34">
        <v>160</v>
      </c>
      <c r="C51" s="34">
        <v>1.0170102815667199</v>
      </c>
      <c r="D51" s="34">
        <v>1278.3012893160101</v>
      </c>
      <c r="E51" s="34">
        <v>1.29866770565611</v>
      </c>
      <c r="F51" s="34">
        <v>2.0813009668354499E-4</v>
      </c>
      <c r="G51" s="34">
        <v>18.545503190175001</v>
      </c>
      <c r="H51" s="34">
        <v>40.363039938315502</v>
      </c>
      <c r="I51" s="34">
        <v>59.147153751170897</v>
      </c>
      <c r="J51" s="34">
        <v>0.62581699928401302</v>
      </c>
      <c r="K51" s="34">
        <v>5292.2412719495296</v>
      </c>
      <c r="L51" s="34">
        <f t="shared" si="0"/>
        <v>0.31481856799146779</v>
      </c>
      <c r="M51" s="34">
        <v>50</v>
      </c>
      <c r="N51" s="34">
        <v>-4.55</v>
      </c>
      <c r="O51" s="34">
        <v>8662.3281534152793</v>
      </c>
      <c r="P51" s="34">
        <v>276.25727820369502</v>
      </c>
      <c r="Q51" s="34">
        <v>799.66079200522199</v>
      </c>
      <c r="R51" s="34">
        <v>25.2852450522617</v>
      </c>
      <c r="S51" s="34">
        <v>1278.3012893160101</v>
      </c>
      <c r="T51" s="34">
        <f t="shared" si="1"/>
        <v>1307.5919066594911</v>
      </c>
      <c r="U51" s="53">
        <f t="shared" si="2"/>
        <v>12435.360376483304</v>
      </c>
      <c r="V51" s="53">
        <f t="shared" si="3"/>
        <v>7065.519411404548</v>
      </c>
      <c r="W51" s="51"/>
      <c r="X51" s="12">
        <v>160</v>
      </c>
      <c r="Y51" s="12">
        <v>4.3308741634612504</v>
      </c>
      <c r="Z51" s="12">
        <v>1415.7545911654099</v>
      </c>
      <c r="AA51" s="12">
        <v>0.808286309762133</v>
      </c>
      <c r="AB51" s="12">
        <v>3.8797210180072299E-3</v>
      </c>
      <c r="AC51" s="12">
        <v>2.09279289190976</v>
      </c>
      <c r="AD51" s="12">
        <v>37.492602741846703</v>
      </c>
      <c r="AE51" s="12">
        <v>39.585395633756498</v>
      </c>
      <c r="AF51" s="12">
        <v>0</v>
      </c>
      <c r="AG51" s="12">
        <v>38.7435610649284</v>
      </c>
      <c r="AH51" s="12">
        <f t="shared" si="4"/>
        <v>5.2867802845075772E-2</v>
      </c>
      <c r="AJ51" s="12">
        <v>50</v>
      </c>
      <c r="AK51" s="12">
        <v>-4.55</v>
      </c>
      <c r="AL51" s="12">
        <v>6413.8063820101697</v>
      </c>
      <c r="AM51" s="12">
        <v>468.37883902130199</v>
      </c>
      <c r="AN51" s="12">
        <v>855.92001013974095</v>
      </c>
      <c r="AO51" s="12">
        <v>36.552183931661602</v>
      </c>
      <c r="AP51" s="12">
        <v>1415.7545911654099</v>
      </c>
      <c r="AQ51" s="12">
        <f t="shared" si="5"/>
        <v>1374.2005706855712</v>
      </c>
      <c r="AR51" s="59">
        <f t="shared" si="6"/>
        <v>165.98795309559281</v>
      </c>
      <c r="AS51" s="12">
        <f t="shared" si="7"/>
        <v>339.35145095408075</v>
      </c>
      <c r="AX51" s="25">
        <v>2.0098592718431298</v>
      </c>
      <c r="AY51" s="25">
        <v>1044.6379035372099</v>
      </c>
      <c r="AZ51" s="25">
        <v>1860.6720844212389</v>
      </c>
    </row>
    <row r="52" spans="1:55" x14ac:dyDescent="0.3">
      <c r="A52" s="90"/>
      <c r="B52" s="34">
        <v>150</v>
      </c>
      <c r="C52" s="34">
        <v>1.0204348346707799</v>
      </c>
      <c r="D52" s="34">
        <v>1279.0138917187801</v>
      </c>
      <c r="E52" s="34">
        <v>1.2529916711181299</v>
      </c>
      <c r="F52" s="34">
        <v>1.78092126665075E-4</v>
      </c>
      <c r="G52" s="34">
        <v>21.726938194049001</v>
      </c>
      <c r="H52" s="34">
        <v>40.190202454366499</v>
      </c>
      <c r="I52" s="34">
        <v>62.263521933022901</v>
      </c>
      <c r="J52" s="34">
        <v>0.90822377489541894</v>
      </c>
      <c r="K52" s="34">
        <v>5530.6728816488903</v>
      </c>
      <c r="L52" s="34">
        <f t="shared" si="0"/>
        <v>0.35090344881106861</v>
      </c>
      <c r="M52" s="34">
        <v>51</v>
      </c>
      <c r="N52" s="34">
        <v>-4.55</v>
      </c>
      <c r="O52" s="34">
        <v>8674.9595751421293</v>
      </c>
      <c r="P52" s="34">
        <v>278.46810073449302</v>
      </c>
      <c r="Q52" s="34">
        <v>802.63484243492405</v>
      </c>
      <c r="R52" s="34">
        <v>25.342330189063698</v>
      </c>
      <c r="S52" s="34">
        <v>1279.0138917187801</v>
      </c>
      <c r="T52" s="34">
        <f t="shared" si="1"/>
        <v>1307.6607401768829</v>
      </c>
      <c r="U52" s="53">
        <f t="shared" si="2"/>
        <v>13189.472999874581</v>
      </c>
      <c r="V52" s="53">
        <f t="shared" si="3"/>
        <v>7566.5481618561889</v>
      </c>
      <c r="W52" s="51"/>
      <c r="X52" s="12">
        <v>150</v>
      </c>
      <c r="Y52" s="12">
        <v>4.3312128068303304</v>
      </c>
      <c r="Z52" s="12">
        <v>1415.98881681695</v>
      </c>
      <c r="AA52" s="12">
        <v>0.80118091990831597</v>
      </c>
      <c r="AB52" s="12">
        <v>3.22933201525263E-3</v>
      </c>
      <c r="AC52" s="12">
        <v>2.55260310360871</v>
      </c>
      <c r="AD52" s="12">
        <v>37.485359479466297</v>
      </c>
      <c r="AE52" s="12">
        <v>40.037962583075</v>
      </c>
      <c r="AF52" s="12">
        <v>0</v>
      </c>
      <c r="AG52" s="12">
        <v>38.890606437420601</v>
      </c>
      <c r="AH52" s="12">
        <f t="shared" si="4"/>
        <v>6.375457038585064E-2</v>
      </c>
      <c r="AJ52" s="12">
        <v>51</v>
      </c>
      <c r="AK52" s="12">
        <v>-4.55</v>
      </c>
      <c r="AL52" s="12">
        <v>6413.8584563342602</v>
      </c>
      <c r="AM52" s="12">
        <v>468.91211619024699</v>
      </c>
      <c r="AN52" s="12">
        <v>856.45643379352498</v>
      </c>
      <c r="AO52" s="12">
        <v>36.574795024585697</v>
      </c>
      <c r="AP52" s="12">
        <v>1415.98881681695</v>
      </c>
      <c r="AQ52" s="12">
        <f t="shared" si="5"/>
        <v>1374.2073774172895</v>
      </c>
      <c r="AR52" s="59">
        <f t="shared" si="6"/>
        <v>166.82813373695561</v>
      </c>
      <c r="AS52" s="12">
        <f t="shared" si="7"/>
        <v>342.62965798235683</v>
      </c>
      <c r="AX52" s="25">
        <v>1.90342814993149</v>
      </c>
      <c r="AY52" s="25">
        <v>1167.1016540810499</v>
      </c>
      <c r="AZ52" s="25">
        <v>1996.3434159201001</v>
      </c>
    </row>
    <row r="53" spans="1:55" x14ac:dyDescent="0.3">
      <c r="A53" s="90"/>
      <c r="B53" s="34">
        <v>140</v>
      </c>
      <c r="C53" s="34">
        <v>1.0240325460000399</v>
      </c>
      <c r="D53" s="34">
        <v>1279.7479709999</v>
      </c>
      <c r="E53" s="34">
        <v>1.20583439622808</v>
      </c>
      <c r="F53" s="34">
        <v>1.52552265173681E-4</v>
      </c>
      <c r="G53" s="34">
        <v>25.4236157637649</v>
      </c>
      <c r="H53" s="34">
        <v>40.010267510861397</v>
      </c>
      <c r="I53" s="34">
        <v>65.893082498113102</v>
      </c>
      <c r="J53" s="34">
        <v>1.20369467522634</v>
      </c>
      <c r="K53" s="34">
        <v>5789.0267460548403</v>
      </c>
      <c r="L53" s="34">
        <f t="shared" si="0"/>
        <v>0.38853900290560278</v>
      </c>
      <c r="M53" s="34">
        <v>52</v>
      </c>
      <c r="N53" s="34">
        <v>-4.55</v>
      </c>
      <c r="O53" s="34">
        <v>8687.9028851234798</v>
      </c>
      <c r="P53" s="34">
        <v>280.842991493201</v>
      </c>
      <c r="Q53" s="34">
        <v>805.79180630428698</v>
      </c>
      <c r="R53" s="34">
        <v>25.404104206112201</v>
      </c>
      <c r="S53" s="34">
        <v>1279.7479709999</v>
      </c>
      <c r="T53" s="34">
        <f t="shared" si="1"/>
        <v>1307.733054174601</v>
      </c>
      <c r="U53" s="53">
        <f t="shared" si="2"/>
        <v>14041.928122540425</v>
      </c>
      <c r="V53" s="53">
        <f t="shared" si="3"/>
        <v>8135.8351686948081</v>
      </c>
      <c r="W53" s="51"/>
      <c r="X53" s="12">
        <v>140</v>
      </c>
      <c r="Y53" s="12">
        <v>4.3316516097475004</v>
      </c>
      <c r="Z53" s="12">
        <v>1416.22190617859</v>
      </c>
      <c r="AA53" s="12">
        <v>0.79173809103396398</v>
      </c>
      <c r="AB53" s="12">
        <v>2.62247825038558E-3</v>
      </c>
      <c r="AC53" s="12">
        <v>3.1865104010136198</v>
      </c>
      <c r="AD53" s="12">
        <v>37.474903481058298</v>
      </c>
      <c r="AE53" s="12">
        <v>40.661413882071898</v>
      </c>
      <c r="AF53" s="12">
        <v>0</v>
      </c>
      <c r="AG53" s="12">
        <v>39.115955700097103</v>
      </c>
      <c r="AH53" s="12">
        <f t="shared" si="4"/>
        <v>7.8366935548657563E-2</v>
      </c>
      <c r="AJ53" s="12">
        <v>52</v>
      </c>
      <c r="AK53" s="12">
        <v>-4.55</v>
      </c>
      <c r="AL53" s="12">
        <v>6413.9193395370403</v>
      </c>
      <c r="AM53" s="12">
        <v>469.62725177962602</v>
      </c>
      <c r="AN53" s="12">
        <v>857.17524812627505</v>
      </c>
      <c r="AO53" s="12">
        <v>36.605144369784597</v>
      </c>
      <c r="AP53" s="12">
        <v>1416.22190617859</v>
      </c>
      <c r="AQ53" s="12">
        <f t="shared" si="5"/>
        <v>1374.2161973559246</v>
      </c>
      <c r="AR53" s="59">
        <f t="shared" si="6"/>
        <v>168.18309368749064</v>
      </c>
      <c r="AS53" s="12">
        <f t="shared" si="7"/>
        <v>347.07568349408484</v>
      </c>
      <c r="AX53" s="25">
        <v>1.80210182668722</v>
      </c>
      <c r="AY53" s="25">
        <v>1298.8556108375601</v>
      </c>
      <c r="AZ53" s="25">
        <v>2133.7737476891257</v>
      </c>
    </row>
    <row r="54" spans="1:55" x14ac:dyDescent="0.3">
      <c r="A54" s="90"/>
      <c r="B54" s="34">
        <v>130</v>
      </c>
      <c r="C54" s="34">
        <v>1.02781490080069</v>
      </c>
      <c r="D54" s="34">
        <v>1280.5048147166201</v>
      </c>
      <c r="E54" s="34">
        <v>1.15711907719579</v>
      </c>
      <c r="F54" s="34">
        <v>1.3062805214884699E-4</v>
      </c>
      <c r="G54" s="34">
        <v>29.757008717323998</v>
      </c>
      <c r="H54" s="34">
        <v>39.822867744512301</v>
      </c>
      <c r="I54" s="34">
        <v>70.157222559759305</v>
      </c>
      <c r="J54" s="34">
        <v>1.51294755481667</v>
      </c>
      <c r="K54" s="34">
        <v>6069.6117751156498</v>
      </c>
      <c r="L54" s="34">
        <f t="shared" si="0"/>
        <v>0.4276668805763883</v>
      </c>
      <c r="M54" s="34">
        <v>53</v>
      </c>
      <c r="N54" s="34">
        <v>-4.55</v>
      </c>
      <c r="O54" s="34">
        <v>8701.1559699505797</v>
      </c>
      <c r="P54" s="34">
        <v>283.40167718677498</v>
      </c>
      <c r="Q54" s="34">
        <v>809.15128262185499</v>
      </c>
      <c r="R54" s="34">
        <v>25.471162676973801</v>
      </c>
      <c r="S54" s="34">
        <v>1280.5048147166201</v>
      </c>
      <c r="T54" s="34">
        <f t="shared" si="1"/>
        <v>1307.8090795060939</v>
      </c>
      <c r="U54" s="53">
        <f t="shared" si="2"/>
        <v>15011.885827293654</v>
      </c>
      <c r="V54" s="53">
        <f t="shared" si="3"/>
        <v>8787.0544755946066</v>
      </c>
      <c r="W54" s="51"/>
      <c r="X54" s="12">
        <v>130</v>
      </c>
      <c r="Y54" s="12">
        <v>4.3322268667805899</v>
      </c>
      <c r="Z54" s="12">
        <v>1416.4534571967799</v>
      </c>
      <c r="AA54" s="12">
        <v>0.77911164237167596</v>
      </c>
      <c r="AB54" s="12">
        <v>2.0741042476691502E-3</v>
      </c>
      <c r="AC54" s="12">
        <v>4.0770003208063201</v>
      </c>
      <c r="AD54" s="12">
        <v>37.460071803389397</v>
      </c>
      <c r="AE54" s="12">
        <v>41.537072124195703</v>
      </c>
      <c r="AF54" s="12">
        <v>0</v>
      </c>
      <c r="AG54" s="12">
        <v>39.449578013508699</v>
      </c>
      <c r="AH54" s="12">
        <f t="shared" si="4"/>
        <v>9.8153290838990812E-2</v>
      </c>
      <c r="AJ54" s="12">
        <v>53</v>
      </c>
      <c r="AK54" s="12">
        <v>-4.55</v>
      </c>
      <c r="AL54" s="12">
        <v>6413.9856013475301</v>
      </c>
      <c r="AM54" s="12">
        <v>470.59517318165001</v>
      </c>
      <c r="AN54" s="12">
        <v>858.14717326307198</v>
      </c>
      <c r="AO54" s="12">
        <v>36.646271247523003</v>
      </c>
      <c r="AP54" s="12">
        <v>1416.4534571967799</v>
      </c>
      <c r="AQ54" s="12">
        <f t="shared" si="5"/>
        <v>1374.2277600222897</v>
      </c>
      <c r="AR54" s="59">
        <f t="shared" si="6"/>
        <v>170.26582199829002</v>
      </c>
      <c r="AS54" s="12">
        <f t="shared" si="7"/>
        <v>353.18451969379907</v>
      </c>
      <c r="AX54" s="25">
        <v>1.7055398918181099</v>
      </c>
      <c r="AY54" s="25">
        <v>1440.2377540601599</v>
      </c>
      <c r="AZ54" s="25">
        <v>2272.6289948321742</v>
      </c>
    </row>
    <row r="55" spans="1:55" x14ac:dyDescent="0.3">
      <c r="A55" s="90"/>
      <c r="B55" s="34">
        <v>120</v>
      </c>
      <c r="C55" s="34">
        <v>1.0317974453010299</v>
      </c>
      <c r="D55" s="34">
        <v>1281.28622261338</v>
      </c>
      <c r="E55" s="34">
        <v>1.1067300701493901</v>
      </c>
      <c r="F55" s="34">
        <v>1.11647791169899E-4</v>
      </c>
      <c r="G55" s="34">
        <v>34.890959301073501</v>
      </c>
      <c r="H55" s="34">
        <v>39.627464152830598</v>
      </c>
      <c r="I55" s="34">
        <v>75.219643701583905</v>
      </c>
      <c r="J55" s="34">
        <v>1.8370033303128499</v>
      </c>
      <c r="K55" s="34">
        <v>6375.2894725555498</v>
      </c>
      <c r="L55" s="34">
        <f t="shared" si="0"/>
        <v>0.46821923604780086</v>
      </c>
      <c r="M55" s="34">
        <v>54</v>
      </c>
      <c r="N55" s="34">
        <v>-4.55</v>
      </c>
      <c r="O55" s="34">
        <v>8714.7230313857799</v>
      </c>
      <c r="P55" s="34">
        <v>286.16903868910401</v>
      </c>
      <c r="Q55" s="34">
        <v>812.73840614443804</v>
      </c>
      <c r="R55" s="34">
        <v>25.544252007464902</v>
      </c>
      <c r="S55" s="34">
        <v>1281.28622261338</v>
      </c>
      <c r="T55" s="34">
        <f t="shared" si="1"/>
        <v>1307.8891286505509</v>
      </c>
      <c r="U55" s="53">
        <f t="shared" si="2"/>
        <v>16124.424240280894</v>
      </c>
      <c r="V55" s="53">
        <f t="shared" si="3"/>
        <v>9538.1103357491756</v>
      </c>
      <c r="W55" s="51"/>
      <c r="X55" s="12">
        <v>120</v>
      </c>
      <c r="Y55" s="12">
        <v>4.3329783321697297</v>
      </c>
      <c r="Z55" s="12">
        <v>1416.6830480370299</v>
      </c>
      <c r="AA55" s="12">
        <v>0.76237587345785396</v>
      </c>
      <c r="AB55" s="12">
        <v>1.5994390925855599E-3</v>
      </c>
      <c r="AC55" s="12">
        <v>5.3383796707071598</v>
      </c>
      <c r="AD55" s="12">
        <v>37.439592217404901</v>
      </c>
      <c r="AE55" s="12">
        <v>42.777971888111999</v>
      </c>
      <c r="AF55" s="12">
        <v>0</v>
      </c>
      <c r="AG55" s="12">
        <v>39.926145231476902</v>
      </c>
      <c r="AH55" s="12">
        <f t="shared" si="4"/>
        <v>0.12479272473856312</v>
      </c>
      <c r="AJ55" s="12">
        <v>54</v>
      </c>
      <c r="AK55" s="12">
        <v>-4.55</v>
      </c>
      <c r="AL55" s="12">
        <v>6414.0459693674502</v>
      </c>
      <c r="AM55" s="12">
        <v>471.89923254566003</v>
      </c>
      <c r="AN55" s="12">
        <v>859.45488024157805</v>
      </c>
      <c r="AO55" s="12">
        <v>36.701770062085302</v>
      </c>
      <c r="AP55" s="12">
        <v>1416.6830480370299</v>
      </c>
      <c r="AQ55" s="12">
        <f t="shared" si="5"/>
        <v>1374.2428644766114</v>
      </c>
      <c r="AR55" s="59">
        <f t="shared" si="6"/>
        <v>173.34180198154044</v>
      </c>
      <c r="AS55" s="12">
        <f t="shared" si="7"/>
        <v>361.58276266072011</v>
      </c>
      <c r="AX55" s="25">
        <v>1.6134375126954701</v>
      </c>
      <c r="AY55" s="25">
        <v>1591.58019705228</v>
      </c>
      <c r="AZ55" s="25">
        <v>2412.5894677955098</v>
      </c>
    </row>
    <row r="56" spans="1:55" x14ac:dyDescent="0.3">
      <c r="A56" s="90"/>
      <c r="B56" s="34">
        <v>110</v>
      </c>
      <c r="C56" s="34">
        <v>1.0284024777684</v>
      </c>
      <c r="D56" s="54">
        <v>1282.2910958427101</v>
      </c>
      <c r="E56" s="34">
        <v>1.0546683604843501</v>
      </c>
      <c r="F56" s="54">
        <v>9.4944644099217705E-5</v>
      </c>
      <c r="G56" s="34">
        <v>41.086893450051399</v>
      </c>
      <c r="H56" s="34">
        <v>39.404286056930502</v>
      </c>
      <c r="I56" s="34">
        <v>81.340085394349401</v>
      </c>
      <c r="J56" s="34">
        <v>2.1822442557277202</v>
      </c>
      <c r="K56" s="34">
        <v>6757.78538410283</v>
      </c>
      <c r="L56" s="34">
        <f t="shared" si="0"/>
        <v>0.51045212285014996</v>
      </c>
      <c r="M56" s="34">
        <v>55</v>
      </c>
      <c r="N56" s="34">
        <v>-4.55</v>
      </c>
      <c r="O56" s="34">
        <v>8734.4534577539307</v>
      </c>
      <c r="P56" s="34">
        <v>288.94652404651202</v>
      </c>
      <c r="Q56" s="34">
        <v>816.70806227937703</v>
      </c>
      <c r="R56" s="34">
        <v>25.611033490583299</v>
      </c>
      <c r="S56" s="54">
        <v>1282.2910958427101</v>
      </c>
      <c r="T56" s="34">
        <f t="shared" si="1"/>
        <v>1307.8208898031448</v>
      </c>
      <c r="U56" s="53">
        <f t="shared" si="2"/>
        <v>17497.438189526882</v>
      </c>
      <c r="V56" s="53">
        <f t="shared" si="3"/>
        <v>10535.378036138321</v>
      </c>
      <c r="W56" s="51"/>
      <c r="X56" s="12">
        <v>110</v>
      </c>
      <c r="Y56" s="12">
        <v>4.3339384137781103</v>
      </c>
      <c r="Z56" s="12">
        <v>1416.9103745674399</v>
      </c>
      <c r="AA56" s="12">
        <v>0.74077841725176996</v>
      </c>
      <c r="AB56" s="12">
        <v>1.2086288252480999E-3</v>
      </c>
      <c r="AC56" s="12">
        <v>7.1163121469589203</v>
      </c>
      <c r="AD56" s="12">
        <v>37.412430756546598</v>
      </c>
      <c r="AE56" s="12">
        <v>44.528742903505503</v>
      </c>
      <c r="AF56" s="12">
        <v>0</v>
      </c>
      <c r="AG56" s="12">
        <v>40.5776245361169</v>
      </c>
      <c r="AH56" s="12">
        <f t="shared" si="4"/>
        <v>0.15981390182920907</v>
      </c>
      <c r="AJ56" s="12">
        <v>55</v>
      </c>
      <c r="AK56" s="12">
        <v>-4.55</v>
      </c>
      <c r="AL56" s="12">
        <v>6414.0758877786402</v>
      </c>
      <c r="AM56" s="12">
        <v>473.618925609374</v>
      </c>
      <c r="AN56" s="12">
        <v>861.17638106427705</v>
      </c>
      <c r="AO56" s="12">
        <v>36.775112711700203</v>
      </c>
      <c r="AP56" s="12">
        <v>1416.9103745674399</v>
      </c>
      <c r="AQ56" s="12">
        <f t="shared" si="5"/>
        <v>1374.2621621169401</v>
      </c>
      <c r="AR56" s="59">
        <f t="shared" si="6"/>
        <v>177.6951772374891</v>
      </c>
      <c r="AS56" s="12">
        <f t="shared" si="7"/>
        <v>372.95899315420485</v>
      </c>
      <c r="AX56" s="25">
        <v>1.5255206978875799</v>
      </c>
      <c r="AY56" s="25">
        <v>1753.20915654649</v>
      </c>
      <c r="AZ56" s="25">
        <v>2553.351139685602</v>
      </c>
    </row>
    <row r="57" spans="1:55" x14ac:dyDescent="0.3">
      <c r="A57" s="90"/>
      <c r="B57" s="34">
        <v>100</v>
      </c>
      <c r="C57" s="34">
        <v>1.02320809959406</v>
      </c>
      <c r="D57" s="54">
        <v>1283.3793699125299</v>
      </c>
      <c r="E57" s="34">
        <v>1.00058926247456</v>
      </c>
      <c r="F57" s="54">
        <v>8.0289857406024804E-5</v>
      </c>
      <c r="G57" s="34">
        <v>48.642926207769598</v>
      </c>
      <c r="H57" s="34">
        <v>39.166426320008497</v>
      </c>
      <c r="I57" s="34">
        <v>88.817548926996096</v>
      </c>
      <c r="J57" s="34">
        <v>2.5467396320664202</v>
      </c>
      <c r="K57" s="34">
        <v>7194.54435922016</v>
      </c>
      <c r="L57" s="34">
        <f t="shared" si="0"/>
        <v>0.55396065233918712</v>
      </c>
      <c r="M57" s="34">
        <v>56</v>
      </c>
      <c r="N57" s="34">
        <v>-4.55</v>
      </c>
      <c r="O57" s="34">
        <v>8756.2111063556295</v>
      </c>
      <c r="P57" s="34">
        <v>291.94265582431802</v>
      </c>
      <c r="Q57" s="34">
        <v>821.01885560411404</v>
      </c>
      <c r="R57" s="34">
        <v>25.682240225327501</v>
      </c>
      <c r="S57" s="54">
        <v>1283.3793699125299</v>
      </c>
      <c r="T57" s="34">
        <f t="shared" si="1"/>
        <v>1307.7164828018408</v>
      </c>
      <c r="U57" s="53">
        <f t="shared" si="2"/>
        <v>19135.53827465374</v>
      </c>
      <c r="V57" s="53">
        <f t="shared" si="3"/>
        <v>11755.388315324391</v>
      </c>
      <c r="W57" s="51"/>
      <c r="X57" s="12">
        <v>100</v>
      </c>
      <c r="Y57" s="12">
        <v>4.3351209712758303</v>
      </c>
      <c r="Z57" s="12">
        <v>1417.1353895876</v>
      </c>
      <c r="AA57" s="12">
        <v>0.71400188632497597</v>
      </c>
      <c r="AB57" s="12">
        <v>9.0163981678126998E-4</v>
      </c>
      <c r="AC57" s="12">
        <v>9.5864887198285906</v>
      </c>
      <c r="AD57" s="12">
        <v>37.378151413049999</v>
      </c>
      <c r="AE57" s="12">
        <v>46.9646401328786</v>
      </c>
      <c r="AF57" s="12">
        <v>0</v>
      </c>
      <c r="AG57" s="12">
        <v>41.424894431742899</v>
      </c>
      <c r="AH57" s="12">
        <f t="shared" si="4"/>
        <v>0.20412141331659789</v>
      </c>
      <c r="AJ57" s="12">
        <v>56</v>
      </c>
      <c r="AK57" s="12">
        <v>-4.55</v>
      </c>
      <c r="AL57" s="12">
        <v>6414.0342557578797</v>
      </c>
      <c r="AM57" s="12">
        <v>475.81116721059101</v>
      </c>
      <c r="AN57" s="12">
        <v>863.36610713553796</v>
      </c>
      <c r="AO57" s="12">
        <v>36.868860646855097</v>
      </c>
      <c r="AP57" s="12">
        <v>1417.1353895876</v>
      </c>
      <c r="AQ57" s="12">
        <f t="shared" si="5"/>
        <v>1374.2859315226442</v>
      </c>
      <c r="AR57" s="59">
        <f t="shared" si="6"/>
        <v>183.5869120865371</v>
      </c>
      <c r="AS57" s="12">
        <f t="shared" si="7"/>
        <v>387.97425067652978</v>
      </c>
      <c r="AX57" s="25">
        <v>1.44154235429293</v>
      </c>
      <c r="AY57" s="25">
        <v>1925.4436007250799</v>
      </c>
      <c r="AZ57" s="25">
        <v>2694.626474145829</v>
      </c>
    </row>
    <row r="58" spans="1:55" x14ac:dyDescent="0.3">
      <c r="A58" s="90"/>
      <c r="B58" s="34">
        <v>90</v>
      </c>
      <c r="C58" s="34">
        <v>1.01769909101824</v>
      </c>
      <c r="D58" s="54">
        <v>1284.51764606604</v>
      </c>
      <c r="E58" s="34">
        <v>0.94418195189604104</v>
      </c>
      <c r="F58" s="54">
        <v>6.7386253464115305E-5</v>
      </c>
      <c r="G58" s="34">
        <v>58.019383161729898</v>
      </c>
      <c r="H58" s="34">
        <v>38.916304222896301</v>
      </c>
      <c r="I58" s="34">
        <v>98.112303164311101</v>
      </c>
      <c r="J58" s="34">
        <v>2.9318224197879399</v>
      </c>
      <c r="K58" s="34">
        <v>7685.3233471339199</v>
      </c>
      <c r="L58" s="34">
        <f t="shared" si="0"/>
        <v>0.59853480928564251</v>
      </c>
      <c r="M58" s="34">
        <v>57</v>
      </c>
      <c r="N58" s="34">
        <v>-4.55</v>
      </c>
      <c r="O58" s="34">
        <v>8778.9345757759802</v>
      </c>
      <c r="P58" s="34">
        <v>295.253800557369</v>
      </c>
      <c r="Q58" s="34">
        <v>825.70301963748898</v>
      </c>
      <c r="R58" s="34">
        <v>25.761909874612101</v>
      </c>
      <c r="S58" s="54">
        <v>1284.51764606604</v>
      </c>
      <c r="T58" s="34">
        <f t="shared" si="1"/>
        <v>1307.6057517294666</v>
      </c>
      <c r="U58" s="53">
        <f t="shared" si="2"/>
        <v>21096.453831435174</v>
      </c>
      <c r="V58" s="53">
        <f t="shared" si="3"/>
        <v>13237.94798416827</v>
      </c>
      <c r="W58" s="51"/>
      <c r="X58" s="12">
        <v>90</v>
      </c>
      <c r="Y58" s="12">
        <v>4.3365204087426399</v>
      </c>
      <c r="Z58" s="12">
        <v>1417.35831660074</v>
      </c>
      <c r="AA58" s="12">
        <v>0.68218458642415203</v>
      </c>
      <c r="AB58" s="12">
        <v>6.6832686934524999E-4</v>
      </c>
      <c r="AC58" s="12">
        <v>12.969785575275999</v>
      </c>
      <c r="AD58" s="12">
        <v>37.336944761622803</v>
      </c>
      <c r="AE58" s="12">
        <v>50.306730336898802</v>
      </c>
      <c r="AF58" s="12">
        <v>0</v>
      </c>
      <c r="AG58" s="12">
        <v>42.476412684628798</v>
      </c>
      <c r="AH58" s="12">
        <f t="shared" si="4"/>
        <v>0.25781412324789804</v>
      </c>
      <c r="AJ58" s="12">
        <v>57</v>
      </c>
      <c r="AK58" s="12">
        <v>-4.55</v>
      </c>
      <c r="AL58" s="12">
        <v>6413.8645253418499</v>
      </c>
      <c r="AM58" s="12">
        <v>478.50761159848901</v>
      </c>
      <c r="AN58" s="12">
        <v>866.05229590917497</v>
      </c>
      <c r="AO58" s="12">
        <v>36.984549337299804</v>
      </c>
      <c r="AP58" s="12">
        <v>1417.35831660074</v>
      </c>
      <c r="AQ58" s="12">
        <f t="shared" si="5"/>
        <v>1374.3140602157268</v>
      </c>
      <c r="AR58" s="59">
        <f t="shared" si="6"/>
        <v>191.25501587426498</v>
      </c>
      <c r="AS58" s="12">
        <f t="shared" si="7"/>
        <v>407.26547933434421</v>
      </c>
      <c r="AX58" s="25">
        <v>1.3612790007072999</v>
      </c>
      <c r="AY58" s="25">
        <v>2108.5923302855099</v>
      </c>
      <c r="AZ58" s="25">
        <v>2836.1448513413097</v>
      </c>
    </row>
    <row r="59" spans="1:55" x14ac:dyDescent="0.3">
      <c r="A59" s="90"/>
      <c r="B59" s="34">
        <v>80</v>
      </c>
      <c r="C59" s="34">
        <v>1.01183040703299</v>
      </c>
      <c r="D59" s="54">
        <v>1285.71359941882</v>
      </c>
      <c r="E59" s="34">
        <v>0.88507911180169196</v>
      </c>
      <c r="F59" s="54">
        <v>5.59687331323802E-5</v>
      </c>
      <c r="G59" s="34">
        <v>69.922937174374695</v>
      </c>
      <c r="H59" s="34">
        <v>38.652072866892198</v>
      </c>
      <c r="I59" s="34">
        <v>109.930540145093</v>
      </c>
      <c r="J59" s="34">
        <v>3.3405694606637302</v>
      </c>
      <c r="K59" s="34">
        <v>8241.6714572074397</v>
      </c>
      <c r="L59" s="34">
        <f t="shared" si="0"/>
        <v>0.64400580895915716</v>
      </c>
      <c r="M59" s="34">
        <v>58</v>
      </c>
      <c r="N59" s="34">
        <v>-4.55</v>
      </c>
      <c r="O59" s="34">
        <v>8802.7493211318306</v>
      </c>
      <c r="P59" s="34">
        <v>298.94706418621502</v>
      </c>
      <c r="Q59" s="34">
        <v>830.83524068965005</v>
      </c>
      <c r="R59" s="34">
        <v>25.8519061728474</v>
      </c>
      <c r="S59" s="54">
        <v>1285.71359941882</v>
      </c>
      <c r="T59" s="34">
        <f t="shared" si="1"/>
        <v>1307.4877911813633</v>
      </c>
      <c r="U59" s="53">
        <f t="shared" si="2"/>
        <v>23485.642514129875</v>
      </c>
      <c r="V59" s="53">
        <f t="shared" si="3"/>
        <v>15073.153179517634</v>
      </c>
      <c r="W59" s="51"/>
      <c r="X59" s="12">
        <v>80</v>
      </c>
      <c r="Y59" s="12">
        <v>4.3381221626811497</v>
      </c>
      <c r="Z59" s="12">
        <v>1417.57953144311</v>
      </c>
      <c r="AA59" s="12">
        <v>0.64567516439958095</v>
      </c>
      <c r="AB59" s="12">
        <v>4.9358359235290297E-4</v>
      </c>
      <c r="AC59" s="12">
        <v>17.580396600056002</v>
      </c>
      <c r="AD59" s="12">
        <v>37.289290922338203</v>
      </c>
      <c r="AE59" s="12">
        <v>54.869687522394202</v>
      </c>
      <c r="AF59" s="12">
        <v>0</v>
      </c>
      <c r="AG59" s="12">
        <v>43.735679546240803</v>
      </c>
      <c r="AH59" s="12">
        <f t="shared" si="4"/>
        <v>0.32040271038323004</v>
      </c>
      <c r="AJ59" s="12">
        <v>58</v>
      </c>
      <c r="AK59" s="12">
        <v>-4.55</v>
      </c>
      <c r="AL59" s="12">
        <v>6413.4967785272402</v>
      </c>
      <c r="AM59" s="12">
        <v>481.73266411961998</v>
      </c>
      <c r="AN59" s="12">
        <v>869.25512807896905</v>
      </c>
      <c r="AO59" s="12">
        <v>37.123454012761499</v>
      </c>
      <c r="AP59" s="12">
        <v>1417.57953144311</v>
      </c>
      <c r="AQ59" s="12">
        <f t="shared" si="5"/>
        <v>1374.3462554698913</v>
      </c>
      <c r="AR59" s="59">
        <f t="shared" si="6"/>
        <v>200.97760672558448</v>
      </c>
      <c r="AS59" s="12">
        <f t="shared" si="7"/>
        <v>431.59491621250049</v>
      </c>
      <c r="AX59" s="25">
        <v>1.2845282261265001</v>
      </c>
      <c r="AY59" s="25">
        <v>2302.96182393973</v>
      </c>
      <c r="AZ59" s="25">
        <v>2977.6526300479459</v>
      </c>
    </row>
    <row r="60" spans="1:55" x14ac:dyDescent="0.3">
      <c r="A60" s="90"/>
      <c r="B60" s="34">
        <v>70</v>
      </c>
      <c r="C60" s="34">
        <v>1.0055412151243499</v>
      </c>
      <c r="D60" s="54">
        <v>1286.9775178703201</v>
      </c>
      <c r="E60" s="34">
        <v>0.82278534643053303</v>
      </c>
      <c r="F60" s="54">
        <v>4.5825333880752299E-5</v>
      </c>
      <c r="G60" s="34">
        <v>85.473907493737897</v>
      </c>
      <c r="H60" s="34">
        <v>38.371246681297698</v>
      </c>
      <c r="I60" s="34">
        <v>125.391926704775</v>
      </c>
      <c r="J60" s="34">
        <v>3.7771094865239299</v>
      </c>
      <c r="K60" s="34">
        <v>8879.2748142126693</v>
      </c>
      <c r="L60" s="34">
        <f t="shared" si="0"/>
        <v>0.69016755692301057</v>
      </c>
      <c r="M60" s="34">
        <v>59</v>
      </c>
      <c r="N60" s="34">
        <v>-4.55</v>
      </c>
      <c r="O60" s="34">
        <v>8827.8210717624697</v>
      </c>
      <c r="P60" s="34">
        <v>303.11455106075698</v>
      </c>
      <c r="Q60" s="34">
        <v>836.51763696785497</v>
      </c>
      <c r="R60" s="34">
        <v>25.954793396582001</v>
      </c>
      <c r="S60" s="54">
        <v>1286.9775178703201</v>
      </c>
      <c r="T60" s="34">
        <f t="shared" si="1"/>
        <v>1307.3613784239992</v>
      </c>
      <c r="U60" s="53">
        <f t="shared" si="2"/>
        <v>26461.375526945336</v>
      </c>
      <c r="V60" s="53">
        <f t="shared" si="3"/>
        <v>17397.601580723462</v>
      </c>
      <c r="W60" s="51"/>
      <c r="X60" s="12">
        <v>70</v>
      </c>
      <c r="Y60" s="12">
        <v>4.3399149744498304</v>
      </c>
      <c r="Z60" s="12">
        <v>1417.79943368817</v>
      </c>
      <c r="AA60" s="12">
        <v>0.60474622788598198</v>
      </c>
      <c r="AB60" s="12">
        <v>3.62653358939378E-4</v>
      </c>
      <c r="AC60" s="12">
        <v>23.919045778832</v>
      </c>
      <c r="AD60" s="12">
        <v>37.235566137560497</v>
      </c>
      <c r="AE60" s="12">
        <v>61.154611916392398</v>
      </c>
      <c r="AF60" s="12">
        <v>0</v>
      </c>
      <c r="AG60" s="12">
        <v>45.211118758996399</v>
      </c>
      <c r="AH60" s="12">
        <f t="shared" si="4"/>
        <v>0.39112415285265673</v>
      </c>
      <c r="AJ60" s="12">
        <v>59</v>
      </c>
      <c r="AK60" s="12">
        <v>-4.55</v>
      </c>
      <c r="AL60" s="12">
        <v>6412.8451073096603</v>
      </c>
      <c r="AM60" s="12">
        <v>485.52835245948597</v>
      </c>
      <c r="AN60" s="12">
        <v>873.01144051445101</v>
      </c>
      <c r="AO60" s="12">
        <v>37.287664380502399</v>
      </c>
      <c r="AP60" s="12">
        <v>1417.79943368817</v>
      </c>
      <c r="AQ60" s="12">
        <f t="shared" si="5"/>
        <v>1374.3822909864416</v>
      </c>
      <c r="AR60" s="59">
        <f t="shared" si="6"/>
        <v>213.1740553555781</v>
      </c>
      <c r="AS60" s="12">
        <f t="shared" si="7"/>
        <v>462.09835553317748</v>
      </c>
      <c r="AX60" s="25">
        <v>1.21110625226674</v>
      </c>
      <c r="AY60" s="25">
        <v>2508.85411112781</v>
      </c>
      <c r="AZ60" s="25">
        <v>3118.9132420309893</v>
      </c>
    </row>
    <row r="61" spans="1:55" x14ac:dyDescent="0.3">
      <c r="A61" s="90"/>
      <c r="B61" s="34">
        <v>60</v>
      </c>
      <c r="C61" s="34">
        <v>0.998746972737657</v>
      </c>
      <c r="D61" s="54">
        <v>1288.32362642465</v>
      </c>
      <c r="E61" s="34">
        <v>0.75661242270433104</v>
      </c>
      <c r="F61" s="54">
        <v>3.6785708175045103E-5</v>
      </c>
      <c r="G61" s="34">
        <v>106.55671645471401</v>
      </c>
      <c r="H61" s="34">
        <v>38.0703790126245</v>
      </c>
      <c r="I61" s="34">
        <v>146.379975074106</v>
      </c>
      <c r="J61" s="34">
        <v>4.24715529190334</v>
      </c>
      <c r="K61" s="34">
        <v>9620.2169029834295</v>
      </c>
      <c r="L61" s="34">
        <f t="shared" si="0"/>
        <v>0.73676869545359824</v>
      </c>
      <c r="M61" s="34">
        <v>60</v>
      </c>
      <c r="N61" s="34">
        <v>-4.55</v>
      </c>
      <c r="O61" s="34">
        <v>8854.3740653535206</v>
      </c>
      <c r="P61" s="34">
        <v>307.88762356725698</v>
      </c>
      <c r="Q61" s="34">
        <v>842.89511996323904</v>
      </c>
      <c r="R61" s="34">
        <v>26.074240696370801</v>
      </c>
      <c r="S61" s="54">
        <v>1288.32362642465</v>
      </c>
      <c r="T61" s="34">
        <f t="shared" si="1"/>
        <v>1307.2248141520267</v>
      </c>
      <c r="U61" s="53">
        <f t="shared" si="2"/>
        <v>30273.152695047622</v>
      </c>
      <c r="V61" s="53">
        <f t="shared" si="3"/>
        <v>20428.981742690543</v>
      </c>
      <c r="W61" s="51"/>
      <c r="X61" s="12">
        <v>60</v>
      </c>
      <c r="Y61" s="12">
        <v>4.3418987516399703</v>
      </c>
      <c r="Z61" s="12">
        <v>1418.0183879306101</v>
      </c>
      <c r="AA61" s="12">
        <v>0.55941176865921005</v>
      </c>
      <c r="AB61" s="12">
        <v>2.6366078325334199E-4</v>
      </c>
      <c r="AC61" s="12">
        <v>32.848182156829601</v>
      </c>
      <c r="AD61" s="12">
        <v>37.175792085087302</v>
      </c>
      <c r="AE61" s="12">
        <v>70.023974241916903</v>
      </c>
      <c r="AF61" s="12">
        <v>0</v>
      </c>
      <c r="AG61" s="12">
        <v>46.923955221699799</v>
      </c>
      <c r="AH61" s="12">
        <f t="shared" si="4"/>
        <v>0.46909908374161402</v>
      </c>
      <c r="AJ61" s="12">
        <v>60</v>
      </c>
      <c r="AK61" s="12">
        <v>-4.55</v>
      </c>
      <c r="AL61" s="12">
        <v>6411.7969913470897</v>
      </c>
      <c r="AM61" s="12">
        <v>489.97679167027798</v>
      </c>
      <c r="AN61" s="12">
        <v>877.39654945560096</v>
      </c>
      <c r="AO61" s="12">
        <v>37.481085054873603</v>
      </c>
      <c r="AP61" s="12">
        <v>1418.0183879306101</v>
      </c>
      <c r="AQ61" s="12">
        <f t="shared" si="5"/>
        <v>1374.4221649079632</v>
      </c>
      <c r="AR61" s="59">
        <f t="shared" si="6"/>
        <v>228.53583877230341</v>
      </c>
      <c r="AS61" s="12">
        <f t="shared" si="7"/>
        <v>500.62392204617294</v>
      </c>
      <c r="AX61" s="25">
        <v>1.14056121302445</v>
      </c>
      <c r="AY61" s="25">
        <v>2782.8017703494202</v>
      </c>
      <c r="AZ61" s="25">
        <v>3320.5359001992865</v>
      </c>
    </row>
    <row r="62" spans="1:55" x14ac:dyDescent="0.3">
      <c r="A62" s="90"/>
      <c r="B62" s="34">
        <v>50</v>
      </c>
      <c r="C62" s="34">
        <v>0.99132580576106399</v>
      </c>
      <c r="D62" s="54">
        <v>1289.7725244422199</v>
      </c>
      <c r="E62" s="34">
        <v>0.68556222103031395</v>
      </c>
      <c r="F62" s="54">
        <v>2.8712860762835699E-5</v>
      </c>
      <c r="G62" s="34">
        <v>136.59648383043199</v>
      </c>
      <c r="H62" s="34">
        <v>37.744488616357003</v>
      </c>
      <c r="I62" s="34">
        <v>176.318481672839</v>
      </c>
      <c r="J62" s="34">
        <v>4.7589477950368497</v>
      </c>
      <c r="K62" s="34">
        <v>10497.0707458832</v>
      </c>
      <c r="L62" s="34">
        <f t="shared" si="0"/>
        <v>0.78350190384605611</v>
      </c>
      <c r="M62" s="34">
        <v>61</v>
      </c>
      <c r="N62" s="34">
        <v>-4.55</v>
      </c>
      <c r="O62" s="34">
        <v>8882.7220412969691</v>
      </c>
      <c r="P62" s="34">
        <v>313.46336725629101</v>
      </c>
      <c r="Q62" s="34">
        <v>850.18373228934001</v>
      </c>
      <c r="R62" s="34">
        <v>26.2157758230809</v>
      </c>
      <c r="S62" s="54">
        <v>1289.7725244422199</v>
      </c>
      <c r="T62" s="34">
        <f t="shared" si="1"/>
        <v>1307.0756486957976</v>
      </c>
      <c r="U62" s="53">
        <f t="shared" si="2"/>
        <v>35340.091576866333</v>
      </c>
      <c r="V62" s="53">
        <f t="shared" si="3"/>
        <v>24537.320808829838</v>
      </c>
      <c r="W62" s="51"/>
      <c r="X62" s="12">
        <v>50</v>
      </c>
      <c r="Y62" s="12">
        <v>4.3440895096786196</v>
      </c>
      <c r="Z62" s="12">
        <v>1418.23672941679</v>
      </c>
      <c r="AA62" s="12">
        <v>0.509313693827111</v>
      </c>
      <c r="AB62" s="12">
        <v>1.8790548242123299E-4</v>
      </c>
      <c r="AC62" s="12">
        <v>45.968414667438097</v>
      </c>
      <c r="AD62" s="12">
        <v>37.109480382481699</v>
      </c>
      <c r="AE62" s="12">
        <v>83.077895049919803</v>
      </c>
      <c r="AF62" s="12">
        <v>0</v>
      </c>
      <c r="AG62" s="12">
        <v>48.9155715845705</v>
      </c>
      <c r="AH62" s="12">
        <f t="shared" si="4"/>
        <v>0.55331703625635464</v>
      </c>
      <c r="AJ62" s="12">
        <v>61</v>
      </c>
      <c r="AK62" s="12">
        <v>-4.55</v>
      </c>
      <c r="AL62" s="12">
        <v>6410.1911169509804</v>
      </c>
      <c r="AM62" s="12">
        <v>495.22553809344498</v>
      </c>
      <c r="AN62" s="12">
        <v>882.54826419320204</v>
      </c>
      <c r="AO62" s="12">
        <v>37.710603556568998</v>
      </c>
      <c r="AP62" s="12">
        <v>1418.23672941679</v>
      </c>
      <c r="AQ62" s="12">
        <f t="shared" si="5"/>
        <v>1374.46619914454</v>
      </c>
      <c r="AR62" s="59">
        <f t="shared" si="6"/>
        <v>248.23799220129004</v>
      </c>
      <c r="AS62" s="12">
        <f t="shared" si="7"/>
        <v>550.29939738315716</v>
      </c>
      <c r="AX62" s="25">
        <v>1.07115919466313</v>
      </c>
      <c r="AY62" s="25">
        <v>3089.1390744538498</v>
      </c>
      <c r="AZ62" s="25">
        <v>3543.921325422767</v>
      </c>
    </row>
    <row r="63" spans="1:55" x14ac:dyDescent="0.3">
      <c r="A63" s="90"/>
      <c r="B63" s="34">
        <v>40</v>
      </c>
      <c r="C63" s="34">
        <v>0.98309110480307405</v>
      </c>
      <c r="D63" s="54">
        <v>1291.3559497845499</v>
      </c>
      <c r="E63" s="34">
        <v>0.60809566481204302</v>
      </c>
      <c r="F63" s="54">
        <v>2.1497479745984202E-5</v>
      </c>
      <c r="G63" s="34">
        <v>182.51578367710101</v>
      </c>
      <c r="H63" s="34">
        <v>37.385925873171999</v>
      </c>
      <c r="I63" s="34">
        <v>222.12797636400501</v>
      </c>
      <c r="J63" s="34">
        <v>5.32511965796808</v>
      </c>
      <c r="K63" s="34">
        <v>11561.0600647356</v>
      </c>
      <c r="L63" s="34">
        <f t="shared" si="0"/>
        <v>0.82998801623856866</v>
      </c>
      <c r="M63" s="34">
        <v>62</v>
      </c>
      <c r="N63" s="34">
        <v>-4.55</v>
      </c>
      <c r="O63" s="34">
        <v>8913.3273435314604</v>
      </c>
      <c r="P63" s="34">
        <v>320.15849497447499</v>
      </c>
      <c r="Q63" s="34">
        <v>858.72812298241797</v>
      </c>
      <c r="R63" s="34">
        <v>26.3883251046407</v>
      </c>
      <c r="S63" s="54">
        <v>1291.3559497845499</v>
      </c>
      <c r="T63" s="34">
        <f t="shared" si="1"/>
        <v>1306.9101312065418</v>
      </c>
      <c r="U63" s="53">
        <f t="shared" si="2"/>
        <v>42429.462216673179</v>
      </c>
      <c r="V63" s="53">
        <f t="shared" si="3"/>
        <v>30408.837019154991</v>
      </c>
      <c r="W63" s="51"/>
      <c r="X63" s="12">
        <v>40</v>
      </c>
      <c r="Y63" s="12">
        <v>4.3465260915772204</v>
      </c>
      <c r="Z63" s="12">
        <v>1418.4548110062699</v>
      </c>
      <c r="AA63" s="12">
        <v>0.453568518322359</v>
      </c>
      <c r="AB63" s="32">
        <v>1.2927055808188299E-4</v>
      </c>
      <c r="AC63" s="12">
        <v>66.566007268768303</v>
      </c>
      <c r="AD63" s="12">
        <v>37.035422827856699</v>
      </c>
      <c r="AE63" s="12">
        <v>103.60143009662499</v>
      </c>
      <c r="AF63" s="12">
        <v>0</v>
      </c>
      <c r="AG63" s="12">
        <v>51.259444926887397</v>
      </c>
      <c r="AH63" s="12">
        <f t="shared" si="4"/>
        <v>0.64252015832874887</v>
      </c>
      <c r="AJ63" s="12">
        <v>62</v>
      </c>
      <c r="AK63" s="12">
        <v>-4.55</v>
      </c>
      <c r="AL63" s="12">
        <v>6407.7724120399498</v>
      </c>
      <c r="AM63" s="12">
        <v>501.53269654789</v>
      </c>
      <c r="AN63" s="12">
        <v>888.70927733580197</v>
      </c>
      <c r="AO63" s="12">
        <v>37.988192648367701</v>
      </c>
      <c r="AP63" s="12">
        <v>1418.4548110062699</v>
      </c>
      <c r="AQ63" s="12">
        <f t="shared" si="5"/>
        <v>1374.5151744407021</v>
      </c>
      <c r="AR63" s="59">
        <f t="shared" si="6"/>
        <v>274.37828115239034</v>
      </c>
      <c r="AS63" s="12">
        <f t="shared" si="7"/>
        <v>616.72678865547937</v>
      </c>
      <c r="AX63" s="25">
        <v>1.00533747327135</v>
      </c>
      <c r="AY63" s="25">
        <v>3422.0494479715599</v>
      </c>
      <c r="AZ63" s="25">
        <v>3773.4156366832217</v>
      </c>
    </row>
    <row r="64" spans="1:55" x14ac:dyDescent="0.3">
      <c r="A64" s="90"/>
      <c r="B64" s="34">
        <v>30</v>
      </c>
      <c r="C64" s="34">
        <v>0.973722607725378</v>
      </c>
      <c r="D64" s="54">
        <v>1293.1269484449199</v>
      </c>
      <c r="E64" s="34">
        <v>0.521614483159628</v>
      </c>
      <c r="F64" s="54">
        <v>1.5054738509122599E-5</v>
      </c>
      <c r="G64" s="34">
        <v>260.65638916473603</v>
      </c>
      <c r="H64" s="34">
        <v>36.981723729731499</v>
      </c>
      <c r="I64" s="34">
        <v>300.146772382856</v>
      </c>
      <c r="J64" s="34">
        <v>5.9670743582341403</v>
      </c>
      <c r="K64" s="34">
        <v>12900.7943580835</v>
      </c>
      <c r="L64" s="34">
        <f t="shared" si="0"/>
        <v>0.87574936767979039</v>
      </c>
      <c r="M64" s="34">
        <v>63</v>
      </c>
      <c r="N64" s="34">
        <v>-4.55</v>
      </c>
      <c r="O64" s="34">
        <v>8946.9375920096008</v>
      </c>
      <c r="P64" s="34">
        <v>328.53443411879903</v>
      </c>
      <c r="Q64" s="34">
        <v>869.13489285049695</v>
      </c>
      <c r="R64" s="34">
        <v>26.607788144357901</v>
      </c>
      <c r="S64" s="54">
        <v>1293.1269484449199</v>
      </c>
      <c r="T64" s="34">
        <f t="shared" si="1"/>
        <v>1306.72182441528</v>
      </c>
      <c r="U64" s="53">
        <f t="shared" si="2"/>
        <v>53131.8057616398</v>
      </c>
      <c r="V64" s="53">
        <f t="shared" si="3"/>
        <v>39486.208689545776</v>
      </c>
      <c r="W64" s="51"/>
      <c r="X64" s="12">
        <v>30</v>
      </c>
      <c r="Y64" s="12">
        <v>4.3492860303552598</v>
      </c>
      <c r="Z64" s="12">
        <v>1418.6730993312001</v>
      </c>
      <c r="AA64" s="12">
        <v>0.39040477506753402</v>
      </c>
      <c r="AB64" s="32">
        <v>8.3523315364580702E-5</v>
      </c>
      <c r="AC64" s="12">
        <v>102.500472587177</v>
      </c>
      <c r="AD64" s="12">
        <v>36.951195244491501</v>
      </c>
      <c r="AE64" s="12">
        <v>139.451667831668</v>
      </c>
      <c r="AF64" s="12">
        <v>0</v>
      </c>
      <c r="AG64" s="12">
        <v>54.088159597558203</v>
      </c>
      <c r="AH64" s="12">
        <f t="shared" si="4"/>
        <v>0.73502507485894597</v>
      </c>
      <c r="AJ64" s="12">
        <v>63</v>
      </c>
      <c r="AK64" s="12">
        <v>-4.55</v>
      </c>
      <c r="AL64" s="12">
        <v>6404.0883696671699</v>
      </c>
      <c r="AM64" s="12">
        <v>509.37144843754697</v>
      </c>
      <c r="AN64" s="12">
        <v>896.32542847785896</v>
      </c>
      <c r="AO64" s="12">
        <v>38.335788249970101</v>
      </c>
      <c r="AP64" s="12">
        <v>1418.6730993312001</v>
      </c>
      <c r="AQ64" s="12">
        <f t="shared" si="5"/>
        <v>1374.5706492101408</v>
      </c>
      <c r="AR64" s="59">
        <f t="shared" si="6"/>
        <v>311.07460480670647</v>
      </c>
      <c r="AS64" s="12">
        <f t="shared" si="7"/>
        <v>710.99376877916734</v>
      </c>
      <c r="AX64" s="25">
        <v>0.94293776841824195</v>
      </c>
      <c r="AY64" s="25">
        <v>3783.0784635476398</v>
      </c>
      <c r="AZ64" s="25">
        <v>4008.5534024018607</v>
      </c>
    </row>
    <row r="65" spans="1:52" x14ac:dyDescent="0.3">
      <c r="A65" s="90"/>
      <c r="B65" s="34">
        <v>20</v>
      </c>
      <c r="C65" s="34">
        <v>0.95655957373064004</v>
      </c>
      <c r="D65" s="54">
        <v>1295.25916179963</v>
      </c>
      <c r="E65" s="34">
        <v>0.42097785948854399</v>
      </c>
      <c r="F65" s="54">
        <v>9.3247301771879604E-6</v>
      </c>
      <c r="G65" s="34">
        <v>420.77365253914797</v>
      </c>
      <c r="H65" s="34">
        <v>36.497281280239598</v>
      </c>
      <c r="I65" s="34">
        <v>460.11900146349802</v>
      </c>
      <c r="J65" s="34">
        <v>6.6785478703995897</v>
      </c>
      <c r="K65" s="34">
        <v>14684.0264349802</v>
      </c>
      <c r="L65" s="34">
        <f t="shared" si="0"/>
        <v>0.92018455891041773</v>
      </c>
      <c r="M65" s="34">
        <v>64</v>
      </c>
      <c r="N65" s="34">
        <v>-4.55</v>
      </c>
      <c r="O65" s="34">
        <v>8984.2989626052604</v>
      </c>
      <c r="P65" s="34">
        <v>339.70428518666199</v>
      </c>
      <c r="Q65" s="34">
        <v>882.56222854649604</v>
      </c>
      <c r="R65" s="34">
        <v>26.9064956331727</v>
      </c>
      <c r="S65" s="54">
        <v>1295.25916179963</v>
      </c>
      <c r="T65" s="34">
        <f t="shared" si="1"/>
        <v>1306.3768474319859</v>
      </c>
      <c r="U65" s="53">
        <f t="shared" si="2"/>
        <v>71150.837004953428</v>
      </c>
      <c r="V65" s="53">
        <f t="shared" si="3"/>
        <v>55468.406790312976</v>
      </c>
      <c r="W65" s="51"/>
      <c r="X65" s="12">
        <v>20</v>
      </c>
      <c r="Y65" s="12">
        <v>4.3525313835554202</v>
      </c>
      <c r="Z65" s="12">
        <v>1418.8924120065501</v>
      </c>
      <c r="AA65" s="12">
        <v>0.31611383487227701</v>
      </c>
      <c r="AB65" s="32">
        <v>4.7770506000293001E-5</v>
      </c>
      <c r="AC65" s="12">
        <v>177.976972213908</v>
      </c>
      <c r="AD65" s="12">
        <v>36.851721574452199</v>
      </c>
      <c r="AE65" s="12">
        <v>214.82869378836099</v>
      </c>
      <c r="AF65" s="12">
        <v>0</v>
      </c>
      <c r="AG65" s="12">
        <v>57.668885688961197</v>
      </c>
      <c r="AH65" s="12">
        <f t="shared" si="4"/>
        <v>0.82845996535845956</v>
      </c>
      <c r="AJ65" s="12">
        <v>64</v>
      </c>
      <c r="AK65" s="12">
        <v>-4.55</v>
      </c>
      <c r="AL65" s="12">
        <v>6398.1929396502001</v>
      </c>
      <c r="AM65" s="12">
        <v>519.72923351098405</v>
      </c>
      <c r="AN65" s="12">
        <v>906.32699421492396</v>
      </c>
      <c r="AO65" s="12">
        <v>38.799272212401398</v>
      </c>
      <c r="AP65" s="12">
        <v>1418.8924120065501</v>
      </c>
      <c r="AQ65" s="12">
        <f t="shared" si="5"/>
        <v>1374.6358808094637</v>
      </c>
      <c r="AR65" s="59">
        <f t="shared" si="6"/>
        <v>367.89126315852474</v>
      </c>
      <c r="AS65" s="12">
        <f t="shared" si="7"/>
        <v>859.17917435956588</v>
      </c>
      <c r="AX65" s="25">
        <v>0.88380623610775999</v>
      </c>
      <c r="AY65" s="25">
        <v>4173.7916013364102</v>
      </c>
      <c r="AZ65" s="25">
        <v>4248.8463343094227</v>
      </c>
    </row>
    <row r="66" spans="1:52" x14ac:dyDescent="0.3">
      <c r="A66" s="90"/>
      <c r="B66" s="34">
        <v>10</v>
      </c>
      <c r="C66" s="34">
        <v>0.87759243575895296</v>
      </c>
      <c r="D66" s="54">
        <v>1297.9642744396799</v>
      </c>
      <c r="E66" s="34">
        <v>0.29322299625637399</v>
      </c>
      <c r="F66" s="54">
        <v>4.2764691192556497E-6</v>
      </c>
      <c r="G66" s="34">
        <v>916.22194627897295</v>
      </c>
      <c r="H66" s="34">
        <v>35.708626167634101</v>
      </c>
      <c r="I66" s="34">
        <v>955.34427351030195</v>
      </c>
      <c r="J66" s="34">
        <v>7.5897227389434203</v>
      </c>
      <c r="K66" s="34">
        <v>16477.880892706999</v>
      </c>
      <c r="L66" s="34">
        <f t="shared" si="0"/>
        <v>0.96248820323539197</v>
      </c>
      <c r="M66" s="34">
        <v>65</v>
      </c>
      <c r="N66" s="34">
        <v>-4.55</v>
      </c>
      <c r="O66" s="34">
        <v>9007.9668279333091</v>
      </c>
      <c r="P66" s="34">
        <v>357.40018824089901</v>
      </c>
      <c r="Q66" s="34">
        <v>901.688214097897</v>
      </c>
      <c r="R66" s="34">
        <v>27.417358520470099</v>
      </c>
      <c r="S66" s="54">
        <v>1297.9642744396799</v>
      </c>
      <c r="T66" s="34">
        <f t="shared" si="1"/>
        <v>1304.7896079587549</v>
      </c>
      <c r="U66" s="53">
        <f t="shared" si="2"/>
        <v>106462.39648727467</v>
      </c>
      <c r="V66" s="53">
        <f t="shared" si="3"/>
        <v>90823.592817456592</v>
      </c>
      <c r="W66" s="51"/>
      <c r="X66" s="12">
        <v>10</v>
      </c>
      <c r="Y66" s="12">
        <v>4.3566920770703401</v>
      </c>
      <c r="Z66" s="12">
        <v>1419.11482690755</v>
      </c>
      <c r="AA66" s="12">
        <v>0.22085119931293301</v>
      </c>
      <c r="AB66" s="32">
        <v>2.0133945012919801E-5</v>
      </c>
      <c r="AC66" s="12">
        <v>417.98986083611402</v>
      </c>
      <c r="AD66" s="12">
        <v>36.723527377804302</v>
      </c>
      <c r="AE66" s="12">
        <v>454.71338821391799</v>
      </c>
      <c r="AF66" s="12">
        <v>0</v>
      </c>
      <c r="AG66" s="12">
        <v>62.702406327533701</v>
      </c>
      <c r="AH66" s="12">
        <f t="shared" si="4"/>
        <v>0.91923807758981602</v>
      </c>
      <c r="AJ66" s="12">
        <v>65</v>
      </c>
      <c r="AK66" s="12">
        <v>-4.55</v>
      </c>
      <c r="AL66" s="12">
        <v>6387.4134657474197</v>
      </c>
      <c r="AM66" s="12">
        <v>535.33809331713405</v>
      </c>
      <c r="AN66" s="12">
        <v>921.28452629281003</v>
      </c>
      <c r="AO66" s="12">
        <v>39.506153205222098</v>
      </c>
      <c r="AP66" s="12">
        <v>1419.11482690755</v>
      </c>
      <c r="AQ66" s="12">
        <f t="shared" si="5"/>
        <v>1374.7195107491139</v>
      </c>
      <c r="AR66" s="59">
        <f t="shared" si="6"/>
        <v>475.78004698804347</v>
      </c>
      <c r="AS66" s="12">
        <f t="shared" si="7"/>
        <v>1147.2748368610921</v>
      </c>
      <c r="AX66" s="25">
        <v>0.82779360396378798</v>
      </c>
      <c r="AY66" s="25">
        <v>4595.7710242302101</v>
      </c>
      <c r="AZ66" s="25">
        <v>4493.7884395465026</v>
      </c>
    </row>
    <row r="67" spans="1:52" x14ac:dyDescent="0.3">
      <c r="A67" s="90"/>
      <c r="B67" s="34">
        <v>9</v>
      </c>
      <c r="C67" s="34">
        <v>0.87365925225192298</v>
      </c>
      <c r="D67" s="54">
        <v>1298.29157763134</v>
      </c>
      <c r="E67" s="34">
        <v>0.27765291048393897</v>
      </c>
      <c r="F67" s="54">
        <v>3.81106078428527E-6</v>
      </c>
      <c r="G67" s="34">
        <v>1027.89929049433</v>
      </c>
      <c r="H67" s="34">
        <v>35.627766827285903</v>
      </c>
      <c r="I67" s="34">
        <v>1066.99876729878</v>
      </c>
      <c r="J67" s="34">
        <v>7.7079600527465697</v>
      </c>
      <c r="K67" s="34">
        <v>16797.234288175201</v>
      </c>
      <c r="L67" s="34">
        <f t="shared" ref="L67:L75" si="8">G67/(H67+G67)</f>
        <v>0.96650036632165159</v>
      </c>
      <c r="M67" s="34">
        <v>66</v>
      </c>
      <c r="N67" s="34">
        <v>-4.55</v>
      </c>
      <c r="O67" s="34">
        <v>9012.5606327620899</v>
      </c>
      <c r="P67" s="34">
        <v>359.81972515922399</v>
      </c>
      <c r="Q67" s="34">
        <v>904.38532230496901</v>
      </c>
      <c r="R67" s="34">
        <v>27.485351925640199</v>
      </c>
      <c r="S67" s="54">
        <v>1298.29157763134</v>
      </c>
      <c r="T67" s="34">
        <f t="shared" ref="T67:T75" si="9">20.1*C67+1014+273.15</f>
        <v>1304.7105509702637</v>
      </c>
      <c r="U67" s="53">
        <f t="shared" ref="U67:U75" si="10">10^(N67+O67/(S67-P67))</f>
        <v>113094.80865666844</v>
      </c>
      <c r="V67" s="53">
        <f t="shared" ref="V67:V75" si="11">10^(N67+O67/(T67-P67))</f>
        <v>97320.230871770298</v>
      </c>
      <c r="W67" s="51"/>
      <c r="X67" s="12">
        <v>9</v>
      </c>
      <c r="Y67" s="12">
        <v>4.3572012840015502</v>
      </c>
      <c r="Z67" s="12">
        <v>1419.1374474732099</v>
      </c>
      <c r="AA67" s="12">
        <v>0.209191449171517</v>
      </c>
      <c r="AB67" s="32">
        <v>1.77737035865767E-5</v>
      </c>
      <c r="AC67" s="12">
        <v>472.86043898763302</v>
      </c>
      <c r="AD67" s="12">
        <v>36.707786964553101</v>
      </c>
      <c r="AE67" s="12">
        <v>509.56822595218603</v>
      </c>
      <c r="AF67" s="12">
        <v>0</v>
      </c>
      <c r="AG67" s="12">
        <v>63.355322173787499</v>
      </c>
      <c r="AH67" s="12">
        <f t="shared" ref="AH67:AH75" si="12">AC67/(AD67+AC67)</f>
        <v>0.92796295943303675</v>
      </c>
      <c r="AJ67" s="12">
        <v>66</v>
      </c>
      <c r="AK67" s="12">
        <v>-4.55</v>
      </c>
      <c r="AL67" s="12">
        <v>6385.7844699439302</v>
      </c>
      <c r="AM67" s="12">
        <v>537.47118485005797</v>
      </c>
      <c r="AN67" s="12">
        <v>923.31918907627698</v>
      </c>
      <c r="AO67" s="12">
        <v>39.603502964481599</v>
      </c>
      <c r="AP67" s="12">
        <v>1419.1374474732099</v>
      </c>
      <c r="AQ67" s="12">
        <f t="shared" ref="AQ67:AQ75" si="13">20.1*Y67+1014+273.15</f>
        <v>1374.7297458084313</v>
      </c>
      <c r="AR67" s="59">
        <f t="shared" ref="AR67:AR75" si="14">10^(AK67+AL67/(AP67-AM67))</f>
        <v>493.01377148252465</v>
      </c>
      <c r="AS67" s="12">
        <f t="shared" ref="AS67:AS75" si="15">10^(AK67+AL67/(AQ67-AM67))</f>
        <v>1194.0321898905681</v>
      </c>
      <c r="AX67" s="25">
        <v>0.77400507219661796</v>
      </c>
      <c r="AY67" s="25">
        <v>5121.20047636035</v>
      </c>
      <c r="AZ67" s="25">
        <v>4772.8064487317006</v>
      </c>
    </row>
    <row r="68" spans="1:52" x14ac:dyDescent="0.3">
      <c r="A68" s="90"/>
      <c r="B68" s="34">
        <v>8</v>
      </c>
      <c r="C68" s="34">
        <v>0.86968687268538303</v>
      </c>
      <c r="D68" s="54">
        <v>1298.6417879654</v>
      </c>
      <c r="E68" s="34">
        <v>0.261254112422172</v>
      </c>
      <c r="F68" s="54">
        <v>3.3529268686923899E-6</v>
      </c>
      <c r="G68" s="34">
        <v>1168.0522433869</v>
      </c>
      <c r="H68" s="34">
        <v>35.542894307126502</v>
      </c>
      <c r="I68" s="34">
        <v>1207.1279206305901</v>
      </c>
      <c r="J68" s="34">
        <v>7.8336023186445303</v>
      </c>
      <c r="K68" s="34">
        <v>17151.3321577555</v>
      </c>
      <c r="L68" s="34">
        <f t="shared" si="8"/>
        <v>0.97046939357430162</v>
      </c>
      <c r="M68" s="34">
        <v>67</v>
      </c>
      <c r="N68" s="34">
        <v>-4.55</v>
      </c>
      <c r="O68" s="34">
        <v>9017.6298629571502</v>
      </c>
      <c r="P68" s="34">
        <v>362.44370191875203</v>
      </c>
      <c r="Q68" s="34">
        <v>907.31559696147997</v>
      </c>
      <c r="R68" s="34">
        <v>27.558905618604101</v>
      </c>
      <c r="S68" s="54">
        <v>1298.6417879654</v>
      </c>
      <c r="T68" s="34">
        <f t="shared" si="9"/>
        <v>1304.6307061409761</v>
      </c>
      <c r="U68" s="53">
        <f t="shared" si="10"/>
        <v>120831.86444055029</v>
      </c>
      <c r="V68" s="53">
        <f t="shared" si="11"/>
        <v>104943.48231731326</v>
      </c>
      <c r="W68" s="51"/>
      <c r="X68" s="12">
        <v>8</v>
      </c>
      <c r="Y68" s="12">
        <v>4.3577380655728897</v>
      </c>
      <c r="Z68" s="12">
        <v>1419.16018948076</v>
      </c>
      <c r="AA68" s="12">
        <v>0.19690009911697001</v>
      </c>
      <c r="AB68" s="32">
        <v>1.54852532802233E-5</v>
      </c>
      <c r="AC68" s="12">
        <v>541.95950409220904</v>
      </c>
      <c r="AD68" s="12">
        <v>36.6911819345056</v>
      </c>
      <c r="AE68" s="12">
        <v>578.65068602671499</v>
      </c>
      <c r="AF68" s="12">
        <v>0</v>
      </c>
      <c r="AG68" s="12">
        <v>64.052761709666001</v>
      </c>
      <c r="AH68" s="12">
        <f t="shared" si="12"/>
        <v>0.9365918285063406</v>
      </c>
      <c r="AJ68" s="12">
        <v>67</v>
      </c>
      <c r="AK68" s="12">
        <v>-4.55</v>
      </c>
      <c r="AL68" s="12">
        <v>6383.9818124752401</v>
      </c>
      <c r="AM68" s="12">
        <v>539.78105432964901</v>
      </c>
      <c r="AN68" s="12">
        <v>925.52013665443701</v>
      </c>
      <c r="AO68" s="12">
        <v>39.709116767001298</v>
      </c>
      <c r="AP68" s="12">
        <v>1419.16018948076</v>
      </c>
      <c r="AQ68" s="12">
        <f t="shared" si="13"/>
        <v>1374.740535118015</v>
      </c>
      <c r="AR68" s="59">
        <f t="shared" si="14"/>
        <v>512.44430691131015</v>
      </c>
      <c r="AS68" s="12">
        <f t="shared" si="15"/>
        <v>1246.9763692929596</v>
      </c>
      <c r="AX68" s="25">
        <v>0.72304415302046698</v>
      </c>
      <c r="AY68" s="25">
        <v>5710.3373591581703</v>
      </c>
      <c r="AZ68" s="25">
        <v>5063.9008405065251</v>
      </c>
    </row>
    <row r="69" spans="1:52" x14ac:dyDescent="0.3">
      <c r="A69" s="90"/>
      <c r="B69" s="34">
        <v>7</v>
      </c>
      <c r="C69" s="34">
        <v>0.86549857985437195</v>
      </c>
      <c r="D69" s="54">
        <v>1299.01444722921</v>
      </c>
      <c r="E69" s="34">
        <v>0.243864054696359</v>
      </c>
      <c r="F69" s="54">
        <v>2.90232894755106E-6</v>
      </c>
      <c r="G69" s="34">
        <v>1349.0048012871</v>
      </c>
      <c r="H69" s="34">
        <v>35.452803652255596</v>
      </c>
      <c r="I69" s="34">
        <v>1388.05532529583</v>
      </c>
      <c r="J69" s="34">
        <v>7.9673785645952799</v>
      </c>
      <c r="K69" s="34">
        <v>17538.537828821001</v>
      </c>
      <c r="L69" s="34">
        <f t="shared" si="8"/>
        <v>0.97439227931157302</v>
      </c>
      <c r="M69" s="34">
        <v>68</v>
      </c>
      <c r="N69" s="34">
        <v>-4.55</v>
      </c>
      <c r="O69" s="34">
        <v>9022.9648214707504</v>
      </c>
      <c r="P69" s="34">
        <v>365.32450873334898</v>
      </c>
      <c r="Q69" s="34">
        <v>910.51875776481404</v>
      </c>
      <c r="R69" s="34">
        <v>27.639846656082401</v>
      </c>
      <c r="S69" s="54">
        <v>1299.01444722921</v>
      </c>
      <c r="T69" s="34">
        <f t="shared" si="9"/>
        <v>1304.5465214550727</v>
      </c>
      <c r="U69" s="53">
        <f t="shared" si="10"/>
        <v>129948.12121057339</v>
      </c>
      <c r="V69" s="53">
        <f t="shared" si="11"/>
        <v>113985.55481452039</v>
      </c>
      <c r="W69" s="51"/>
      <c r="X69" s="12">
        <v>7</v>
      </c>
      <c r="Y69" s="12">
        <v>4.3583077591253199</v>
      </c>
      <c r="Z69" s="12">
        <v>1419.18307952946</v>
      </c>
      <c r="AA69" s="12">
        <v>0.18385491037711199</v>
      </c>
      <c r="AB69" s="32">
        <v>1.32689291224069E-5</v>
      </c>
      <c r="AC69" s="12">
        <v>631.49790047548402</v>
      </c>
      <c r="AD69" s="12">
        <v>36.673544991019</v>
      </c>
      <c r="AE69" s="12">
        <v>668.17144546650297</v>
      </c>
      <c r="AF69" s="12">
        <v>0</v>
      </c>
      <c r="AG69" s="12">
        <v>64.803423576941697</v>
      </c>
      <c r="AH69" s="12">
        <f t="shared" si="12"/>
        <v>0.94511357041692456</v>
      </c>
      <c r="AJ69" s="12">
        <v>68</v>
      </c>
      <c r="AK69" s="12">
        <v>-4.55</v>
      </c>
      <c r="AL69" s="12">
        <v>6381.96750419415</v>
      </c>
      <c r="AM69" s="12">
        <v>542.30498543420799</v>
      </c>
      <c r="AN69" s="12">
        <v>927.92235728883895</v>
      </c>
      <c r="AO69" s="12">
        <v>39.8247489195574</v>
      </c>
      <c r="AP69" s="12">
        <v>1419.18307952946</v>
      </c>
      <c r="AQ69" s="12">
        <f t="shared" si="13"/>
        <v>1374.751985958419</v>
      </c>
      <c r="AR69" s="59">
        <f t="shared" si="14"/>
        <v>534.63277395334592</v>
      </c>
      <c r="AS69" s="12">
        <f t="shared" si="15"/>
        <v>1307.7210234205299</v>
      </c>
      <c r="AX69" s="25">
        <v>0.67492933016071999</v>
      </c>
      <c r="AY69" s="25">
        <v>6352.1591091600403</v>
      </c>
      <c r="AZ69" s="25">
        <v>5360.1444628668514</v>
      </c>
    </row>
    <row r="70" spans="1:52" x14ac:dyDescent="0.3">
      <c r="A70" s="90"/>
      <c r="B70" s="34">
        <v>6</v>
      </c>
      <c r="C70" s="34">
        <v>0.86100249924360095</v>
      </c>
      <c r="D70" s="54">
        <v>1299.4132853076401</v>
      </c>
      <c r="E70" s="34">
        <v>0.22526068056128901</v>
      </c>
      <c r="F70" s="54">
        <v>2.45951686488237E-6</v>
      </c>
      <c r="G70" s="34">
        <v>1591.35304699075</v>
      </c>
      <c r="H70" s="34">
        <v>35.356220201810402</v>
      </c>
      <c r="I70" s="34">
        <v>1630.3767041784099</v>
      </c>
      <c r="J70" s="34">
        <v>8.1109188023185297</v>
      </c>
      <c r="K70" s="34">
        <v>17964.139412258599</v>
      </c>
      <c r="L70" s="34">
        <f t="shared" si="8"/>
        <v>0.97826518793808215</v>
      </c>
      <c r="M70" s="34">
        <v>69</v>
      </c>
      <c r="N70" s="34">
        <v>-4.55</v>
      </c>
      <c r="O70" s="34">
        <v>9028.5386453089104</v>
      </c>
      <c r="P70" s="34">
        <v>368.527971631821</v>
      </c>
      <c r="Q70" s="34">
        <v>914.05900760214797</v>
      </c>
      <c r="R70" s="34">
        <v>27.730185046040901</v>
      </c>
      <c r="S70" s="54">
        <v>1299.4132853076401</v>
      </c>
      <c r="T70" s="34">
        <f t="shared" si="9"/>
        <v>1304.4561502347965</v>
      </c>
      <c r="U70" s="53">
        <f t="shared" si="10"/>
        <v>140887.74759697958</v>
      </c>
      <c r="V70" s="53">
        <f t="shared" si="11"/>
        <v>124915.06768588882</v>
      </c>
      <c r="W70" s="51"/>
      <c r="X70" s="12">
        <v>6</v>
      </c>
      <c r="Y70" s="12">
        <v>4.3589176960392804</v>
      </c>
      <c r="Z70" s="12">
        <v>1419.20615431023</v>
      </c>
      <c r="AA70" s="12">
        <v>0.16988797510654</v>
      </c>
      <c r="AB70" s="32">
        <v>1.11256557126242E-5</v>
      </c>
      <c r="AC70" s="12">
        <v>751.87624969893602</v>
      </c>
      <c r="AD70" s="12">
        <v>36.654646336760401</v>
      </c>
      <c r="AE70" s="12">
        <v>788.53089603569697</v>
      </c>
      <c r="AF70" s="12">
        <v>0</v>
      </c>
      <c r="AG70" s="12">
        <v>65.619260079887198</v>
      </c>
      <c r="AH70" s="12">
        <f t="shared" si="12"/>
        <v>0.95351526931786701</v>
      </c>
      <c r="AJ70" s="12">
        <v>69</v>
      </c>
      <c r="AK70" s="12">
        <v>-4.55</v>
      </c>
      <c r="AL70" s="12">
        <v>6379.6886535686699</v>
      </c>
      <c r="AM70" s="12">
        <v>545.09468908081794</v>
      </c>
      <c r="AN70" s="12">
        <v>930.57436603360804</v>
      </c>
      <c r="AO70" s="12">
        <v>39.952834555639598</v>
      </c>
      <c r="AP70" s="12">
        <v>1419.20615431023</v>
      </c>
      <c r="AQ70" s="12">
        <f t="shared" si="13"/>
        <v>1374.7642456903895</v>
      </c>
      <c r="AR70" s="59">
        <f t="shared" si="14"/>
        <v>560.38193468779843</v>
      </c>
      <c r="AS70" s="12">
        <f t="shared" si="15"/>
        <v>1378.5839692837574</v>
      </c>
      <c r="AX70" s="25">
        <v>0.62950996214620802</v>
      </c>
      <c r="AY70" s="25">
        <v>7049.8181601664501</v>
      </c>
      <c r="AZ70" s="25">
        <v>5660.9289101053328</v>
      </c>
    </row>
    <row r="71" spans="1:52" x14ac:dyDescent="0.3">
      <c r="A71" s="90"/>
      <c r="B71" s="34">
        <v>5</v>
      </c>
      <c r="C71" s="34">
        <v>0.85611793452192597</v>
      </c>
      <c r="D71" s="54">
        <v>1299.8451775452399</v>
      </c>
      <c r="E71" s="34">
        <v>0.20512464967942101</v>
      </c>
      <c r="F71" s="54">
        <v>2.0247964166906802E-6</v>
      </c>
      <c r="G71" s="34">
        <v>1932.27519768922</v>
      </c>
      <c r="H71" s="34">
        <v>35.2514385842587</v>
      </c>
      <c r="I71" s="34">
        <v>1971.2698231080899</v>
      </c>
      <c r="J71" s="34">
        <v>8.2667832710384204</v>
      </c>
      <c r="K71" s="34">
        <v>18438.510523068198</v>
      </c>
      <c r="L71" s="34">
        <f t="shared" si="8"/>
        <v>0.9820833741539452</v>
      </c>
      <c r="M71" s="34">
        <v>70</v>
      </c>
      <c r="N71" s="34">
        <v>-4.55</v>
      </c>
      <c r="O71" s="34">
        <v>9034.4015663533901</v>
      </c>
      <c r="P71" s="34">
        <v>372.147820656671</v>
      </c>
      <c r="Q71" s="34">
        <v>918.03311167500306</v>
      </c>
      <c r="R71" s="34">
        <v>27.8326751942306</v>
      </c>
      <c r="S71" s="54">
        <v>1299.8451775452399</v>
      </c>
      <c r="T71" s="34">
        <f t="shared" si="9"/>
        <v>1304.3579704838908</v>
      </c>
      <c r="U71" s="53">
        <f t="shared" si="10"/>
        <v>154355.6325343255</v>
      </c>
      <c r="V71" s="53">
        <f t="shared" si="11"/>
        <v>138477.32790181038</v>
      </c>
      <c r="W71" s="51"/>
      <c r="X71" s="12">
        <v>5</v>
      </c>
      <c r="Y71" s="12">
        <v>4.3595784319542199</v>
      </c>
      <c r="Z71" s="12">
        <v>1419.22946687904</v>
      </c>
      <c r="AA71" s="12">
        <v>0.15475754152610099</v>
      </c>
      <c r="AB71" s="32">
        <v>9.05670773255318E-6</v>
      </c>
      <c r="AC71" s="12">
        <v>921.91116099856595</v>
      </c>
      <c r="AD71" s="12">
        <v>36.634155115051797</v>
      </c>
      <c r="AE71" s="12">
        <v>958.54531611361699</v>
      </c>
      <c r="AF71" s="12">
        <v>0</v>
      </c>
      <c r="AG71" s="12">
        <v>66.5174858528231</v>
      </c>
      <c r="AH71" s="12">
        <f t="shared" si="12"/>
        <v>0.96178150944017593</v>
      </c>
      <c r="AJ71" s="12">
        <v>70</v>
      </c>
      <c r="AK71" s="12">
        <v>-4.55</v>
      </c>
      <c r="AL71" s="12">
        <v>6377.0680202478798</v>
      </c>
      <c r="AM71" s="12">
        <v>548.22538153444896</v>
      </c>
      <c r="AN71" s="12">
        <v>933.546712063021</v>
      </c>
      <c r="AO71" s="12">
        <v>40.096918754663498</v>
      </c>
      <c r="AP71" s="12">
        <v>1419.22946687904</v>
      </c>
      <c r="AQ71" s="12">
        <f t="shared" si="13"/>
        <v>1374.7775264822799</v>
      </c>
      <c r="AR71" s="59">
        <f t="shared" si="14"/>
        <v>590.899100335973</v>
      </c>
      <c r="AS71" s="12">
        <f t="shared" si="15"/>
        <v>1463.0663262899866</v>
      </c>
      <c r="AX71" s="25">
        <v>0.58664350251369302</v>
      </c>
      <c r="AY71" s="25">
        <v>7806.5265013472999</v>
      </c>
      <c r="AZ71" s="25">
        <v>5965.6409974349644</v>
      </c>
    </row>
    <row r="72" spans="1:52" x14ac:dyDescent="0.3">
      <c r="A72" s="90"/>
      <c r="B72" s="34">
        <v>4</v>
      </c>
      <c r="C72" s="34">
        <v>0.85072105781734597</v>
      </c>
      <c r="D72" s="54">
        <v>1300.32067523156</v>
      </c>
      <c r="E72" s="34">
        <v>0.182965818202806</v>
      </c>
      <c r="F72" s="54">
        <v>1.5985838494313901E-6</v>
      </c>
      <c r="G72" s="34">
        <v>2446.3556085994601</v>
      </c>
      <c r="H72" s="34">
        <v>35.135841580648503</v>
      </c>
      <c r="I72" s="34">
        <v>2485.31834447033</v>
      </c>
      <c r="J72" s="34">
        <v>8.4389007028347809</v>
      </c>
      <c r="K72" s="34">
        <v>18977.611360830899</v>
      </c>
      <c r="L72" s="34">
        <f t="shared" si="8"/>
        <v>0.98584083713925419</v>
      </c>
      <c r="M72" s="34">
        <v>71</v>
      </c>
      <c r="N72" s="34">
        <v>-4.55</v>
      </c>
      <c r="O72" s="34">
        <v>9040.6274069668707</v>
      </c>
      <c r="P72" s="34">
        <v>376.330220496587</v>
      </c>
      <c r="Q72" s="34">
        <v>922.59169523778701</v>
      </c>
      <c r="R72" s="34">
        <v>27.951618889871799</v>
      </c>
      <c r="S72" s="54">
        <v>1300.32067523156</v>
      </c>
      <c r="T72" s="34">
        <f t="shared" si="9"/>
        <v>1304.2494932621285</v>
      </c>
      <c r="U72" s="53">
        <f t="shared" si="10"/>
        <v>171525.96494730123</v>
      </c>
      <c r="V72" s="53">
        <f t="shared" si="11"/>
        <v>155920.39846014799</v>
      </c>
      <c r="W72" s="51"/>
      <c r="X72" s="12">
        <v>4</v>
      </c>
      <c r="Y72" s="12">
        <v>4.3603061683516504</v>
      </c>
      <c r="Z72" s="12">
        <v>1419.2530990310399</v>
      </c>
      <c r="AA72" s="12">
        <v>0.13809255304763601</v>
      </c>
      <c r="AB72" s="32">
        <v>7.06428646049294E-6</v>
      </c>
      <c r="AC72" s="12">
        <v>1179.4448603907299</v>
      </c>
      <c r="AD72" s="12">
        <v>36.611563510168502</v>
      </c>
      <c r="AE72" s="12">
        <v>1216.0564239009</v>
      </c>
      <c r="AF72" s="12">
        <v>0</v>
      </c>
      <c r="AG72" s="12">
        <v>67.524532508989196</v>
      </c>
      <c r="AH72" s="12">
        <f t="shared" si="12"/>
        <v>0.96989320331640128</v>
      </c>
      <c r="AJ72" s="12">
        <v>71</v>
      </c>
      <c r="AK72" s="12">
        <v>-4.55</v>
      </c>
      <c r="AL72" s="12">
        <v>6373.9852611975903</v>
      </c>
      <c r="AM72" s="12">
        <v>551.81376593099503</v>
      </c>
      <c r="AN72" s="12">
        <v>936.94882703054702</v>
      </c>
      <c r="AO72" s="12">
        <v>40.2625069841339</v>
      </c>
      <c r="AP72" s="12">
        <v>1419.2530990310399</v>
      </c>
      <c r="AQ72" s="12">
        <f t="shared" si="13"/>
        <v>1374.792153983868</v>
      </c>
      <c r="AR72" s="59">
        <f t="shared" si="14"/>
        <v>628.12678530759729</v>
      </c>
      <c r="AS72" s="12">
        <f t="shared" si="15"/>
        <v>1566.8284231793737</v>
      </c>
      <c r="AX72" s="25">
        <v>0.54619514695923599</v>
      </c>
      <c r="AY72" s="25">
        <v>8625.5509019188394</v>
      </c>
      <c r="AZ72" s="25">
        <v>6273.6666292204391</v>
      </c>
    </row>
    <row r="73" spans="1:52" x14ac:dyDescent="0.3">
      <c r="A73" s="93"/>
      <c r="B73" s="55">
        <v>3</v>
      </c>
      <c r="C73" s="55">
        <v>0.84460346191444002</v>
      </c>
      <c r="D73" s="56">
        <v>1300.8575385424699</v>
      </c>
      <c r="E73" s="55">
        <v>0.157959052608725</v>
      </c>
      <c r="F73" s="56">
        <v>1.1814731719469699E-6</v>
      </c>
      <c r="G73" s="55">
        <v>3308.2204924974099</v>
      </c>
      <c r="H73" s="55">
        <v>35.005023728394299</v>
      </c>
      <c r="I73" s="55">
        <v>3347.1473146038302</v>
      </c>
      <c r="J73" s="55">
        <v>8.6338834257466406</v>
      </c>
      <c r="K73" s="55">
        <v>19608.375363093099</v>
      </c>
      <c r="L73" s="55">
        <f t="shared" si="8"/>
        <v>0.9895295655173415</v>
      </c>
      <c r="M73" s="55">
        <v>72</v>
      </c>
      <c r="N73" s="55">
        <v>-4.55</v>
      </c>
      <c r="O73" s="55">
        <v>9047.3343505361699</v>
      </c>
      <c r="P73" s="55">
        <v>381.32550456304801</v>
      </c>
      <c r="Q73" s="55">
        <v>927.992232692122</v>
      </c>
      <c r="R73" s="55">
        <v>28.094395837144098</v>
      </c>
      <c r="S73" s="56">
        <v>1300.8575385424699</v>
      </c>
      <c r="T73" s="55">
        <f t="shared" si="9"/>
        <v>1304.1265295844801</v>
      </c>
      <c r="U73" s="57">
        <f t="shared" si="10"/>
        <v>194564.58956793614</v>
      </c>
      <c r="V73" s="57">
        <f t="shared" si="11"/>
        <v>179559.85893412845</v>
      </c>
      <c r="W73" s="52"/>
      <c r="X73" s="60">
        <v>3</v>
      </c>
      <c r="Y73" s="60">
        <v>4.36112817899504</v>
      </c>
      <c r="Z73" s="60">
        <v>1419.2771890876099</v>
      </c>
      <c r="AA73" s="60">
        <v>0.119268368823734</v>
      </c>
      <c r="AB73" s="61">
        <v>5.15194412925427E-6</v>
      </c>
      <c r="AC73" s="60">
        <v>1613.32238923929</v>
      </c>
      <c r="AD73" s="60">
        <v>36.586016667728899</v>
      </c>
      <c r="AE73" s="60">
        <v>1649.9084059070201</v>
      </c>
      <c r="AF73" s="60">
        <v>0</v>
      </c>
      <c r="AG73" s="60">
        <v>68.684912074520199</v>
      </c>
      <c r="AH73" s="60">
        <f t="shared" si="12"/>
        <v>0.97782542561954144</v>
      </c>
      <c r="AI73" s="12" t="s">
        <v>641</v>
      </c>
      <c r="AJ73" s="12">
        <v>72</v>
      </c>
      <c r="AK73" s="12">
        <v>-4.55</v>
      </c>
      <c r="AL73" s="12">
        <v>6370.2345292630998</v>
      </c>
      <c r="AM73" s="12">
        <v>556.05859089532896</v>
      </c>
      <c r="AN73" s="12">
        <v>940.96702166651301</v>
      </c>
      <c r="AO73" s="12">
        <v>40.458984432685597</v>
      </c>
      <c r="AP73" s="12">
        <v>1419.2771890876099</v>
      </c>
      <c r="AQ73" s="12">
        <f t="shared" si="13"/>
        <v>1374.8086763978004</v>
      </c>
      <c r="AR73" s="59">
        <f t="shared" si="14"/>
        <v>675.50842653126563</v>
      </c>
      <c r="AS73" s="12">
        <f t="shared" si="15"/>
        <v>1699.95845240775</v>
      </c>
      <c r="AX73" s="25">
        <v>0.50803749148378397</v>
      </c>
      <c r="AY73" s="25">
        <v>9510.2087196813209</v>
      </c>
      <c r="AZ73" s="25">
        <v>6584.3942181772718</v>
      </c>
    </row>
    <row r="74" spans="1:52" x14ac:dyDescent="0.3">
      <c r="A74" s="90"/>
      <c r="B74" s="34">
        <v>2</v>
      </c>
      <c r="C74" s="34">
        <v>0.83735886280496896</v>
      </c>
      <c r="D74" s="54">
        <v>1301.4903943552799</v>
      </c>
      <c r="E74" s="34">
        <v>0.12849539272536201</v>
      </c>
      <c r="F74" s="54">
        <v>7.3628988929867399E-7</v>
      </c>
      <c r="G74" s="34">
        <v>5043.8406639040304</v>
      </c>
      <c r="H74" s="34">
        <v>34.850395570014598</v>
      </c>
      <c r="I74" s="34">
        <v>5082.7252733567602</v>
      </c>
      <c r="J74" s="34">
        <v>8.8646221847400692</v>
      </c>
      <c r="K74" s="34">
        <v>20383.4521648187</v>
      </c>
      <c r="L74" s="34">
        <f t="shared" si="8"/>
        <v>0.99313791778985994</v>
      </c>
      <c r="M74" s="34">
        <v>73</v>
      </c>
      <c r="N74" s="34">
        <v>-4.55</v>
      </c>
      <c r="O74" s="34">
        <v>9054.7394855855691</v>
      </c>
      <c r="P74" s="34">
        <v>387.63119380340299</v>
      </c>
      <c r="Q74" s="34">
        <v>934.74536211673001</v>
      </c>
      <c r="R74" s="34">
        <v>28.275699367690901</v>
      </c>
      <c r="S74" s="54">
        <v>1301.4903943552799</v>
      </c>
      <c r="T74" s="34">
        <f t="shared" si="9"/>
        <v>1303.9809131423799</v>
      </c>
      <c r="U74" s="53">
        <f t="shared" si="10"/>
        <v>228162.09818387072</v>
      </c>
      <c r="V74" s="53">
        <f t="shared" si="11"/>
        <v>214444.14392758431</v>
      </c>
      <c r="W74" s="51"/>
      <c r="X74" s="12">
        <v>2</v>
      </c>
      <c r="Y74" s="12">
        <v>4.36209764357117</v>
      </c>
      <c r="Z74" s="12">
        <v>1419.3020080198</v>
      </c>
      <c r="AA74" s="12">
        <v>9.7067035301844101E-2</v>
      </c>
      <c r="AB74" s="32">
        <v>3.3255987341201701E-6</v>
      </c>
      <c r="AC74" s="12">
        <v>2491.9968629013001</v>
      </c>
      <c r="AD74" s="12">
        <v>36.555847769882199</v>
      </c>
      <c r="AE74" s="12">
        <v>2528.5527106711902</v>
      </c>
      <c r="AF74" s="12">
        <v>0</v>
      </c>
      <c r="AG74" s="12">
        <v>70.085450573857599</v>
      </c>
      <c r="AH74" s="12">
        <f t="shared" si="12"/>
        <v>0.98554277804231383</v>
      </c>
      <c r="AJ74" s="12">
        <v>73</v>
      </c>
      <c r="AK74" s="12">
        <v>-4.55</v>
      </c>
      <c r="AL74" s="12">
        <v>6365.4074548221697</v>
      </c>
      <c r="AM74" s="12">
        <v>561.35230106573397</v>
      </c>
      <c r="AN74" s="12">
        <v>945.96906570755698</v>
      </c>
      <c r="AO74" s="12">
        <v>40.7049028454067</v>
      </c>
      <c r="AP74" s="12">
        <v>1419.3020080198</v>
      </c>
      <c r="AQ74" s="12">
        <f t="shared" si="13"/>
        <v>1374.8281626357807</v>
      </c>
      <c r="AR74" s="59">
        <f t="shared" si="14"/>
        <v>740.15845253118789</v>
      </c>
      <c r="AS74" s="12">
        <f t="shared" si="15"/>
        <v>1883.4296363489209</v>
      </c>
      <c r="AX74" s="25">
        <v>0.47205019822761501</v>
      </c>
      <c r="AY74" s="25">
        <v>10463.8644356842</v>
      </c>
      <c r="AZ74" s="25">
        <v>6897.21773645756</v>
      </c>
    </row>
    <row r="75" spans="1:52" x14ac:dyDescent="0.3">
      <c r="A75" s="90"/>
      <c r="B75" s="34">
        <v>1</v>
      </c>
      <c r="C75" s="34">
        <v>0.82793860211659298</v>
      </c>
      <c r="D75" s="54">
        <v>1302.3086284222099</v>
      </c>
      <c r="E75" s="34">
        <v>9.0420789641188798E-2</v>
      </c>
      <c r="F75" s="54">
        <v>3.6048131922758799E-7</v>
      </c>
      <c r="G75" s="34">
        <v>10296.657097491599</v>
      </c>
      <c r="H75" s="34">
        <v>34.649783657743001</v>
      </c>
      <c r="I75" s="34">
        <v>10335.4873222196</v>
      </c>
      <c r="J75" s="34">
        <v>9.16439012992568</v>
      </c>
      <c r="K75" s="34">
        <v>21439.124790579099</v>
      </c>
      <c r="L75" s="34">
        <f t="shared" si="8"/>
        <v>0.99664613740968566</v>
      </c>
      <c r="M75" s="34">
        <v>74</v>
      </c>
      <c r="N75" s="34">
        <v>-4.55</v>
      </c>
      <c r="O75" s="34">
        <v>9063.3624739748993</v>
      </c>
      <c r="P75" s="34">
        <v>396.56044417419702</v>
      </c>
      <c r="Q75" s="34">
        <v>944.19563897630599</v>
      </c>
      <c r="R75" s="34">
        <v>28.534392919550299</v>
      </c>
      <c r="S75" s="54">
        <v>1302.3086284222099</v>
      </c>
      <c r="T75" s="34">
        <f t="shared" si="9"/>
        <v>1303.7915659025434</v>
      </c>
      <c r="U75" s="53">
        <f t="shared" si="10"/>
        <v>286083.34019768477</v>
      </c>
      <c r="V75" s="53">
        <f t="shared" si="11"/>
        <v>275509.26194010267</v>
      </c>
      <c r="W75" s="51"/>
      <c r="X75" s="12">
        <v>1</v>
      </c>
      <c r="Y75" s="12">
        <v>4.36335185320719</v>
      </c>
      <c r="Z75" s="12">
        <v>1419.32825884623</v>
      </c>
      <c r="AA75" s="12">
        <v>6.8344231405689307E-2</v>
      </c>
      <c r="AB75" s="32">
        <v>1.5966535960781099E-6</v>
      </c>
      <c r="AC75" s="12">
        <v>5170.18830270531</v>
      </c>
      <c r="AD75" s="12">
        <v>36.516753733956399</v>
      </c>
      <c r="AE75" s="12">
        <v>5206.7050564392703</v>
      </c>
      <c r="AF75" s="12">
        <v>0</v>
      </c>
      <c r="AG75" s="12">
        <v>71.950397461022803</v>
      </c>
      <c r="AH75" s="12">
        <f t="shared" si="12"/>
        <v>0.99298659068679229</v>
      </c>
      <c r="AJ75" s="12">
        <v>74</v>
      </c>
      <c r="AK75" s="12">
        <v>-4.55</v>
      </c>
      <c r="AL75" s="12">
        <v>6358.4290474688196</v>
      </c>
      <c r="AM75" s="12">
        <v>568.72260574599898</v>
      </c>
      <c r="AN75" s="12">
        <v>952.91771435438704</v>
      </c>
      <c r="AO75" s="12">
        <v>41.0489041093971</v>
      </c>
      <c r="AP75" s="12">
        <v>1419.32825884623</v>
      </c>
      <c r="AQ75" s="12">
        <f t="shared" si="13"/>
        <v>1374.8533722494644</v>
      </c>
      <c r="AR75" s="59">
        <f t="shared" si="14"/>
        <v>841.74093876461438</v>
      </c>
      <c r="AS75" s="12">
        <f t="shared" si="15"/>
        <v>2175.6553195276701</v>
      </c>
      <c r="AX75" s="25">
        <v>0.43811966731864799</v>
      </c>
      <c r="AY75" s="25">
        <v>11489.9270499863</v>
      </c>
      <c r="AZ75" s="25">
        <v>7211.5394918721022</v>
      </c>
    </row>
    <row r="76" spans="1:52" x14ac:dyDescent="0.3">
      <c r="A76" s="90"/>
      <c r="U76" s="53"/>
      <c r="V76" s="53"/>
      <c r="W76" s="51"/>
      <c r="AR76" s="59"/>
      <c r="AX76" s="25">
        <v>0.40613871422724601</v>
      </c>
      <c r="AY76" s="25">
        <v>12591.84847395</v>
      </c>
      <c r="AZ76" s="25">
        <v>7526.7724470379299</v>
      </c>
    </row>
    <row r="77" spans="1:52" x14ac:dyDescent="0.3">
      <c r="A77" s="90"/>
      <c r="U77" s="53"/>
      <c r="V77" s="53"/>
      <c r="W77" s="51"/>
      <c r="AR77" s="59"/>
      <c r="AX77" s="25">
        <v>0.37600625297290802</v>
      </c>
      <c r="AY77" s="25">
        <v>13773.1230410673</v>
      </c>
      <c r="AZ77" s="25">
        <v>7842.3423586358304</v>
      </c>
    </row>
    <row r="78" spans="1:52" x14ac:dyDescent="0.3">
      <c r="A78" s="90"/>
      <c r="U78" s="53"/>
      <c r="V78" s="53"/>
      <c r="W78" s="51"/>
      <c r="AR78" s="59"/>
      <c r="AX78" s="25">
        <v>0.34762698565462602</v>
      </c>
      <c r="AY78" s="25">
        <v>15037.288257436299</v>
      </c>
      <c r="AZ78" s="25">
        <v>8157.6894701602296</v>
      </c>
    </row>
    <row r="79" spans="1:52" x14ac:dyDescent="0.3">
      <c r="A79" s="90"/>
      <c r="U79" s="53"/>
      <c r="V79" s="53"/>
      <c r="W79" s="51"/>
      <c r="AR79" s="59"/>
      <c r="AX79" s="25">
        <v>0.32091109912410098</v>
      </c>
      <c r="AY79" s="25">
        <v>16387.9268967916</v>
      </c>
      <c r="AZ79" s="25">
        <v>8472.2700745859347</v>
      </c>
    </row>
    <row r="80" spans="1:52" x14ac:dyDescent="0.3">
      <c r="A80" s="90"/>
      <c r="U80" s="53"/>
      <c r="V80" s="53"/>
      <c r="W80" s="51"/>
      <c r="AR80" s="59"/>
      <c r="AX80" s="25">
        <v>0.29577396937030698</v>
      </c>
      <c r="AY80" s="25">
        <v>17828.670544050299</v>
      </c>
      <c r="AZ80" s="25">
        <v>8785.5577757163392</v>
      </c>
    </row>
    <row r="81" spans="1:52" x14ac:dyDescent="0.3">
      <c r="A81" s="90"/>
      <c r="U81" s="53"/>
      <c r="V81" s="53"/>
      <c r="W81" s="51"/>
      <c r="AR81" s="59"/>
      <c r="AX81" s="25">
        <v>0.272135874309267</v>
      </c>
      <c r="AY81" s="25">
        <v>19363.204671201798</v>
      </c>
      <c r="AZ81" s="25">
        <v>9097.0445479610862</v>
      </c>
    </row>
    <row r="82" spans="1:52" x14ac:dyDescent="0.3">
      <c r="A82" s="90"/>
      <c r="U82" s="53"/>
      <c r="V82" s="53"/>
      <c r="W82" s="51"/>
      <c r="AR82" s="59"/>
      <c r="AX82" s="25">
        <v>0.24992171549818001</v>
      </c>
      <c r="AY82" s="25">
        <v>20995.275338553201</v>
      </c>
      <c r="AZ82" s="25">
        <v>9406.2416237679627</v>
      </c>
    </row>
    <row r="83" spans="1:52" x14ac:dyDescent="0.3">
      <c r="A83" s="90"/>
      <c r="U83" s="53"/>
      <c r="V83" s="53"/>
      <c r="W83" s="51"/>
      <c r="AR83" s="59"/>
      <c r="AX83" s="25">
        <v>0.22906074901267001</v>
      </c>
      <c r="AY83" s="25">
        <v>22728.6975882324</v>
      </c>
      <c r="AZ83" s="25">
        <v>9712.6801248189895</v>
      </c>
    </row>
    <row r="84" spans="1:52" x14ac:dyDescent="0.3">
      <c r="A84" s="90"/>
      <c r="U84" s="53"/>
      <c r="V84" s="53"/>
      <c r="W84" s="51"/>
      <c r="AR84" s="59"/>
      <c r="AX84" s="25">
        <v>0.20948632592321501</v>
      </c>
      <c r="AY84" s="25">
        <v>24567.365603628499</v>
      </c>
      <c r="AZ84" s="25">
        <v>10015.911714640059</v>
      </c>
    </row>
    <row r="85" spans="1:52" x14ac:dyDescent="0.3">
      <c r="A85" s="90"/>
      <c r="U85" s="53"/>
      <c r="V85" s="53"/>
      <c r="W85" s="51"/>
      <c r="AR85" s="59"/>
      <c r="AX85" s="25">
        <v>0.19113564237573</v>
      </c>
      <c r="AY85" s="25">
        <v>26515.264700293799</v>
      </c>
      <c r="AZ85" s="25">
        <v>10315.509002002773</v>
      </c>
    </row>
    <row r="86" spans="1:52" x14ac:dyDescent="0.3">
      <c r="A86" s="90"/>
      <c r="U86" s="53"/>
      <c r="V86" s="53"/>
      <c r="W86" s="51"/>
      <c r="AR86" s="59"/>
      <c r="AX86" s="25">
        <v>0.173949499564681</v>
      </c>
      <c r="AY86" s="25">
        <v>28576.485211649499</v>
      </c>
      <c r="AZ86" s="25">
        <v>10611.065801317633</v>
      </c>
    </row>
    <row r="87" spans="1:52" x14ac:dyDescent="0.3">
      <c r="A87" s="90"/>
      <c r="U87" s="53"/>
      <c r="V87" s="53"/>
      <c r="W87" s="51"/>
      <c r="AR87" s="59"/>
      <c r="AX87" s="25">
        <v>0.15787207339701101</v>
      </c>
      <c r="AY87" s="25">
        <v>30755.2383299338</v>
      </c>
      <c r="AZ87" s="25">
        <v>10902.197457695234</v>
      </c>
    </row>
    <row r="88" spans="1:52" x14ac:dyDescent="0.3">
      <c r="A88" s="90"/>
      <c r="U88" s="53"/>
      <c r="V88" s="53"/>
      <c r="W88" s="51"/>
      <c r="AR88" s="59"/>
      <c r="AX88" s="25">
        <v>0.142850694143522</v>
      </c>
      <c r="AY88" s="25">
        <v>33055.873985139697</v>
      </c>
      <c r="AZ88" s="25">
        <v>11188.540883118269</v>
      </c>
    </row>
    <row r="89" spans="1:52" x14ac:dyDescent="0.3">
      <c r="A89" s="90"/>
      <c r="U89" s="53"/>
      <c r="V89" s="53"/>
      <c r="W89" s="51"/>
      <c r="AR89" s="59"/>
      <c r="AX89" s="25">
        <v>0.128835635846411</v>
      </c>
      <c r="AY89" s="25">
        <v>35482.900780892996</v>
      </c>
      <c r="AZ89" s="25">
        <v>11469.754726405272</v>
      </c>
    </row>
    <row r="90" spans="1:52" x14ac:dyDescent="0.3">
      <c r="A90" s="90"/>
      <c r="U90" s="53"/>
      <c r="V90" s="53"/>
      <c r="W90" s="51"/>
      <c r="AR90" s="59"/>
      <c r="AX90" s="25">
        <v>0.11577991553915901</v>
      </c>
      <c r="AY90" s="25">
        <v>38041.008128876601</v>
      </c>
      <c r="AZ90" s="25">
        <v>11745.519264586679</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489FD-D721-4D70-84D9-58031C1D857E}">
  <dimension ref="A1:AT90"/>
  <sheetViews>
    <sheetView workbookViewId="0">
      <selection activeCell="AP13" sqref="AP13"/>
    </sheetView>
  </sheetViews>
  <sheetFormatPr defaultRowHeight="14.4" x14ac:dyDescent="0.3"/>
  <cols>
    <col min="1" max="1" width="29.33203125" style="19" customWidth="1"/>
    <col min="2" max="14" width="8.88671875" style="83"/>
    <col min="15" max="15" width="20.6640625" style="83" customWidth="1"/>
    <col min="16" max="16" width="14.88671875" style="83" customWidth="1"/>
    <col min="21" max="21" width="8.88671875" style="83"/>
    <col min="22" max="22" width="18.5546875" style="83" customWidth="1"/>
    <col min="23" max="23" width="19.33203125" style="83" customWidth="1"/>
    <col min="24" max="24" width="27.33203125" style="19" customWidth="1"/>
    <col min="44" max="44" width="8.88671875" style="83"/>
    <col min="45" max="45" width="8.88671875" style="96"/>
    <col min="46" max="46" width="8.88671875" style="25"/>
  </cols>
  <sheetData>
    <row r="1" spans="1:46" ht="43.2" x14ac:dyDescent="0.3">
      <c r="A1" s="35" t="s">
        <v>658</v>
      </c>
      <c r="B1" s="83" t="s">
        <v>843</v>
      </c>
      <c r="C1" s="47" t="s">
        <v>983</v>
      </c>
      <c r="D1" s="47" t="s">
        <v>984</v>
      </c>
      <c r="E1" s="47" t="s">
        <v>985</v>
      </c>
      <c r="F1" s="47" t="s">
        <v>986</v>
      </c>
      <c r="G1" s="47" t="s">
        <v>987</v>
      </c>
      <c r="H1" s="47" t="s">
        <v>988</v>
      </c>
      <c r="I1" s="47" t="s">
        <v>989</v>
      </c>
      <c r="J1" s="47" t="s">
        <v>990</v>
      </c>
      <c r="K1" s="47" t="s">
        <v>991</v>
      </c>
      <c r="L1" s="47" t="s">
        <v>992</v>
      </c>
      <c r="M1" s="47" t="s">
        <v>993</v>
      </c>
      <c r="N1" s="47" t="s">
        <v>994</v>
      </c>
      <c r="O1" s="47" t="s">
        <v>995</v>
      </c>
      <c r="P1" s="47" t="s">
        <v>996</v>
      </c>
      <c r="Q1" s="33" t="s">
        <v>978</v>
      </c>
      <c r="R1" s="33" t="s">
        <v>979</v>
      </c>
      <c r="S1" s="33" t="s">
        <v>980</v>
      </c>
      <c r="T1" s="33" t="s">
        <v>981</v>
      </c>
      <c r="U1" s="33" t="s">
        <v>1020</v>
      </c>
      <c r="V1" s="83" t="s">
        <v>1017</v>
      </c>
      <c r="W1" s="83" t="s">
        <v>1016</v>
      </c>
      <c r="X1" s="85" t="s">
        <v>997</v>
      </c>
      <c r="Y1" s="83" t="s">
        <v>843</v>
      </c>
      <c r="Z1" s="47" t="s">
        <v>998</v>
      </c>
      <c r="AA1" s="47" t="s">
        <v>999</v>
      </c>
      <c r="AB1" s="47" t="s">
        <v>1000</v>
      </c>
      <c r="AC1" s="47" t="s">
        <v>1001</v>
      </c>
      <c r="AD1" s="47" t="s">
        <v>1002</v>
      </c>
      <c r="AE1" s="47" t="s">
        <v>1003</v>
      </c>
      <c r="AF1" s="47" t="s">
        <v>1004</v>
      </c>
      <c r="AG1" s="47" t="s">
        <v>1005</v>
      </c>
      <c r="AH1" s="47" t="s">
        <v>1006</v>
      </c>
      <c r="AI1" s="47" t="s">
        <v>1007</v>
      </c>
      <c r="AJ1" s="47" t="s">
        <v>1008</v>
      </c>
      <c r="AK1" s="47" t="s">
        <v>1009</v>
      </c>
      <c r="AL1" s="47" t="s">
        <v>1010</v>
      </c>
      <c r="AM1" s="47" t="s">
        <v>1011</v>
      </c>
      <c r="AN1" s="33" t="s">
        <v>1012</v>
      </c>
      <c r="AO1" s="33" t="s">
        <v>1013</v>
      </c>
      <c r="AP1" s="33" t="s">
        <v>1014</v>
      </c>
      <c r="AQ1" s="33" t="s">
        <v>1015</v>
      </c>
      <c r="AR1" s="33" t="s">
        <v>1021</v>
      </c>
      <c r="AS1" s="96" t="s">
        <v>1018</v>
      </c>
      <c r="AT1" s="25" t="s">
        <v>1019</v>
      </c>
    </row>
    <row r="2" spans="1:46" x14ac:dyDescent="0.3">
      <c r="A2" s="51"/>
      <c r="B2" s="83">
        <v>1</v>
      </c>
      <c r="C2" s="83">
        <v>64.087315266367398</v>
      </c>
      <c r="D2" s="83">
        <v>1.54343596842675</v>
      </c>
      <c r="E2" s="83">
        <v>12.5304164439495</v>
      </c>
      <c r="F2" s="83">
        <v>8.2126204836009506</v>
      </c>
      <c r="G2" s="83">
        <v>0.16041132975063599</v>
      </c>
      <c r="H2" s="83">
        <v>1.05831623888896</v>
      </c>
      <c r="I2" s="83">
        <v>3.94581980876668</v>
      </c>
      <c r="J2" s="83">
        <v>3.7047046423092098</v>
      </c>
      <c r="K2" s="83">
        <v>2.3917229631453201</v>
      </c>
      <c r="L2" s="83">
        <v>0.53513618142277397</v>
      </c>
      <c r="M2" s="83">
        <v>1.7734917202244</v>
      </c>
      <c r="N2" s="83">
        <v>0</v>
      </c>
      <c r="O2" s="83">
        <v>1093.5546875</v>
      </c>
      <c r="P2" s="83">
        <f>H2*20.1+1014</f>
        <v>1035.2721564016681</v>
      </c>
      <c r="Q2">
        <v>650</v>
      </c>
      <c r="R2">
        <v>2.40118822794433E-2</v>
      </c>
      <c r="S2">
        <v>0</v>
      </c>
      <c r="T2">
        <v>41.710318683772897</v>
      </c>
      <c r="U2" s="83">
        <v>41.710318683772897</v>
      </c>
      <c r="V2" s="2">
        <v>4950.3260473007804</v>
      </c>
      <c r="W2" s="82">
        <v>1838.0609005804199</v>
      </c>
      <c r="Z2">
        <v>51.123878103214501</v>
      </c>
      <c r="AA2">
        <v>4.4465127682194199</v>
      </c>
      <c r="AB2">
        <v>12.186505892665499</v>
      </c>
      <c r="AC2">
        <v>14.0269958195402</v>
      </c>
      <c r="AD2">
        <v>0.20336865074247101</v>
      </c>
      <c r="AE2">
        <v>4.2989999153254397</v>
      </c>
      <c r="AF2">
        <v>8.2394062883726296</v>
      </c>
      <c r="AG2">
        <v>2.8224795904025299</v>
      </c>
      <c r="AH2">
        <v>1.05316852424744</v>
      </c>
      <c r="AI2">
        <v>0.58163351348651504</v>
      </c>
      <c r="AJ2">
        <v>0.82372967367693195</v>
      </c>
      <c r="AK2">
        <v>0</v>
      </c>
      <c r="AL2">
        <v>1139.2578125</v>
      </c>
      <c r="AM2">
        <f>20.1*AE2+1014</f>
        <v>1100.4098982980413</v>
      </c>
      <c r="AN2">
        <v>650</v>
      </c>
      <c r="AO2">
        <v>4.0128017218895702E-2</v>
      </c>
      <c r="AP2">
        <v>0</v>
      </c>
      <c r="AQ2">
        <v>37.565826771087998</v>
      </c>
      <c r="AR2" s="83">
        <v>37.567943216908503</v>
      </c>
      <c r="AS2" s="96">
        <v>291.56475389171101</v>
      </c>
      <c r="AT2" s="25">
        <v>144.74331744720399</v>
      </c>
    </row>
    <row r="3" spans="1:46" x14ac:dyDescent="0.3">
      <c r="A3" s="51"/>
      <c r="B3" s="83">
        <v>2</v>
      </c>
      <c r="C3" s="83">
        <v>64.087946308838198</v>
      </c>
      <c r="D3" s="83">
        <v>1.5434511660308801</v>
      </c>
      <c r="E3" s="83">
        <v>12.5305398260091</v>
      </c>
      <c r="F3" s="83">
        <v>8.21270135002983</v>
      </c>
      <c r="G3" s="83">
        <v>0.160412909257617</v>
      </c>
      <c r="H3" s="83">
        <v>1.0583266597107901</v>
      </c>
      <c r="I3" s="83">
        <v>3.9458586616952398</v>
      </c>
      <c r="J3" s="83">
        <v>3.7047411210719901</v>
      </c>
      <c r="K3" s="83">
        <v>2.3917465134963001</v>
      </c>
      <c r="L3" s="83">
        <v>0.53514145069730601</v>
      </c>
      <c r="M3" s="83">
        <v>1.77320720897601</v>
      </c>
      <c r="N3" s="83">
        <v>0</v>
      </c>
      <c r="O3" s="83">
        <v>1093.5546875</v>
      </c>
      <c r="P3" s="83">
        <f t="shared" ref="P3:P66" si="0">H3*20.1+1014</f>
        <v>1035.2723658601869</v>
      </c>
      <c r="Q3">
        <v>640</v>
      </c>
      <c r="R3">
        <v>2.33294323481852E-2</v>
      </c>
      <c r="S3">
        <v>6.16581470456448E-3</v>
      </c>
      <c r="T3">
        <v>41.712565418597002</v>
      </c>
      <c r="U3" s="83">
        <v>41.718731233301497</v>
      </c>
      <c r="V3" s="2">
        <v>4952.0436441087204</v>
      </c>
      <c r="W3" s="82">
        <v>1838.6521929733501</v>
      </c>
      <c r="Z3">
        <v>51.122639312289103</v>
      </c>
      <c r="AA3">
        <v>4.4476111815969199</v>
      </c>
      <c r="AB3">
        <v>12.1863367660505</v>
      </c>
      <c r="AC3">
        <v>14.0275408191191</v>
      </c>
      <c r="AD3">
        <v>0.20337765346928499</v>
      </c>
      <c r="AE3">
        <v>4.2990731658862398</v>
      </c>
      <c r="AF3">
        <v>8.2392066379916393</v>
      </c>
      <c r="AG3">
        <v>2.82241119844493</v>
      </c>
      <c r="AH3">
        <v>1.05314300475128</v>
      </c>
      <c r="AI3">
        <v>0.58161941983115895</v>
      </c>
      <c r="AJ3">
        <v>0.82370971375052204</v>
      </c>
      <c r="AK3">
        <v>0</v>
      </c>
      <c r="AL3">
        <v>1139.2578125</v>
      </c>
      <c r="AM3" s="83">
        <f t="shared" ref="AM3:AM66" si="1">20.1*AE3+1014</f>
        <v>1100.4113706343135</v>
      </c>
      <c r="AN3">
        <v>640</v>
      </c>
      <c r="AO3">
        <v>3.9721862430084499E-2</v>
      </c>
      <c r="AP3">
        <v>2.56796530051593E-3</v>
      </c>
      <c r="AQ3">
        <v>37.5683175590435</v>
      </c>
      <c r="AR3" s="83">
        <v>37.572573147602398</v>
      </c>
      <c r="AS3" s="96">
        <v>291.60382044602198</v>
      </c>
      <c r="AT3" s="25">
        <v>144.764084406644</v>
      </c>
    </row>
    <row r="4" spans="1:46" x14ac:dyDescent="0.3">
      <c r="A4" s="51"/>
      <c r="B4" s="83">
        <v>3</v>
      </c>
      <c r="C4" s="83">
        <v>64.088586072743595</v>
      </c>
      <c r="D4" s="83">
        <v>1.5434665736762001</v>
      </c>
      <c r="E4" s="83">
        <v>12.5306649132924</v>
      </c>
      <c r="F4" s="83">
        <v>8.2127833340875505</v>
      </c>
      <c r="G4" s="83">
        <v>0.160414510594455</v>
      </c>
      <c r="H4" s="83">
        <v>1.0583372245554501</v>
      </c>
      <c r="I4" s="83">
        <v>3.9458980515976001</v>
      </c>
      <c r="J4" s="83">
        <v>3.7047781039959999</v>
      </c>
      <c r="K4" s="83">
        <v>2.3917703893290998</v>
      </c>
      <c r="L4" s="83">
        <v>0.53514679279678201</v>
      </c>
      <c r="M4" s="83">
        <v>1.7729073799027499</v>
      </c>
      <c r="N4" s="83">
        <v>0</v>
      </c>
      <c r="O4" s="83">
        <v>1093.83167712879</v>
      </c>
      <c r="P4" s="83">
        <f t="shared" si="0"/>
        <v>1035.2725782135647</v>
      </c>
      <c r="Q4">
        <v>630</v>
      </c>
      <c r="R4">
        <v>2.2648936183090902E-2</v>
      </c>
      <c r="S4">
        <v>1.2654253029797599E-2</v>
      </c>
      <c r="T4">
        <v>41.715600710096403</v>
      </c>
      <c r="U4" s="83">
        <v>41.728254963126197</v>
      </c>
      <c r="V4" s="2">
        <v>4953.8553123276997</v>
      </c>
      <c r="W4" s="82">
        <v>1831.08710167749</v>
      </c>
      <c r="Z4">
        <v>51.11921596122</v>
      </c>
      <c r="AA4">
        <v>4.4506475230598204</v>
      </c>
      <c r="AB4">
        <v>12.1858686994193</v>
      </c>
      <c r="AC4">
        <v>14.0290464993175</v>
      </c>
      <c r="AD4">
        <v>0.203402496878651</v>
      </c>
      <c r="AE4">
        <v>4.2992758871111096</v>
      </c>
      <c r="AF4">
        <v>8.2386549118438399</v>
      </c>
      <c r="AG4">
        <v>2.8222221999009598</v>
      </c>
      <c r="AH4">
        <v>1.0530724826053199</v>
      </c>
      <c r="AI4">
        <v>0.58158047255673295</v>
      </c>
      <c r="AJ4">
        <v>0.82365455526169595</v>
      </c>
      <c r="AK4">
        <v>0</v>
      </c>
      <c r="AL4">
        <v>1139.4650734424899</v>
      </c>
      <c r="AM4" s="83">
        <f t="shared" si="1"/>
        <v>1100.4154453309334</v>
      </c>
      <c r="AN4">
        <v>630</v>
      </c>
      <c r="AO4">
        <v>3.8929796335408502E-2</v>
      </c>
      <c r="AP4">
        <v>7.7056823452051901E-3</v>
      </c>
      <c r="AQ4">
        <v>37.572397569724302</v>
      </c>
      <c r="AR4" s="83">
        <v>37.580103252069499</v>
      </c>
      <c r="AS4" s="96">
        <v>291.72437796247198</v>
      </c>
      <c r="AT4" s="25">
        <v>144.352403496889</v>
      </c>
    </row>
    <row r="5" spans="1:46" x14ac:dyDescent="0.3">
      <c r="A5" s="51"/>
      <c r="B5" s="83">
        <v>4</v>
      </c>
      <c r="C5" s="83">
        <v>64.089237215244594</v>
      </c>
      <c r="D5" s="83">
        <v>1.5434822553559899</v>
      </c>
      <c r="E5" s="83">
        <v>12.530792225330201</v>
      </c>
      <c r="F5" s="83">
        <v>8.2128667762823007</v>
      </c>
      <c r="G5" s="83">
        <v>0.16041614041205701</v>
      </c>
      <c r="H5" s="83">
        <v>1.0583479773023801</v>
      </c>
      <c r="I5" s="83">
        <v>3.9459381420736599</v>
      </c>
      <c r="J5" s="83">
        <v>3.7048157446841201</v>
      </c>
      <c r="K5" s="83">
        <v>2.3917946898082998</v>
      </c>
      <c r="L5" s="83">
        <v>0.53515222990879296</v>
      </c>
      <c r="M5" s="83">
        <v>1.7725900258790801</v>
      </c>
      <c r="N5" s="83">
        <v>0</v>
      </c>
      <c r="O5" s="83">
        <v>1094.1086670943801</v>
      </c>
      <c r="P5" s="83">
        <f t="shared" si="0"/>
        <v>1035.2727943437778</v>
      </c>
      <c r="Q5">
        <v>620</v>
      </c>
      <c r="R5">
        <v>2.1968529279481799E-2</v>
      </c>
      <c r="S5">
        <v>1.9513146335079799E-2</v>
      </c>
      <c r="T5">
        <v>41.718611798368698</v>
      </c>
      <c r="U5" s="83">
        <v>41.738124944703699</v>
      </c>
      <c r="V5" s="2">
        <v>4955.77459438397</v>
      </c>
      <c r="W5" s="82">
        <v>1823.59284985778</v>
      </c>
      <c r="Z5">
        <v>51.11921596122</v>
      </c>
      <c r="AA5">
        <v>4.4506475230598204</v>
      </c>
      <c r="AB5">
        <v>12.1858686994193</v>
      </c>
      <c r="AC5">
        <v>14.0290464993175</v>
      </c>
      <c r="AD5">
        <v>0.203402496878651</v>
      </c>
      <c r="AE5">
        <v>4.2992758871111096</v>
      </c>
      <c r="AF5">
        <v>8.2386549118438399</v>
      </c>
      <c r="AG5">
        <v>2.8222221999009598</v>
      </c>
      <c r="AH5">
        <v>1.0530724826053199</v>
      </c>
      <c r="AI5">
        <v>0.58158047255673295</v>
      </c>
      <c r="AJ5">
        <v>0.82365455526169595</v>
      </c>
      <c r="AK5">
        <v>0</v>
      </c>
      <c r="AL5">
        <v>1139.70184588752</v>
      </c>
      <c r="AM5" s="83">
        <f t="shared" si="1"/>
        <v>1100.4154453309334</v>
      </c>
      <c r="AN5">
        <v>620</v>
      </c>
      <c r="AO5">
        <v>3.8131962390213998E-2</v>
      </c>
      <c r="AP5">
        <v>1.30937110487812E-2</v>
      </c>
      <c r="AQ5">
        <v>37.574766916777698</v>
      </c>
      <c r="AR5" s="83">
        <v>37.587860627826501</v>
      </c>
      <c r="AS5" s="96">
        <v>291.76110650254702</v>
      </c>
      <c r="AT5" s="25">
        <v>143.819624875237</v>
      </c>
    </row>
    <row r="6" spans="1:46" x14ac:dyDescent="0.3">
      <c r="A6" s="51"/>
      <c r="B6" s="83">
        <v>5</v>
      </c>
      <c r="C6" s="83">
        <v>64.089900772759407</v>
      </c>
      <c r="D6" s="83">
        <v>1.54349823603065</v>
      </c>
      <c r="E6" s="83">
        <v>12.530921964764</v>
      </c>
      <c r="F6" s="83">
        <v>8.2129518094283291</v>
      </c>
      <c r="G6" s="83">
        <v>0.16041780130458899</v>
      </c>
      <c r="H6" s="83">
        <v>1.05835893506665</v>
      </c>
      <c r="I6" s="83">
        <v>3.9459789969351098</v>
      </c>
      <c r="J6" s="83">
        <v>3.7048541030487199</v>
      </c>
      <c r="K6" s="83">
        <v>2.3918194536127899</v>
      </c>
      <c r="L6" s="83">
        <v>0.535157770687543</v>
      </c>
      <c r="M6" s="83">
        <v>1.7722535286218399</v>
      </c>
      <c r="N6" s="83">
        <v>0</v>
      </c>
      <c r="O6" s="83">
        <v>1094.3856550774699</v>
      </c>
      <c r="P6" s="83">
        <f t="shared" si="0"/>
        <v>1035.2730145948397</v>
      </c>
      <c r="Q6">
        <v>610</v>
      </c>
      <c r="R6">
        <v>2.1288241792575099E-2</v>
      </c>
      <c r="S6">
        <v>2.6777596314091798E-2</v>
      </c>
      <c r="T6">
        <v>41.721596461607398</v>
      </c>
      <c r="U6" s="83">
        <v>41.748374057921403</v>
      </c>
      <c r="V6" s="2">
        <v>4957.8115168535796</v>
      </c>
      <c r="W6" s="82">
        <v>1816.1721771774601</v>
      </c>
      <c r="Z6">
        <v>51.11921596122</v>
      </c>
      <c r="AA6">
        <v>4.4506475230598204</v>
      </c>
      <c r="AB6">
        <v>12.1858686994193</v>
      </c>
      <c r="AC6">
        <v>14.0290464993175</v>
      </c>
      <c r="AD6">
        <v>0.203402496878651</v>
      </c>
      <c r="AE6">
        <v>4.2992758871111096</v>
      </c>
      <c r="AF6">
        <v>8.2386549118438399</v>
      </c>
      <c r="AG6">
        <v>2.8222221999009598</v>
      </c>
      <c r="AH6">
        <v>1.0530724826053199</v>
      </c>
      <c r="AI6">
        <v>0.58158047255673295</v>
      </c>
      <c r="AJ6">
        <v>0.82365455526169595</v>
      </c>
      <c r="AK6">
        <v>0</v>
      </c>
      <c r="AL6">
        <v>1139.93863627422</v>
      </c>
      <c r="AM6" s="83">
        <f t="shared" si="1"/>
        <v>1100.4154453309334</v>
      </c>
      <c r="AN6">
        <v>610</v>
      </c>
      <c r="AO6">
        <v>3.7334027810201703E-2</v>
      </c>
      <c r="AP6">
        <v>1.86900375221998E-2</v>
      </c>
      <c r="AQ6">
        <v>37.5771296028473</v>
      </c>
      <c r="AR6" s="83">
        <v>37.595819640369498</v>
      </c>
      <c r="AS6" s="96">
        <v>291.79948385384398</v>
      </c>
      <c r="AT6" s="25">
        <v>143.28978312095299</v>
      </c>
    </row>
    <row r="7" spans="1:46" x14ac:dyDescent="0.3">
      <c r="A7" s="51"/>
      <c r="B7" s="83">
        <v>6</v>
      </c>
      <c r="C7" s="83">
        <v>64.090577913622596</v>
      </c>
      <c r="D7" s="83">
        <v>1.5435145438375799</v>
      </c>
      <c r="E7" s="83">
        <v>12.531054360027699</v>
      </c>
      <c r="F7" s="83">
        <v>8.2130385832446606</v>
      </c>
      <c r="G7" s="83">
        <v>0.160419496196407</v>
      </c>
      <c r="H7" s="83">
        <v>1.0583701171417399</v>
      </c>
      <c r="I7" s="83">
        <v>3.9460206881156599</v>
      </c>
      <c r="J7" s="83">
        <v>3.7048932466279001</v>
      </c>
      <c r="K7" s="83">
        <v>2.39184472434453</v>
      </c>
      <c r="L7" s="83">
        <v>0.53516342488875801</v>
      </c>
      <c r="M7" s="83">
        <v>1.77189606336565</v>
      </c>
      <c r="N7" s="83">
        <v>0</v>
      </c>
      <c r="O7" s="83">
        <v>1094.6626384690801</v>
      </c>
      <c r="P7" s="83">
        <f t="shared" si="0"/>
        <v>1035.2732393545489</v>
      </c>
      <c r="Q7">
        <v>600</v>
      </c>
      <c r="R7">
        <v>2.06081082212369E-2</v>
      </c>
      <c r="S7">
        <v>3.4487238594947303E-2</v>
      </c>
      <c r="T7">
        <v>41.724552195006098</v>
      </c>
      <c r="U7" s="83">
        <v>41.759039433600996</v>
      </c>
      <c r="V7" s="2">
        <v>4959.9773973065803</v>
      </c>
      <c r="W7" s="82">
        <v>1808.82820345399</v>
      </c>
      <c r="Z7">
        <v>51.11921596122</v>
      </c>
      <c r="AA7">
        <v>4.4506475230598204</v>
      </c>
      <c r="AB7">
        <v>12.1858686994193</v>
      </c>
      <c r="AC7">
        <v>14.0290464993175</v>
      </c>
      <c r="AD7">
        <v>0.203402496878651</v>
      </c>
      <c r="AE7">
        <v>4.2992758871111096</v>
      </c>
      <c r="AF7">
        <v>8.2386549118438399</v>
      </c>
      <c r="AG7">
        <v>2.8222221999009598</v>
      </c>
      <c r="AH7">
        <v>1.0530724826053199</v>
      </c>
      <c r="AI7">
        <v>0.58158047255673295</v>
      </c>
      <c r="AJ7">
        <v>0.82365455526169595</v>
      </c>
      <c r="AK7">
        <v>0</v>
      </c>
      <c r="AL7">
        <v>1140.17544460676</v>
      </c>
      <c r="AM7" s="83">
        <f t="shared" si="1"/>
        <v>1100.4154453309334</v>
      </c>
      <c r="AN7">
        <v>600</v>
      </c>
      <c r="AO7">
        <v>3.6535994100252302E-2</v>
      </c>
      <c r="AP7">
        <v>2.4508382789847599E-2</v>
      </c>
      <c r="AQ7">
        <v>37.5794852078972</v>
      </c>
      <c r="AR7" s="83">
        <v>37.603993590686997</v>
      </c>
      <c r="AS7" s="96">
        <v>291.83961468940697</v>
      </c>
      <c r="AT7" s="25">
        <v>142.76290676330601</v>
      </c>
    </row>
    <row r="8" spans="1:46" x14ac:dyDescent="0.3">
      <c r="A8" s="51"/>
      <c r="B8" s="83">
        <v>7</v>
      </c>
      <c r="C8" s="83">
        <v>64.091269960144103</v>
      </c>
      <c r="D8" s="83">
        <v>1.5435312106224</v>
      </c>
      <c r="E8" s="83">
        <v>12.531189669660799</v>
      </c>
      <c r="F8" s="83">
        <v>8.2131272671817808</v>
      </c>
      <c r="G8" s="83">
        <v>0.16042122839726899</v>
      </c>
      <c r="H8" s="83">
        <v>1.0583815453638199</v>
      </c>
      <c r="I8" s="83">
        <v>3.94606329702916</v>
      </c>
      <c r="J8" s="83">
        <v>3.7049332518606</v>
      </c>
      <c r="K8" s="83">
        <v>2.3918705513517899</v>
      </c>
      <c r="L8" s="83">
        <v>0.53516920355386999</v>
      </c>
      <c r="M8" s="83">
        <v>1.77151556486752</v>
      </c>
      <c r="N8" s="83">
        <v>0</v>
      </c>
      <c r="O8" s="83">
        <v>1094.9396143234301</v>
      </c>
      <c r="P8" s="83">
        <f t="shared" si="0"/>
        <v>1035.2734690618129</v>
      </c>
      <c r="Q8">
        <v>590</v>
      </c>
      <c r="R8">
        <v>1.9928167602115899E-2</v>
      </c>
      <c r="S8">
        <v>4.2686996999795501E-2</v>
      </c>
      <c r="T8">
        <v>41.7274761637388</v>
      </c>
      <c r="U8" s="83">
        <v>41.770163160738598</v>
      </c>
      <c r="V8" s="2">
        <v>4962.2850588502997</v>
      </c>
      <c r="W8" s="82">
        <v>1801.56449157917</v>
      </c>
      <c r="Z8">
        <v>51.11921596122</v>
      </c>
      <c r="AA8">
        <v>4.4506475230598204</v>
      </c>
      <c r="AB8">
        <v>12.1858686994193</v>
      </c>
      <c r="AC8">
        <v>14.0290464993175</v>
      </c>
      <c r="AD8">
        <v>0.203402496878651</v>
      </c>
      <c r="AE8">
        <v>4.2992758871111096</v>
      </c>
      <c r="AF8">
        <v>8.2386549118438399</v>
      </c>
      <c r="AG8">
        <v>2.8222221999009598</v>
      </c>
      <c r="AH8">
        <v>1.0530724826053199</v>
      </c>
      <c r="AI8">
        <v>0.58158047255673295</v>
      </c>
      <c r="AJ8">
        <v>0.82365455526169595</v>
      </c>
      <c r="AK8">
        <v>0</v>
      </c>
      <c r="AL8">
        <v>1140.4122708893401</v>
      </c>
      <c r="AM8" s="83">
        <f t="shared" si="1"/>
        <v>1100.4154453309334</v>
      </c>
      <c r="AN8">
        <v>590</v>
      </c>
      <c r="AO8">
        <v>3.5737863337949399E-2</v>
      </c>
      <c r="AP8">
        <v>3.0563691882112699E-2</v>
      </c>
      <c r="AQ8">
        <v>37.581833275313898</v>
      </c>
      <c r="AR8" s="83">
        <v>37.612396967195998</v>
      </c>
      <c r="AS8" s="96">
        <v>291.88161294226597</v>
      </c>
      <c r="AT8" s="25">
        <v>142.23902786379799</v>
      </c>
    </row>
    <row r="9" spans="1:46" x14ac:dyDescent="0.3">
      <c r="A9" s="51"/>
      <c r="B9" s="83">
        <v>8</v>
      </c>
      <c r="C9" s="83">
        <v>64.091978414038806</v>
      </c>
      <c r="D9" s="83">
        <v>1.5435482725514</v>
      </c>
      <c r="E9" s="83">
        <v>12.53132818728</v>
      </c>
      <c r="F9" s="83">
        <v>8.2132180536805404</v>
      </c>
      <c r="G9" s="83">
        <v>0.160423001665986</v>
      </c>
      <c r="H9" s="83">
        <v>1.0583932445317199</v>
      </c>
      <c r="I9" s="83">
        <v>3.9461069161353799</v>
      </c>
      <c r="J9" s="83">
        <v>3.7049742055567001</v>
      </c>
      <c r="K9" s="83">
        <v>2.3918969906782199</v>
      </c>
      <c r="L9" s="83">
        <v>0.53517511922236705</v>
      </c>
      <c r="M9" s="83">
        <v>1.77110968718033</v>
      </c>
      <c r="N9" s="83">
        <v>0</v>
      </c>
      <c r="O9" s="83">
        <v>1095.2165793011</v>
      </c>
      <c r="P9" s="83">
        <f t="shared" si="0"/>
        <v>1035.2737042150875</v>
      </c>
      <c r="Q9">
        <v>580</v>
      </c>
      <c r="R9">
        <v>1.9248464769038801E-2</v>
      </c>
      <c r="S9">
        <v>5.1427979394360897E-2</v>
      </c>
      <c r="T9">
        <v>41.730365148169497</v>
      </c>
      <c r="U9" s="83">
        <v>41.781793127563802</v>
      </c>
      <c r="V9" s="2">
        <v>4964.7490845909597</v>
      </c>
      <c r="W9" s="82">
        <v>1794.38512196904</v>
      </c>
      <c r="Z9">
        <v>51.11921596122</v>
      </c>
      <c r="AA9">
        <v>4.4506475230598204</v>
      </c>
      <c r="AB9">
        <v>12.1858686994193</v>
      </c>
      <c r="AC9">
        <v>14.0290464993175</v>
      </c>
      <c r="AD9">
        <v>0.203402496878651</v>
      </c>
      <c r="AE9">
        <v>4.2992758871111096</v>
      </c>
      <c r="AF9">
        <v>8.2386549118438399</v>
      </c>
      <c r="AG9">
        <v>2.8222221999009598</v>
      </c>
      <c r="AH9">
        <v>1.0530724826053199</v>
      </c>
      <c r="AI9">
        <v>0.58158047255673295</v>
      </c>
      <c r="AJ9">
        <v>0.82365455526169595</v>
      </c>
      <c r="AK9">
        <v>0</v>
      </c>
      <c r="AL9">
        <v>1140.64911512612</v>
      </c>
      <c r="AM9" s="83">
        <f t="shared" si="1"/>
        <v>1100.4154453309334</v>
      </c>
      <c r="AN9">
        <v>580</v>
      </c>
      <c r="AO9">
        <v>3.4939638231407097E-2</v>
      </c>
      <c r="AP9">
        <v>3.6872273044316603E-2</v>
      </c>
      <c r="AQ9">
        <v>37.584173307781697</v>
      </c>
      <c r="AR9" s="83">
        <v>37.621045580825999</v>
      </c>
      <c r="AS9" s="96">
        <v>291.92560285501901</v>
      </c>
      <c r="AT9" s="25">
        <v>141.71818240997001</v>
      </c>
    </row>
    <row r="10" spans="1:46" x14ac:dyDescent="0.3">
      <c r="A10" s="51"/>
      <c r="B10" s="83">
        <v>9</v>
      </c>
      <c r="C10" s="83">
        <v>64.0927049879717</v>
      </c>
      <c r="D10" s="83">
        <v>1.54356577087127</v>
      </c>
      <c r="E10" s="83">
        <v>12.531470247747301</v>
      </c>
      <c r="F10" s="83">
        <v>8.2133111622144099</v>
      </c>
      <c r="G10" s="83">
        <v>0.16042482028937899</v>
      </c>
      <c r="H10" s="83">
        <v>1.0584052429277999</v>
      </c>
      <c r="I10" s="83">
        <v>3.9461516508821002</v>
      </c>
      <c r="J10" s="83">
        <v>3.70501620672044</v>
      </c>
      <c r="K10" s="83">
        <v>2.39192410624005</v>
      </c>
      <c r="L10" s="83">
        <v>0.53518118619518895</v>
      </c>
      <c r="M10" s="83">
        <v>1.7706757546524099</v>
      </c>
      <c r="N10" s="83">
        <v>0</v>
      </c>
      <c r="O10" s="83">
        <v>1095.49352960075</v>
      </c>
      <c r="P10" s="83">
        <f t="shared" si="0"/>
        <v>1035.2739453828488</v>
      </c>
      <c r="Q10">
        <v>570</v>
      </c>
      <c r="R10">
        <v>1.8569051017262601E-2</v>
      </c>
      <c r="S10">
        <v>6.0768570148454798E-2</v>
      </c>
      <c r="T10">
        <v>41.733215476396602</v>
      </c>
      <c r="U10" s="83">
        <v>41.793984046545098</v>
      </c>
      <c r="V10" s="2">
        <v>4967.3861280562096</v>
      </c>
      <c r="W10" s="82">
        <v>1787.2947834705401</v>
      </c>
      <c r="Z10">
        <v>51.119519566675102</v>
      </c>
      <c r="AA10">
        <v>4.4506739561895499</v>
      </c>
      <c r="AB10">
        <v>12.1859410733035</v>
      </c>
      <c r="AC10">
        <v>14.0291298201386</v>
      </c>
      <c r="AD10">
        <v>0.203403704919629</v>
      </c>
      <c r="AE10">
        <v>4.29930142121973</v>
      </c>
      <c r="AF10">
        <v>8.2387038425742496</v>
      </c>
      <c r="AG10">
        <v>2.8222389615441101</v>
      </c>
      <c r="AH10">
        <v>1.05307873697649</v>
      </c>
      <c r="AI10">
        <v>0.58158392665908498</v>
      </c>
      <c r="AJ10">
        <v>0.823595073133084</v>
      </c>
      <c r="AK10">
        <v>0</v>
      </c>
      <c r="AL10">
        <v>1140.8863342899799</v>
      </c>
      <c r="AM10" s="83">
        <f t="shared" si="1"/>
        <v>1100.4159585665166</v>
      </c>
      <c r="AN10">
        <v>570</v>
      </c>
      <c r="AO10">
        <v>3.4141322201411098E-2</v>
      </c>
      <c r="AP10">
        <v>4.3451956086421703E-2</v>
      </c>
      <c r="AQ10">
        <v>37.586504762619597</v>
      </c>
      <c r="AR10" s="83">
        <v>37.629956718705998</v>
      </c>
      <c r="AS10" s="96">
        <v>291.97172017068698</v>
      </c>
      <c r="AT10" s="25">
        <v>141.200410762058</v>
      </c>
    </row>
    <row r="11" spans="1:46" x14ac:dyDescent="0.3">
      <c r="A11" s="51"/>
      <c r="B11" s="83">
        <v>10</v>
      </c>
      <c r="C11" s="83">
        <v>64.093451643292198</v>
      </c>
      <c r="D11" s="83">
        <v>1.54358375281781</v>
      </c>
      <c r="E11" s="83">
        <v>12.531616234547799</v>
      </c>
      <c r="F11" s="83">
        <v>8.2134068441251493</v>
      </c>
      <c r="G11" s="83">
        <v>0.160426689176729</v>
      </c>
      <c r="H11" s="83">
        <v>1.0584175729411101</v>
      </c>
      <c r="I11" s="83">
        <v>3.94619762202852</v>
      </c>
      <c r="J11" s="83">
        <v>3.7050593687318298</v>
      </c>
      <c r="K11" s="83">
        <v>2.39195197123437</v>
      </c>
      <c r="L11" s="83">
        <v>0.53518742084982196</v>
      </c>
      <c r="M11" s="83">
        <v>1.7702107027885601</v>
      </c>
      <c r="N11" s="83">
        <v>0</v>
      </c>
      <c r="O11" s="83">
        <v>1095.7704608761401</v>
      </c>
      <c r="P11" s="83">
        <f t="shared" si="0"/>
        <v>1035.2741932161164</v>
      </c>
      <c r="Q11">
        <v>560</v>
      </c>
      <c r="R11">
        <v>1.7889985420228401E-2</v>
      </c>
      <c r="S11">
        <v>7.0775752678151199E-2</v>
      </c>
      <c r="T11">
        <v>41.736022943264103</v>
      </c>
      <c r="U11" s="83">
        <v>41.806798695942298</v>
      </c>
      <c r="V11" s="2">
        <v>4970.2152886898302</v>
      </c>
      <c r="W11" s="82">
        <v>1780.2988831989501</v>
      </c>
      <c r="Z11">
        <v>51.119975644706997</v>
      </c>
      <c r="AA11">
        <v>4.4507136642039304</v>
      </c>
      <c r="AB11">
        <v>12.1860497938092</v>
      </c>
      <c r="AC11">
        <v>14.029254985202201</v>
      </c>
      <c r="AD11">
        <v>0.20340551964641401</v>
      </c>
      <c r="AE11">
        <v>4.2993397787189203</v>
      </c>
      <c r="AF11">
        <v>8.2387773466264296</v>
      </c>
      <c r="AG11">
        <v>2.8222641409902698</v>
      </c>
      <c r="AH11">
        <v>1.05308813233235</v>
      </c>
      <c r="AI11">
        <v>0.58158911543344904</v>
      </c>
      <c r="AJ11">
        <v>0.82350288746659595</v>
      </c>
      <c r="AK11">
        <v>0</v>
      </c>
      <c r="AL11">
        <v>1141.1237460151699</v>
      </c>
      <c r="AM11" s="83">
        <f t="shared" si="1"/>
        <v>1100.4167295522502</v>
      </c>
      <c r="AN11">
        <v>560</v>
      </c>
      <c r="AO11">
        <v>3.3342919465069697E-2</v>
      </c>
      <c r="AP11">
        <v>5.03222733858886E-2</v>
      </c>
      <c r="AQ11">
        <v>37.588827046446099</v>
      </c>
      <c r="AR11" s="83">
        <v>37.639149319832001</v>
      </c>
      <c r="AS11" s="96">
        <v>292.02011349444302</v>
      </c>
      <c r="AT11" s="25">
        <v>140.68575816363</v>
      </c>
    </row>
    <row r="12" spans="1:46" x14ac:dyDescent="0.3">
      <c r="A12" s="51"/>
      <c r="B12" s="83">
        <v>11</v>
      </c>
      <c r="C12" s="83">
        <v>64.094220636277598</v>
      </c>
      <c r="D12" s="83">
        <v>1.5436022727297201</v>
      </c>
      <c r="E12" s="83">
        <v>12.531766588830999</v>
      </c>
      <c r="F12" s="83">
        <v>8.2135053885487608</v>
      </c>
      <c r="G12" s="83">
        <v>0.16042861397552699</v>
      </c>
      <c r="H12" s="83">
        <v>1.0584302718310601</v>
      </c>
      <c r="I12" s="83">
        <v>3.9462449684923602</v>
      </c>
      <c r="J12" s="83">
        <v>3.70510382201984</v>
      </c>
      <c r="K12" s="83">
        <v>2.3919806698648798</v>
      </c>
      <c r="L12" s="83">
        <v>0.53519384202643105</v>
      </c>
      <c r="M12" s="83">
        <v>1.76971100597266</v>
      </c>
      <c r="N12" s="83">
        <v>0</v>
      </c>
      <c r="O12" s="83">
        <v>1096.0473681347</v>
      </c>
      <c r="P12" s="83">
        <f t="shared" si="0"/>
        <v>1035.2744484638042</v>
      </c>
      <c r="Q12">
        <v>550</v>
      </c>
      <c r="R12">
        <v>1.7211336247327201E-2</v>
      </c>
      <c r="S12">
        <v>8.1526729527470199E-2</v>
      </c>
      <c r="T12">
        <v>41.738782711222797</v>
      </c>
      <c r="U12" s="83">
        <v>41.8203094407503</v>
      </c>
      <c r="V12" s="2">
        <v>4973.2585717440097</v>
      </c>
      <c r="W12" s="82">
        <v>1773.4036810344701</v>
      </c>
      <c r="Z12">
        <v>51.120433922109299</v>
      </c>
      <c r="AA12">
        <v>4.4507535637044899</v>
      </c>
      <c r="AB12">
        <v>12.1861590386039</v>
      </c>
      <c r="AC12">
        <v>14.0293807538562</v>
      </c>
      <c r="AD12">
        <v>0.20340734312445699</v>
      </c>
      <c r="AE12">
        <v>4.2993783211916101</v>
      </c>
      <c r="AF12">
        <v>8.2388512051412803</v>
      </c>
      <c r="AG12">
        <v>2.8222894418606801</v>
      </c>
      <c r="AH12">
        <v>1.05309757299596</v>
      </c>
      <c r="AI12">
        <v>0.58159432922992804</v>
      </c>
      <c r="AJ12">
        <v>0.82340667666646405</v>
      </c>
      <c r="AK12">
        <v>0</v>
      </c>
      <c r="AL12">
        <v>1141.36117238323</v>
      </c>
      <c r="AM12" s="83">
        <f t="shared" si="1"/>
        <v>1100.4175042559514</v>
      </c>
      <c r="AN12">
        <v>550</v>
      </c>
      <c r="AO12">
        <v>3.2544435159042803E-2</v>
      </c>
      <c r="AP12">
        <v>5.7504666983252899E-2</v>
      </c>
      <c r="AQ12">
        <v>37.59113950911</v>
      </c>
      <c r="AR12" s="83">
        <v>37.6486441760932</v>
      </c>
      <c r="AS12" s="96">
        <v>292.07094584943201</v>
      </c>
      <c r="AT12" s="25">
        <v>140.17427532521</v>
      </c>
    </row>
    <row r="13" spans="1:46" x14ac:dyDescent="0.3">
      <c r="A13" s="51"/>
      <c r="B13" s="83">
        <v>12</v>
      </c>
      <c r="C13" s="83">
        <v>64.095014574863299</v>
      </c>
      <c r="D13" s="83">
        <v>1.54362139341476</v>
      </c>
      <c r="E13" s="83">
        <v>12.531921820503101</v>
      </c>
      <c r="F13" s="83">
        <v>8.2136071296852808</v>
      </c>
      <c r="G13" s="83">
        <v>0.160430601213465</v>
      </c>
      <c r="H13" s="83">
        <v>1.0584433826642199</v>
      </c>
      <c r="I13" s="83">
        <v>3.9462938508427201</v>
      </c>
      <c r="J13" s="83">
        <v>3.7051497173417398</v>
      </c>
      <c r="K13" s="83">
        <v>2.3920102994591201</v>
      </c>
      <c r="L13" s="83">
        <v>0.53520047150156702</v>
      </c>
      <c r="M13" s="83">
        <v>1.7691725887702801</v>
      </c>
      <c r="N13" s="83">
        <v>0</v>
      </c>
      <c r="O13" s="83">
        <v>1096.32424561326</v>
      </c>
      <c r="P13" s="83">
        <f t="shared" si="0"/>
        <v>1035.2747119915509</v>
      </c>
      <c r="Q13">
        <v>540</v>
      </c>
      <c r="R13">
        <v>1.65331827323821E-2</v>
      </c>
      <c r="S13">
        <v>9.3110916291605894E-2</v>
      </c>
      <c r="T13">
        <v>41.741489188694899</v>
      </c>
      <c r="U13" s="83">
        <v>41.8346001049865</v>
      </c>
      <c r="V13" s="2">
        <v>4976.5414540039601</v>
      </c>
      <c r="W13" s="82">
        <v>1766.61645496603</v>
      </c>
      <c r="Z13">
        <v>51.120894538984601</v>
      </c>
      <c r="AA13">
        <v>4.4507936668891004</v>
      </c>
      <c r="AB13">
        <v>12.186268841085401</v>
      </c>
      <c r="AC13">
        <v>14.0295071645501</v>
      </c>
      <c r="AD13">
        <v>0.20340917591122401</v>
      </c>
      <c r="AE13">
        <v>4.2994170604208497</v>
      </c>
      <c r="AF13">
        <v>8.2389254406985195</v>
      </c>
      <c r="AG13">
        <v>2.8223148718902098</v>
      </c>
      <c r="AH13">
        <v>1.0531070618534699</v>
      </c>
      <c r="AI13">
        <v>0.58159956964246096</v>
      </c>
      <c r="AJ13">
        <v>0.82330616951365398</v>
      </c>
      <c r="AK13">
        <v>0</v>
      </c>
      <c r="AL13">
        <v>1141.5986131930399</v>
      </c>
      <c r="AM13" s="83">
        <f t="shared" si="1"/>
        <v>1100.418282914459</v>
      </c>
      <c r="AN13">
        <v>540</v>
      </c>
      <c r="AO13">
        <v>3.1745875328276697E-2</v>
      </c>
      <c r="AP13">
        <v>6.50227279442782E-2</v>
      </c>
      <c r="AQ13">
        <v>37.593441436548197</v>
      </c>
      <c r="AR13" s="83">
        <v>37.6584641644925</v>
      </c>
      <c r="AS13" s="96">
        <v>292.12439647785601</v>
      </c>
      <c r="AT13" s="25">
        <v>139.66601910044201</v>
      </c>
    </row>
    <row r="14" spans="1:46" x14ac:dyDescent="0.3">
      <c r="A14" s="51"/>
      <c r="B14" s="83">
        <v>13</v>
      </c>
      <c r="C14" s="83">
        <v>64.095836488737305</v>
      </c>
      <c r="D14" s="83">
        <v>1.5436411878378899</v>
      </c>
      <c r="E14" s="83">
        <v>12.5320825219318</v>
      </c>
      <c r="F14" s="83">
        <v>8.2137124557812395</v>
      </c>
      <c r="G14" s="83">
        <v>0.16043265847389099</v>
      </c>
      <c r="H14" s="83">
        <v>1.0584569554718199</v>
      </c>
      <c r="I14" s="83">
        <v>3.9463444556157801</v>
      </c>
      <c r="J14" s="83">
        <v>3.7051972298351599</v>
      </c>
      <c r="K14" s="83">
        <v>2.39204097308428</v>
      </c>
      <c r="L14" s="83">
        <v>0.53520733457345804</v>
      </c>
      <c r="M14" s="83">
        <v>1.7685907163349599</v>
      </c>
      <c r="N14" s="83">
        <v>0</v>
      </c>
      <c r="O14" s="83">
        <v>1096.60108662432</v>
      </c>
      <c r="P14" s="83">
        <f t="shared" si="0"/>
        <v>1035.2749848049837</v>
      </c>
      <c r="Q14">
        <v>530</v>
      </c>
      <c r="R14">
        <v>1.58556172599848E-2</v>
      </c>
      <c r="S14">
        <v>0.105632412754338</v>
      </c>
      <c r="T14">
        <v>41.744135879783599</v>
      </c>
      <c r="U14" s="83">
        <v>41.849768292537902</v>
      </c>
      <c r="V14" s="2">
        <v>4980.0935846040602</v>
      </c>
      <c r="W14" s="82">
        <v>1759.94570580513</v>
      </c>
      <c r="Z14">
        <v>51.121357648345104</v>
      </c>
      <c r="AA14">
        <v>4.4508339870796503</v>
      </c>
      <c r="AB14">
        <v>12.1863792377289</v>
      </c>
      <c r="AC14">
        <v>14.0296342592762</v>
      </c>
      <c r="AD14">
        <v>0.203411018615547</v>
      </c>
      <c r="AE14">
        <v>4.2994560092753797</v>
      </c>
      <c r="AF14">
        <v>8.2390000779584103</v>
      </c>
      <c r="AG14">
        <v>2.8223404395264402</v>
      </c>
      <c r="AH14">
        <v>1.05311660205699</v>
      </c>
      <c r="AI14">
        <v>0.58160483841185895</v>
      </c>
      <c r="AJ14">
        <v>0.82320106927540204</v>
      </c>
      <c r="AK14">
        <v>0</v>
      </c>
      <c r="AL14">
        <v>1141.8360682290099</v>
      </c>
      <c r="AM14" s="83">
        <f t="shared" si="1"/>
        <v>1100.4190657864351</v>
      </c>
      <c r="AN14">
        <v>530</v>
      </c>
      <c r="AO14">
        <v>3.0947247309126201E-2</v>
      </c>
      <c r="AP14">
        <v>7.2902468742111606E-2</v>
      </c>
      <c r="AQ14">
        <v>37.5957320430295</v>
      </c>
      <c r="AR14" s="83">
        <v>37.6686345117716</v>
      </c>
      <c r="AS14" s="96">
        <v>292.18066287877599</v>
      </c>
      <c r="AT14" s="25">
        <v>139.16105324834899</v>
      </c>
    </row>
    <row r="15" spans="1:46" x14ac:dyDescent="0.3">
      <c r="A15" s="51"/>
      <c r="B15" s="83">
        <v>14</v>
      </c>
      <c r="C15" s="83">
        <v>64.096689916533705</v>
      </c>
      <c r="D15" s="83">
        <v>1.5436617412212299</v>
      </c>
      <c r="E15" s="83">
        <v>12.5322493849943</v>
      </c>
      <c r="F15" s="83">
        <v>8.21382182030327</v>
      </c>
      <c r="G15" s="83">
        <v>0.160434794614047</v>
      </c>
      <c r="H15" s="83">
        <v>1.05847104868968</v>
      </c>
      <c r="I15" s="83">
        <v>3.9463970006832501</v>
      </c>
      <c r="J15" s="83">
        <v>3.7052465640584198</v>
      </c>
      <c r="K15" s="83">
        <v>2.3920728228013401</v>
      </c>
      <c r="L15" s="83">
        <v>0.53521446079009205</v>
      </c>
      <c r="M15" s="83">
        <v>1.7679598580831899</v>
      </c>
      <c r="N15" s="83">
        <v>0</v>
      </c>
      <c r="O15" s="83">
        <v>1096.87788336469</v>
      </c>
      <c r="P15" s="83">
        <f t="shared" si="0"/>
        <v>1035.2752680786625</v>
      </c>
      <c r="Q15">
        <v>520</v>
      </c>
      <c r="R15">
        <v>1.51787480815147E-2</v>
      </c>
      <c r="S15">
        <v>0.119213087090733</v>
      </c>
      <c r="T15">
        <v>41.746715197323901</v>
      </c>
      <c r="U15" s="83">
        <v>41.865928284414601</v>
      </c>
      <c r="V15" s="2">
        <v>4983.9496592527503</v>
      </c>
      <c r="W15" s="82">
        <v>1753.4014123929801</v>
      </c>
      <c r="Z15">
        <v>51.1218234176294</v>
      </c>
      <c r="AA15">
        <v>4.4508745388540198</v>
      </c>
      <c r="AB15">
        <v>12.186490268448701</v>
      </c>
      <c r="AC15">
        <v>14.0297620839861</v>
      </c>
      <c r="AD15">
        <v>0.203412871903663</v>
      </c>
      <c r="AE15">
        <v>4.2994951818373099</v>
      </c>
      <c r="AF15">
        <v>8.2390751439063195</v>
      </c>
      <c r="AG15">
        <v>2.8223661540134399</v>
      </c>
      <c r="AH15">
        <v>1.0531261970557999</v>
      </c>
      <c r="AI15">
        <v>0.581610137443063</v>
      </c>
      <c r="AJ15">
        <v>0.823091050665815</v>
      </c>
      <c r="AK15">
        <v>0</v>
      </c>
      <c r="AL15">
        <v>1142.0735372593899</v>
      </c>
      <c r="AM15" s="83">
        <f t="shared" si="1"/>
        <v>1100.41985315493</v>
      </c>
      <c r="AN15">
        <v>520</v>
      </c>
      <c r="AO15">
        <v>3.0148559615517601E-2</v>
      </c>
      <c r="AP15">
        <v>8.1172643336303904E-2</v>
      </c>
      <c r="AQ15">
        <v>37.598010461547702</v>
      </c>
      <c r="AR15" s="83">
        <v>37.679183104883997</v>
      </c>
      <c r="AS15" s="96">
        <v>292.23996321544399</v>
      </c>
      <c r="AT15" s="25">
        <v>138.65944933792301</v>
      </c>
    </row>
    <row r="16" spans="1:46" x14ac:dyDescent="0.3">
      <c r="A16" s="51"/>
      <c r="B16" s="83">
        <v>15</v>
      </c>
      <c r="C16" s="83">
        <v>64.097579015080299</v>
      </c>
      <c r="D16" s="83">
        <v>1.54368315367501</v>
      </c>
      <c r="E16" s="83">
        <v>12.532423222437799</v>
      </c>
      <c r="F16" s="83">
        <v>8.2139357559378894</v>
      </c>
      <c r="G16" s="83">
        <v>0.160437020038526</v>
      </c>
      <c r="H16" s="83">
        <v>1.05848573096223</v>
      </c>
      <c r="I16" s="83">
        <v>3.94645174197866</v>
      </c>
      <c r="J16" s="83">
        <v>3.7052979603058498</v>
      </c>
      <c r="K16" s="83">
        <v>2.39210600374208</v>
      </c>
      <c r="L16" s="83">
        <v>0.53522188486144195</v>
      </c>
      <c r="M16" s="83">
        <v>1.7672735168924001</v>
      </c>
      <c r="N16" s="83">
        <v>0</v>
      </c>
      <c r="O16" s="83">
        <v>1097.15462667578</v>
      </c>
      <c r="P16" s="83">
        <f t="shared" si="0"/>
        <v>1035.2755631923408</v>
      </c>
      <c r="Q16">
        <v>510</v>
      </c>
      <c r="R16">
        <v>1.45027027148514E-2</v>
      </c>
      <c r="S16">
        <v>0.13399645416099901</v>
      </c>
      <c r="T16">
        <v>41.749218228653497</v>
      </c>
      <c r="U16" s="83">
        <v>41.883214682814497</v>
      </c>
      <c r="V16" s="2">
        <v>4988.1505189514401</v>
      </c>
      <c r="W16" s="82">
        <v>1746.9953521175701</v>
      </c>
      <c r="Z16">
        <v>51.122292030497398</v>
      </c>
      <c r="AA16">
        <v>4.4509153382023898</v>
      </c>
      <c r="AB16">
        <v>12.1866019770258</v>
      </c>
      <c r="AC16">
        <v>14.029890689082899</v>
      </c>
      <c r="AD16">
        <v>0.203414736506349</v>
      </c>
      <c r="AE16">
        <v>4.2995345935529699</v>
      </c>
      <c r="AF16">
        <v>8.2391506681418498</v>
      </c>
      <c r="AG16">
        <v>2.8223920254908199</v>
      </c>
      <c r="AH16">
        <v>1.0531358506333699</v>
      </c>
      <c r="AI16">
        <v>0.58161546882556003</v>
      </c>
      <c r="AJ16">
        <v>0.82297575631479702</v>
      </c>
      <c r="AK16">
        <v>0</v>
      </c>
      <c r="AL16">
        <v>1142.3110200343001</v>
      </c>
      <c r="AM16" s="83">
        <f t="shared" si="1"/>
        <v>1100.4206453304148</v>
      </c>
      <c r="AN16">
        <v>510</v>
      </c>
      <c r="AO16">
        <v>2.93498222526026E-2</v>
      </c>
      <c r="AP16">
        <v>8.9865114711668595E-2</v>
      </c>
      <c r="AQ16">
        <v>37.6002757332109</v>
      </c>
      <c r="AR16" s="83">
        <v>37.690140847922599</v>
      </c>
      <c r="AS16" s="96">
        <v>292.30253906602002</v>
      </c>
      <c r="AT16" s="25">
        <v>138.161287778429</v>
      </c>
    </row>
    <row r="17" spans="1:46" x14ac:dyDescent="0.3">
      <c r="A17" s="51"/>
      <c r="B17" s="83">
        <v>16</v>
      </c>
      <c r="C17" s="83">
        <v>64.098508697270205</v>
      </c>
      <c r="D17" s="83">
        <v>1.54370554351807</v>
      </c>
      <c r="E17" s="83">
        <v>12.5326049948362</v>
      </c>
      <c r="F17" s="83">
        <v>8.2140548922593908</v>
      </c>
      <c r="G17" s="83">
        <v>0.160439347044357</v>
      </c>
      <c r="H17" s="83">
        <v>1.05850108341933</v>
      </c>
      <c r="I17" s="83">
        <v>3.9465089819860699</v>
      </c>
      <c r="J17" s="83">
        <v>3.70535170257779</v>
      </c>
      <c r="K17" s="83">
        <v>2.3921406992544898</v>
      </c>
      <c r="L17" s="83">
        <v>0.53522964781070803</v>
      </c>
      <c r="M17" s="83">
        <v>1.7665240135265801</v>
      </c>
      <c r="N17" s="83">
        <v>0</v>
      </c>
      <c r="O17" s="83">
        <v>1097.4313057408201</v>
      </c>
      <c r="P17" s="83">
        <f t="shared" si="0"/>
        <v>1035.2758717767285</v>
      </c>
      <c r="Q17">
        <v>500</v>
      </c>
      <c r="R17">
        <v>1.38276322547212E-2</v>
      </c>
      <c r="S17">
        <v>0.15015259029870801</v>
      </c>
      <c r="T17">
        <v>41.751634440004203</v>
      </c>
      <c r="U17" s="83">
        <v>41.901787030302899</v>
      </c>
      <c r="V17" s="2">
        <v>4992.74454147711</v>
      </c>
      <c r="W17" s="82">
        <v>1740.7415065231</v>
      </c>
      <c r="Z17">
        <v>51.122763688876802</v>
      </c>
      <c r="AA17">
        <v>4.4509564027054003</v>
      </c>
      <c r="AB17">
        <v>12.1867144115961</v>
      </c>
      <c r="AC17">
        <v>14.0300201299832</v>
      </c>
      <c r="AD17">
        <v>0.20341661322707399</v>
      </c>
      <c r="AE17">
        <v>4.2995742614050503</v>
      </c>
      <c r="AF17">
        <v>8.2392266832088108</v>
      </c>
      <c r="AG17">
        <v>2.8224180651067199</v>
      </c>
      <c r="AH17">
        <v>1.0531455669494501</v>
      </c>
      <c r="AI17">
        <v>0.58162083485667004</v>
      </c>
      <c r="AJ17">
        <v>0.82285479271389805</v>
      </c>
      <c r="AK17">
        <v>0</v>
      </c>
      <c r="AL17">
        <v>1142.54851628356</v>
      </c>
      <c r="AM17" s="83">
        <f t="shared" si="1"/>
        <v>1100.4214426542414</v>
      </c>
      <c r="AN17">
        <v>500</v>
      </c>
      <c r="AO17">
        <v>2.8551046886106199E-2</v>
      </c>
      <c r="AP17">
        <v>9.9015284843893395E-2</v>
      </c>
      <c r="AQ17">
        <v>37.602526794677097</v>
      </c>
      <c r="AR17" s="83">
        <v>37.701542079520998</v>
      </c>
      <c r="AS17" s="96">
        <v>292.36865864359902</v>
      </c>
      <c r="AT17" s="25">
        <v>137.666659026426</v>
      </c>
    </row>
    <row r="18" spans="1:46" x14ac:dyDescent="0.3">
      <c r="A18" s="51"/>
      <c r="B18" s="83">
        <v>17</v>
      </c>
      <c r="C18" s="83">
        <v>64.099484807540193</v>
      </c>
      <c r="D18" s="83">
        <v>1.5437290515039099</v>
      </c>
      <c r="E18" s="83">
        <v>12.5327958448995</v>
      </c>
      <c r="F18" s="83">
        <v>8.2141799782169507</v>
      </c>
      <c r="G18" s="83">
        <v>0.160441790260237</v>
      </c>
      <c r="H18" s="83">
        <v>1.0585172025740399</v>
      </c>
      <c r="I18" s="83">
        <v>3.9465690805441498</v>
      </c>
      <c r="J18" s="83">
        <v>3.7054081287244198</v>
      </c>
      <c r="K18" s="83">
        <v>2.39217712745151</v>
      </c>
      <c r="L18" s="83">
        <v>0.53523779843958597</v>
      </c>
      <c r="M18" s="83">
        <v>1.7657022123283499</v>
      </c>
      <c r="N18" s="83">
        <v>0</v>
      </c>
      <c r="O18" s="83">
        <v>1097.7079076994901</v>
      </c>
      <c r="P18" s="83">
        <f t="shared" si="0"/>
        <v>1035.2761957717382</v>
      </c>
      <c r="Q18">
        <v>490</v>
      </c>
      <c r="R18">
        <v>1.3153716790929301E-2</v>
      </c>
      <c r="S18">
        <v>0.167884414908167</v>
      </c>
      <c r="T18">
        <v>41.753951300304401</v>
      </c>
      <c r="U18" s="83">
        <v>41.921835715212502</v>
      </c>
      <c r="V18" s="2">
        <v>4997.7894186747799</v>
      </c>
      <c r="W18" s="82">
        <v>1734.65657895148</v>
      </c>
      <c r="Z18">
        <v>51.123238615336497</v>
      </c>
      <c r="AA18">
        <v>4.4509977517408199</v>
      </c>
      <c r="AB18">
        <v>12.1868276252159</v>
      </c>
      <c r="AC18">
        <v>14.0301504677683</v>
      </c>
      <c r="AD18">
        <v>0.20341850295143599</v>
      </c>
      <c r="AE18">
        <v>4.2996142041122702</v>
      </c>
      <c r="AF18">
        <v>8.2393032249776201</v>
      </c>
      <c r="AG18">
        <v>2.8224442851488898</v>
      </c>
      <c r="AH18">
        <v>1.0531553505890601</v>
      </c>
      <c r="AI18">
        <v>0.58162623806854696</v>
      </c>
      <c r="AJ18">
        <v>0.82272772553031204</v>
      </c>
      <c r="AK18">
        <v>0</v>
      </c>
      <c r="AL18">
        <v>1142.7860257141101</v>
      </c>
      <c r="AM18" s="83">
        <f t="shared" si="1"/>
        <v>1100.4222455026566</v>
      </c>
      <c r="AN18">
        <v>490</v>
      </c>
      <c r="AO18">
        <v>2.7752247024548499E-2</v>
      </c>
      <c r="AP18">
        <v>0.10866259784467799</v>
      </c>
      <c r="AQ18">
        <v>37.604762463462599</v>
      </c>
      <c r="AR18" s="83">
        <v>37.713425061307198</v>
      </c>
      <c r="AS18" s="96">
        <v>292.438620562094</v>
      </c>
      <c r="AT18" s="25">
        <v>137.17566499767801</v>
      </c>
    </row>
    <row r="19" spans="1:46" x14ac:dyDescent="0.3">
      <c r="A19" s="51"/>
      <c r="B19" s="83">
        <v>18</v>
      </c>
      <c r="C19" s="83">
        <v>64.100514346844605</v>
      </c>
      <c r="D19" s="83">
        <v>1.5437538462388301</v>
      </c>
      <c r="E19" s="83">
        <v>12.5329971414615</v>
      </c>
      <c r="F19" s="83">
        <v>8.2143119109643994</v>
      </c>
      <c r="G19" s="83">
        <v>0.160444367209641</v>
      </c>
      <c r="H19" s="83">
        <v>1.0585342040377499</v>
      </c>
      <c r="I19" s="83">
        <v>3.9466324686977101</v>
      </c>
      <c r="J19" s="83">
        <v>3.7054676434509299</v>
      </c>
      <c r="K19" s="83">
        <v>2.3922155496070601</v>
      </c>
      <c r="L19" s="83">
        <v>0.53524639520682005</v>
      </c>
      <c r="M19" s="83">
        <v>1.7647971694556801</v>
      </c>
      <c r="N19" s="83">
        <v>0</v>
      </c>
      <c r="O19" s="83">
        <v>1097.98441715338</v>
      </c>
      <c r="P19" s="83">
        <f t="shared" si="0"/>
        <v>1035.2765375011588</v>
      </c>
      <c r="Q19">
        <v>480</v>
      </c>
      <c r="R19">
        <v>1.2481172438832301E-2</v>
      </c>
      <c r="S19">
        <v>0.18743578621321599</v>
      </c>
      <c r="T19">
        <v>41.756153798830297</v>
      </c>
      <c r="U19" s="83">
        <v>41.943589585043497</v>
      </c>
      <c r="V19" s="2">
        <v>5003.3544452679798</v>
      </c>
      <c r="W19" s="82">
        <v>1728.7606605229901</v>
      </c>
      <c r="Z19">
        <v>51.123717055818602</v>
      </c>
      <c r="AA19">
        <v>4.4510394067213701</v>
      </c>
      <c r="AB19">
        <v>12.1869416765132</v>
      </c>
      <c r="AC19">
        <v>14.030281769934099</v>
      </c>
      <c r="AD19">
        <v>0.20342040665803299</v>
      </c>
      <c r="AE19">
        <v>4.2996544423590697</v>
      </c>
      <c r="AF19">
        <v>8.2393803330856805</v>
      </c>
      <c r="AG19">
        <v>2.8224706991954398</v>
      </c>
      <c r="AH19">
        <v>1.0531652066186701</v>
      </c>
      <c r="AI19">
        <v>0.58163168125926301</v>
      </c>
      <c r="AJ19">
        <v>0.82259407417953101</v>
      </c>
      <c r="AK19">
        <v>0</v>
      </c>
      <c r="AL19">
        <v>1143.02354800696</v>
      </c>
      <c r="AM19" s="83">
        <f t="shared" si="1"/>
        <v>1100.4230542914172</v>
      </c>
      <c r="AN19">
        <v>480</v>
      </c>
      <c r="AO19">
        <v>2.6953438554505899E-2</v>
      </c>
      <c r="AP19">
        <v>0.118851127302928</v>
      </c>
      <c r="AQ19">
        <v>37.606981421137803</v>
      </c>
      <c r="AR19" s="83">
        <v>37.725832548440799</v>
      </c>
      <c r="AS19" s="96">
        <v>292.512758216213</v>
      </c>
      <c r="AT19" s="25">
        <v>136.68842070632499</v>
      </c>
    </row>
    <row r="20" spans="1:46" x14ac:dyDescent="0.3">
      <c r="A20" s="51"/>
      <c r="B20" s="83">
        <v>19</v>
      </c>
      <c r="C20" s="83">
        <v>64.101605763766102</v>
      </c>
      <c r="D20" s="83">
        <v>1.5437801311928201</v>
      </c>
      <c r="E20" s="83">
        <v>12.533210536397499</v>
      </c>
      <c r="F20" s="83">
        <v>8.2144517731653401</v>
      </c>
      <c r="G20" s="83">
        <v>0.16044709903947299</v>
      </c>
      <c r="H20" s="83">
        <v>1.0585522273274801</v>
      </c>
      <c r="I20" s="83">
        <v>3.94669966662121</v>
      </c>
      <c r="J20" s="83">
        <v>3.7055307351457301</v>
      </c>
      <c r="K20" s="83">
        <v>2.39225628102017</v>
      </c>
      <c r="L20" s="83">
        <v>0.53525550865900995</v>
      </c>
      <c r="M20" s="83">
        <v>1.76379567779186</v>
      </c>
      <c r="N20" s="83">
        <v>0</v>
      </c>
      <c r="O20" s="83">
        <v>1098.26081552596</v>
      </c>
      <c r="P20" s="83">
        <f t="shared" si="0"/>
        <v>1035.2768997692824</v>
      </c>
      <c r="Q20">
        <v>470</v>
      </c>
      <c r="R20">
        <v>1.18102603539188E-2</v>
      </c>
      <c r="S20">
        <v>0.20910203341637601</v>
      </c>
      <c r="T20">
        <v>41.758223821115799</v>
      </c>
      <c r="U20" s="83">
        <v>41.967325854532199</v>
      </c>
      <c r="V20" s="2">
        <v>5009.5234940230603</v>
      </c>
      <c r="W20" s="82">
        <v>1723.0780949232001</v>
      </c>
      <c r="Z20">
        <v>51.124199282842099</v>
      </c>
      <c r="AA20">
        <v>4.45108139137366</v>
      </c>
      <c r="AB20">
        <v>12.1870566304514</v>
      </c>
      <c r="AC20">
        <v>14.030414111270099</v>
      </c>
      <c r="AD20">
        <v>0.203422325431214</v>
      </c>
      <c r="AE20">
        <v>4.2996949990650997</v>
      </c>
      <c r="AF20">
        <v>8.2394580514536297</v>
      </c>
      <c r="AG20">
        <v>2.82249732229177</v>
      </c>
      <c r="AH20">
        <v>1.05317514065227</v>
      </c>
      <c r="AI20">
        <v>0.58163716752924699</v>
      </c>
      <c r="AJ20">
        <v>0.82245330550598805</v>
      </c>
      <c r="AK20">
        <v>0</v>
      </c>
      <c r="AL20">
        <v>1143.2610828138199</v>
      </c>
      <c r="AM20" s="83">
        <f t="shared" si="1"/>
        <v>1100.4238694812086</v>
      </c>
      <c r="AN20">
        <v>470</v>
      </c>
      <c r="AO20">
        <v>2.6154639545686201E-2</v>
      </c>
      <c r="AP20">
        <v>0.12963027802095101</v>
      </c>
      <c r="AQ20">
        <v>37.609182192506303</v>
      </c>
      <c r="AR20" s="83">
        <v>37.7388124705273</v>
      </c>
      <c r="AS20" s="96">
        <v>292.591445039767</v>
      </c>
      <c r="AT20" s="25">
        <v>136.20505623869201</v>
      </c>
    </row>
    <row r="21" spans="1:46" x14ac:dyDescent="0.3">
      <c r="A21" s="51"/>
      <c r="B21" s="83">
        <v>20</v>
      </c>
      <c r="C21" s="83">
        <v>64.102769334296795</v>
      </c>
      <c r="D21" s="83">
        <v>1.543808153846</v>
      </c>
      <c r="E21" s="83">
        <v>12.5334380388799</v>
      </c>
      <c r="F21" s="83">
        <v>8.2146008816610703</v>
      </c>
      <c r="G21" s="83">
        <v>0.16045001147066601</v>
      </c>
      <c r="H21" s="83">
        <v>1.0585714421375001</v>
      </c>
      <c r="I21" s="83">
        <v>3.9467713070016801</v>
      </c>
      <c r="J21" s="83">
        <v>3.7055979978345999</v>
      </c>
      <c r="K21" s="83">
        <v>2.3922997051883699</v>
      </c>
      <c r="L21" s="83">
        <v>0.53526522460183101</v>
      </c>
      <c r="M21" s="83">
        <v>1.76268167318629</v>
      </c>
      <c r="N21" s="83">
        <v>0</v>
      </c>
      <c r="O21" s="83">
        <v>1098.5370802268001</v>
      </c>
      <c r="P21" s="83">
        <f t="shared" si="0"/>
        <v>1035.2772859869638</v>
      </c>
      <c r="Q21">
        <v>460</v>
      </c>
      <c r="R21">
        <v>1.1141298542851201E-2</v>
      </c>
      <c r="S21">
        <v>0.233243785501902</v>
      </c>
      <c r="T21">
        <v>41.760139334752601</v>
      </c>
      <c r="U21" s="83">
        <v>41.993383120254499</v>
      </c>
      <c r="V21" s="2">
        <v>5016.3989183665199</v>
      </c>
      <c r="W21" s="82">
        <v>1717.63861141041</v>
      </c>
      <c r="Z21">
        <v>51.124685599224499</v>
      </c>
      <c r="AA21">
        <v>4.4511237320622303</v>
      </c>
      <c r="AB21">
        <v>12.187172559216499</v>
      </c>
      <c r="AC21">
        <v>14.030547574880901</v>
      </c>
      <c r="AD21">
        <v>0.20342426047588599</v>
      </c>
      <c r="AE21">
        <v>4.2997358996981996</v>
      </c>
      <c r="AF21">
        <v>8.2395364288852306</v>
      </c>
      <c r="AG21">
        <v>2.8225241711560298</v>
      </c>
      <c r="AH21">
        <v>1.0531851589279899</v>
      </c>
      <c r="AI21">
        <v>0.58164270032364096</v>
      </c>
      <c r="AJ21">
        <v>0.82230482640678404</v>
      </c>
      <c r="AK21">
        <v>0</v>
      </c>
      <c r="AL21">
        <v>1143.4986297529599</v>
      </c>
      <c r="AM21" s="83">
        <f t="shared" si="1"/>
        <v>1100.4246915839337</v>
      </c>
      <c r="AN21">
        <v>460</v>
      </c>
      <c r="AO21">
        <v>2.53558711314762E-2</v>
      </c>
      <c r="AP21">
        <v>0.14105560522355301</v>
      </c>
      <c r="AQ21">
        <v>37.611363122406502</v>
      </c>
      <c r="AR21" s="83">
        <v>37.752418727630001</v>
      </c>
      <c r="AS21" s="96">
        <v>292.67510059741602</v>
      </c>
      <c r="AT21" s="25">
        <v>135.72571903140999</v>
      </c>
    </row>
    <row r="22" spans="1:46" x14ac:dyDescent="0.3">
      <c r="A22" s="51"/>
      <c r="B22" s="83">
        <v>21</v>
      </c>
      <c r="C22" s="83">
        <v>64.104017662044498</v>
      </c>
      <c r="D22" s="83">
        <v>1.5438382177352099</v>
      </c>
      <c r="E22" s="83">
        <v>12.533682113178701</v>
      </c>
      <c r="F22" s="83">
        <v>8.2147608515706896</v>
      </c>
      <c r="G22" s="83">
        <v>0.160453136050205</v>
      </c>
      <c r="H22" s="83">
        <v>1.0585920565995299</v>
      </c>
      <c r="I22" s="83">
        <v>3.9468481658361299</v>
      </c>
      <c r="J22" s="83">
        <v>3.70567016009608</v>
      </c>
      <c r="K22" s="83">
        <v>2.3923462924752199</v>
      </c>
      <c r="L22" s="83">
        <v>0.53527564827680096</v>
      </c>
      <c r="M22" s="83">
        <v>1.7614354525774201</v>
      </c>
      <c r="N22" s="83">
        <v>0</v>
      </c>
      <c r="O22" s="83">
        <v>1098.8131835505001</v>
      </c>
      <c r="P22" s="83">
        <f t="shared" si="0"/>
        <v>1035.2777003376505</v>
      </c>
      <c r="Q22">
        <v>450</v>
      </c>
      <c r="R22">
        <v>1.0474677263493101E-2</v>
      </c>
      <c r="S22">
        <v>0.26030531178516803</v>
      </c>
      <c r="T22">
        <v>41.761873317127197</v>
      </c>
      <c r="U22" s="83">
        <v>42.0221786289124</v>
      </c>
      <c r="V22" s="2">
        <v>5024.1067229172804</v>
      </c>
      <c r="W22" s="82">
        <v>1712.47882392165</v>
      </c>
      <c r="Z22">
        <v>51.125176342455099</v>
      </c>
      <c r="AA22">
        <v>4.4511664581702597</v>
      </c>
      <c r="AB22">
        <v>12.1872895432598</v>
      </c>
      <c r="AC22">
        <v>14.030682253386299</v>
      </c>
      <c r="AD22">
        <v>0.20342621313491099</v>
      </c>
      <c r="AE22">
        <v>4.2997771726421998</v>
      </c>
      <c r="AF22">
        <v>8.2396155197721104</v>
      </c>
      <c r="AG22">
        <v>2.8225512644205502</v>
      </c>
      <c r="AH22">
        <v>1.05319526839823</v>
      </c>
      <c r="AI22">
        <v>0.58164828348204101</v>
      </c>
      <c r="AJ22">
        <v>0.82214797518037097</v>
      </c>
      <c r="AK22">
        <v>0</v>
      </c>
      <c r="AL22">
        <v>1143.7361884044201</v>
      </c>
      <c r="AM22" s="83">
        <f t="shared" si="1"/>
        <v>1100.4255211701081</v>
      </c>
      <c r="AN22">
        <v>450</v>
      </c>
      <c r="AO22">
        <v>2.45571577945283E-2</v>
      </c>
      <c r="AP22">
        <v>0.153189797772736</v>
      </c>
      <c r="AQ22">
        <v>37.613522347221597</v>
      </c>
      <c r="AR22" s="83">
        <v>37.766712144994301</v>
      </c>
      <c r="AS22" s="96">
        <v>292.764197913896</v>
      </c>
      <c r="AT22" s="25">
        <v>135.25057661703599</v>
      </c>
    </row>
    <row r="23" spans="1:46" x14ac:dyDescent="0.3">
      <c r="A23" s="51"/>
      <c r="B23" s="83">
        <v>22</v>
      </c>
      <c r="C23" s="83">
        <v>64.105366342105597</v>
      </c>
      <c r="D23" s="83">
        <v>1.5438706984423101</v>
      </c>
      <c r="E23" s="83">
        <v>12.533945808462899</v>
      </c>
      <c r="F23" s="83">
        <v>8.2149336813646894</v>
      </c>
      <c r="G23" s="83">
        <v>0.16045651181280501</v>
      </c>
      <c r="H23" s="83">
        <v>1.0586143282456999</v>
      </c>
      <c r="I23" s="83">
        <v>3.9469312033058501</v>
      </c>
      <c r="J23" s="83">
        <v>3.70574812343816</v>
      </c>
      <c r="K23" s="83">
        <v>2.3923966248859099</v>
      </c>
      <c r="L23" s="83">
        <v>0.53528690990470396</v>
      </c>
      <c r="M23" s="83">
        <v>1.7600326360416101</v>
      </c>
      <c r="N23" s="83">
        <v>0</v>
      </c>
      <c r="O23" s="83">
        <v>1099.08909121332</v>
      </c>
      <c r="P23" s="83">
        <f t="shared" si="0"/>
        <v>1035.2781479977386</v>
      </c>
      <c r="Q23">
        <v>440</v>
      </c>
      <c r="R23">
        <v>9.8108797074616498E-3</v>
      </c>
      <c r="S23">
        <v>0.29083907516488</v>
      </c>
      <c r="T23">
        <v>41.763392332210202</v>
      </c>
      <c r="U23" s="83">
        <v>42.054231407375099</v>
      </c>
      <c r="V23" s="2">
        <v>5032.80347630906</v>
      </c>
      <c r="W23" s="82">
        <v>1707.6442321332599</v>
      </c>
      <c r="Z23">
        <v>51.125671889840703</v>
      </c>
      <c r="AA23">
        <v>4.45120960254763</v>
      </c>
      <c r="AB23">
        <v>12.1874076725242</v>
      </c>
      <c r="AC23">
        <v>14.0308182503335</v>
      </c>
      <c r="AD23">
        <v>0.203428184909588</v>
      </c>
      <c r="AE23">
        <v>4.2998188496297196</v>
      </c>
      <c r="AF23">
        <v>8.2396953849231203</v>
      </c>
      <c r="AG23">
        <v>2.82257862291591</v>
      </c>
      <c r="AH23">
        <v>1.05320547683562</v>
      </c>
      <c r="AI23">
        <v>0.58165392129704296</v>
      </c>
      <c r="AJ23">
        <v>0.82198201134055504</v>
      </c>
      <c r="AK23">
        <v>0</v>
      </c>
      <c r="AL23">
        <v>1143.9737583046001</v>
      </c>
      <c r="AM23" s="83">
        <f t="shared" si="1"/>
        <v>1100.4263588775573</v>
      </c>
      <c r="AN23">
        <v>440</v>
      </c>
      <c r="AO23">
        <v>2.3758527756517201E-2</v>
      </c>
      <c r="AP23">
        <v>0.16610385444680001</v>
      </c>
      <c r="AQ23">
        <v>37.615657760913599</v>
      </c>
      <c r="AR23" s="83">
        <v>37.781761615360402</v>
      </c>
      <c r="AS23" s="96">
        <v>292.85927223563903</v>
      </c>
      <c r="AT23" s="25">
        <v>134.77981990558499</v>
      </c>
    </row>
    <row r="24" spans="1:46" x14ac:dyDescent="0.3">
      <c r="A24" s="51"/>
      <c r="B24" s="83">
        <v>23</v>
      </c>
      <c r="C24" s="83">
        <v>64.106834850818998</v>
      </c>
      <c r="D24" s="83">
        <v>1.5439060650224099</v>
      </c>
      <c r="E24" s="83">
        <v>12.534232932766001</v>
      </c>
      <c r="F24" s="83">
        <v>8.2151218668845605</v>
      </c>
      <c r="G24" s="83">
        <v>0.160460187507979</v>
      </c>
      <c r="H24" s="83">
        <v>1.0586385787016901</v>
      </c>
      <c r="I24" s="83">
        <v>3.9470216185580198</v>
      </c>
      <c r="J24" s="83">
        <v>3.7058330137323701</v>
      </c>
      <c r="K24" s="83">
        <v>2.39245142927266</v>
      </c>
      <c r="L24" s="83">
        <v>0.53529917211512801</v>
      </c>
      <c r="M24" s="83">
        <v>1.75844277606539</v>
      </c>
      <c r="N24" s="83">
        <v>0</v>
      </c>
      <c r="O24" s="83">
        <v>1099.3647603911099</v>
      </c>
      <c r="P24" s="83">
        <f t="shared" si="0"/>
        <v>1035.2786354319039</v>
      </c>
      <c r="Q24">
        <v>430</v>
      </c>
      <c r="R24">
        <v>9.1505093370943293E-3</v>
      </c>
      <c r="S24">
        <v>0.32553894801938998</v>
      </c>
      <c r="T24">
        <v>41.764654623371001</v>
      </c>
      <c r="U24" s="83">
        <v>42.090193571390401</v>
      </c>
      <c r="V24" s="2">
        <v>5042.6856500625299</v>
      </c>
      <c r="W24" s="82">
        <v>1703.1919199864601</v>
      </c>
      <c r="Z24">
        <v>51.126172664602201</v>
      </c>
      <c r="AA24">
        <v>4.45125320204167</v>
      </c>
      <c r="AB24">
        <v>12.1875270478975</v>
      </c>
      <c r="AC24">
        <v>14.030955681870401</v>
      </c>
      <c r="AD24">
        <v>0.20343017748390599</v>
      </c>
      <c r="AE24">
        <v>4.2998609662548803</v>
      </c>
      <c r="AF24">
        <v>8.2397760925468795</v>
      </c>
      <c r="AG24">
        <v>2.8226062700075598</v>
      </c>
      <c r="AH24">
        <v>1.0532157929586501</v>
      </c>
      <c r="AI24">
        <v>0.58165961858361104</v>
      </c>
      <c r="AJ24">
        <v>0.82180610356274397</v>
      </c>
      <c r="AK24">
        <v>0</v>
      </c>
      <c r="AL24">
        <v>1144.2113389394001</v>
      </c>
      <c r="AM24" s="83">
        <f t="shared" si="1"/>
        <v>1100.4272054217231</v>
      </c>
      <c r="AN24">
        <v>430</v>
      </c>
      <c r="AO24">
        <v>2.2960013917811901E-2</v>
      </c>
      <c r="AP24">
        <v>0.17987849211019499</v>
      </c>
      <c r="AQ24">
        <v>37.617766974975702</v>
      </c>
      <c r="AR24" s="83">
        <v>37.7976454670859</v>
      </c>
      <c r="AS24" s="96">
        <v>292.96093147824803</v>
      </c>
      <c r="AT24" s="25">
        <v>134.31366709207799</v>
      </c>
    </row>
    <row r="25" spans="1:46" x14ac:dyDescent="0.3">
      <c r="A25" s="51"/>
      <c r="B25" s="83">
        <v>24</v>
      </c>
      <c r="C25" s="83">
        <v>64.108447746228293</v>
      </c>
      <c r="D25" s="83">
        <v>1.54394490891495</v>
      </c>
      <c r="E25" s="83">
        <v>12.5345482877013</v>
      </c>
      <c r="F25" s="83">
        <v>8.2153285551788109</v>
      </c>
      <c r="G25" s="83">
        <v>0.16046422460481</v>
      </c>
      <c r="H25" s="83">
        <v>1.05866521351072</v>
      </c>
      <c r="I25" s="83">
        <v>3.94712092361751</v>
      </c>
      <c r="J25" s="83">
        <v>3.7059262506090498</v>
      </c>
      <c r="K25" s="83">
        <v>2.3925116221356499</v>
      </c>
      <c r="L25" s="83">
        <v>0.53531263997045597</v>
      </c>
      <c r="M25" s="83">
        <v>1.75662748099439</v>
      </c>
      <c r="N25" s="83">
        <v>0</v>
      </c>
      <c r="O25" s="83">
        <v>1099.64013706831</v>
      </c>
      <c r="P25" s="83">
        <f t="shared" si="0"/>
        <v>1035.2791707915655</v>
      </c>
      <c r="Q25">
        <v>420</v>
      </c>
      <c r="R25">
        <v>8.4943269408700103E-3</v>
      </c>
      <c r="S25">
        <v>0.36528555298408899</v>
      </c>
      <c r="T25">
        <v>41.7656075401812</v>
      </c>
      <c r="U25" s="83">
        <v>42.130893093165298</v>
      </c>
      <c r="V25" s="2">
        <v>5054.0023441477897</v>
      </c>
      <c r="W25" s="82">
        <v>1699.19422490492</v>
      </c>
      <c r="Z25">
        <v>51.126679143095998</v>
      </c>
      <c r="AA25">
        <v>4.4512972981259296</v>
      </c>
      <c r="AB25">
        <v>12.1876477829344</v>
      </c>
      <c r="AC25">
        <v>14.0310946787272</v>
      </c>
      <c r="AD25">
        <v>0.20343219275327801</v>
      </c>
      <c r="AE25">
        <v>4.2999035625806501</v>
      </c>
      <c r="AF25">
        <v>8.2398577194156104</v>
      </c>
      <c r="AG25">
        <v>2.8226342319944999</v>
      </c>
      <c r="AH25">
        <v>1.05322622658043</v>
      </c>
      <c r="AI25">
        <v>0.58166538076122398</v>
      </c>
      <c r="AJ25">
        <v>0.82161931537168198</v>
      </c>
      <c r="AK25">
        <v>0</v>
      </c>
      <c r="AL25">
        <v>1144.4489297364701</v>
      </c>
      <c r="AM25" s="83">
        <f t="shared" si="1"/>
        <v>1100.4280616078711</v>
      </c>
      <c r="AN25">
        <v>420</v>
      </c>
      <c r="AO25">
        <v>2.2161654318886899E-2</v>
      </c>
      <c r="AP25">
        <v>0.19460585776084099</v>
      </c>
      <c r="AQ25">
        <v>37.6198472691921</v>
      </c>
      <c r="AR25" s="83">
        <v>37.814453126952998</v>
      </c>
      <c r="AS25" s="96">
        <v>293.069868950738</v>
      </c>
      <c r="AT25" s="25">
        <v>133.85236842052601</v>
      </c>
    </row>
    <row r="26" spans="1:46" x14ac:dyDescent="0.3">
      <c r="A26" s="51"/>
      <c r="B26" s="83">
        <v>25</v>
      </c>
      <c r="C26" s="83">
        <v>64.110236298336105</v>
      </c>
      <c r="D26" s="83">
        <v>1.5439879832057599</v>
      </c>
      <c r="E26" s="83">
        <v>12.534897987211201</v>
      </c>
      <c r="F26" s="83">
        <v>8.2155577534158706</v>
      </c>
      <c r="G26" s="83">
        <v>0.160468701372494</v>
      </c>
      <c r="H26" s="83">
        <v>1.05869474905503</v>
      </c>
      <c r="I26" s="83">
        <v>3.9472310437607399</v>
      </c>
      <c r="J26" s="83">
        <v>3.7060296416977399</v>
      </c>
      <c r="K26" s="83">
        <v>2.39257837046376</v>
      </c>
      <c r="L26" s="83">
        <v>0.53532757457867397</v>
      </c>
      <c r="M26" s="83">
        <v>1.7545378668784499</v>
      </c>
      <c r="N26" s="83">
        <v>0</v>
      </c>
      <c r="O26" s="83">
        <v>1099.91515243361</v>
      </c>
      <c r="P26" s="83">
        <f t="shared" si="0"/>
        <v>1035.2797644560062</v>
      </c>
      <c r="Q26">
        <v>410</v>
      </c>
      <c r="R26">
        <v>7.8433007101651204E-3</v>
      </c>
      <c r="S26">
        <v>0.411208692974249</v>
      </c>
      <c r="T26">
        <v>41.766184044234002</v>
      </c>
      <c r="U26" s="83">
        <v>42.177392737208201</v>
      </c>
      <c r="V26" s="2">
        <v>5067.0727728913598</v>
      </c>
      <c r="W26" s="82">
        <v>1695.7437666779699</v>
      </c>
      <c r="Z26">
        <v>51.127191863473598</v>
      </c>
      <c r="AA26">
        <v>4.4513419376540497</v>
      </c>
      <c r="AB26">
        <v>12.1877700059201</v>
      </c>
      <c r="AC26">
        <v>14.031235388593</v>
      </c>
      <c r="AD26">
        <v>0.203434232859001</v>
      </c>
      <c r="AE26">
        <v>4.2999466838671303</v>
      </c>
      <c r="AF26">
        <v>8.2399403522607706</v>
      </c>
      <c r="AG26">
        <v>2.8226625385873301</v>
      </c>
      <c r="AH26">
        <v>1.05323678878704</v>
      </c>
      <c r="AI26">
        <v>0.58167121395239896</v>
      </c>
      <c r="AJ26">
        <v>0.82142058802939799</v>
      </c>
      <c r="AK26">
        <v>0</v>
      </c>
      <c r="AL26">
        <v>1144.6865300557799</v>
      </c>
      <c r="AM26" s="83">
        <f t="shared" si="1"/>
        <v>1100.4289283457292</v>
      </c>
      <c r="AN26">
        <v>410</v>
      </c>
      <c r="AO26">
        <v>2.1363493333398601E-2</v>
      </c>
      <c r="AP26">
        <v>0.21039160228197601</v>
      </c>
      <c r="AQ26">
        <v>37.621895532867804</v>
      </c>
      <c r="AR26" s="83">
        <v>37.832287135149798</v>
      </c>
      <c r="AS26" s="96">
        <v>293.18687870643703</v>
      </c>
      <c r="AT26" s="25">
        <v>133.396211923636</v>
      </c>
    </row>
    <row r="27" spans="1:46" x14ac:dyDescent="0.3">
      <c r="A27" s="51"/>
      <c r="B27" s="83">
        <v>26</v>
      </c>
      <c r="C27" s="83">
        <v>64.112240710171903</v>
      </c>
      <c r="D27" s="83">
        <v>1.5440362561176399</v>
      </c>
      <c r="E27" s="83">
        <v>12.535289891832599</v>
      </c>
      <c r="F27" s="83">
        <v>8.2158146135079395</v>
      </c>
      <c r="G27" s="83">
        <v>0.16047371843970301</v>
      </c>
      <c r="H27" s="83">
        <v>1.0587278492338501</v>
      </c>
      <c r="I27" s="83">
        <v>3.9473544542655099</v>
      </c>
      <c r="J27" s="83">
        <v>3.70614551102075</v>
      </c>
      <c r="K27" s="83">
        <v>2.3926531746242299</v>
      </c>
      <c r="L27" s="83">
        <v>0.535344311639531</v>
      </c>
      <c r="M27" s="83">
        <v>1.7521110860201701</v>
      </c>
      <c r="N27" s="83">
        <v>0</v>
      </c>
      <c r="O27" s="83">
        <v>1100.18971796099</v>
      </c>
      <c r="P27" s="83">
        <f t="shared" si="0"/>
        <v>1035.2804297696005</v>
      </c>
      <c r="Q27">
        <v>400</v>
      </c>
      <c r="R27">
        <v>7.19867429759066E-3</v>
      </c>
      <c r="S27">
        <v>0.46477387709541501</v>
      </c>
      <c r="T27">
        <v>41.766297948993802</v>
      </c>
      <c r="U27" s="83">
        <v>42.231071826089298</v>
      </c>
      <c r="V27" s="2">
        <v>5082.31043878112</v>
      </c>
      <c r="W27" s="82">
        <v>1692.96037793342</v>
      </c>
      <c r="Z27">
        <v>51.127711436047797</v>
      </c>
      <c r="AA27">
        <v>4.4513871737623703</v>
      </c>
      <c r="AB27">
        <v>12.1878938623418</v>
      </c>
      <c r="AC27">
        <v>14.0313779789608</v>
      </c>
      <c r="AD27">
        <v>0.20343630022949799</v>
      </c>
      <c r="AE27">
        <v>4.2999903814434299</v>
      </c>
      <c r="AF27">
        <v>8.2400240894437502</v>
      </c>
      <c r="AG27">
        <v>2.8226912234805899</v>
      </c>
      <c r="AH27">
        <v>1.0532474921511401</v>
      </c>
      <c r="AI27">
        <v>0.58167712510063596</v>
      </c>
      <c r="AJ27">
        <v>0.82120872000495704</v>
      </c>
      <c r="AK27">
        <v>0</v>
      </c>
      <c r="AL27">
        <v>1144.9241391783301</v>
      </c>
      <c r="AM27" s="83">
        <f t="shared" si="1"/>
        <v>1100.4298066670131</v>
      </c>
      <c r="AN27">
        <v>400</v>
      </c>
      <c r="AO27">
        <v>2.05655827274248E-2</v>
      </c>
      <c r="AP27">
        <v>0.22735742437723999</v>
      </c>
      <c r="AQ27">
        <v>37.623908192577701</v>
      </c>
      <c r="AR27" s="83">
        <v>37.851265616954898</v>
      </c>
      <c r="AS27" s="96">
        <v>293.31287436871702</v>
      </c>
      <c r="AT27" s="25">
        <v>132.945530462844</v>
      </c>
    </row>
    <row r="28" spans="1:46" x14ac:dyDescent="0.3">
      <c r="A28" s="51"/>
      <c r="B28" s="83">
        <v>27</v>
      </c>
      <c r="C28" s="83">
        <v>64.114513139308997</v>
      </c>
      <c r="D28" s="83">
        <v>1.54409098377867</v>
      </c>
      <c r="E28" s="83">
        <v>12.5357341994668</v>
      </c>
      <c r="F28" s="83">
        <v>8.2161058193105507</v>
      </c>
      <c r="G28" s="83">
        <v>0.16047940635747801</v>
      </c>
      <c r="H28" s="83">
        <v>1.05876537535969</v>
      </c>
      <c r="I28" s="83">
        <v>3.94749436644417</v>
      </c>
      <c r="J28" s="83">
        <v>3.7062768736584002</v>
      </c>
      <c r="K28" s="83">
        <v>2.39273798112497</v>
      </c>
      <c r="L28" s="83">
        <v>0.53536328667454303</v>
      </c>
      <c r="M28" s="83">
        <v>1.7492656048529001</v>
      </c>
      <c r="N28" s="83">
        <v>0</v>
      </c>
      <c r="O28" s="83">
        <v>1100.46371870455</v>
      </c>
      <c r="P28" s="83">
        <f t="shared" si="0"/>
        <v>1035.2811840447298</v>
      </c>
      <c r="Q28">
        <v>390</v>
      </c>
      <c r="R28">
        <v>6.5620589965966402E-3</v>
      </c>
      <c r="S28">
        <v>0.52790262809337496</v>
      </c>
      <c r="T28">
        <v>41.765837444794698</v>
      </c>
      <c r="U28" s="83">
        <v>42.293740072888099</v>
      </c>
      <c r="V28" s="2">
        <v>5100.2566368794896</v>
      </c>
      <c r="W28" s="82">
        <v>1691.00067158765</v>
      </c>
      <c r="Z28">
        <v>51.128238555870901</v>
      </c>
      <c r="AA28">
        <v>4.45143306696498</v>
      </c>
      <c r="AB28">
        <v>12.188019517887</v>
      </c>
      <c r="AC28">
        <v>14.0315226405791</v>
      </c>
      <c r="AD28">
        <v>0.20343839763037</v>
      </c>
      <c r="AE28">
        <v>4.3000347137654797</v>
      </c>
      <c r="AF28">
        <v>8.2401090429830006</v>
      </c>
      <c r="AG28">
        <v>2.82272032504717</v>
      </c>
      <c r="AH28">
        <v>1.0532583509910101</v>
      </c>
      <c r="AI28">
        <v>0.58168312211350204</v>
      </c>
      <c r="AJ28">
        <v>0.82098234217013599</v>
      </c>
      <c r="AK28">
        <v>0</v>
      </c>
      <c r="AL28">
        <v>1145.1617562925701</v>
      </c>
      <c r="AM28" s="83">
        <f t="shared" si="1"/>
        <v>1100.4306977466861</v>
      </c>
      <c r="AN28">
        <v>390</v>
      </c>
      <c r="AO28">
        <v>1.97679829470872E-2</v>
      </c>
      <c r="AP28">
        <v>0.245644206210061</v>
      </c>
      <c r="AQ28">
        <v>37.625881123426502</v>
      </c>
      <c r="AR28" s="83">
        <v>37.871525329636597</v>
      </c>
      <c r="AS28" s="96">
        <v>293.44891230247998</v>
      </c>
      <c r="AT28" s="25">
        <v>132.50071039093601</v>
      </c>
    </row>
    <row r="29" spans="1:46" x14ac:dyDescent="0.3">
      <c r="A29" s="51"/>
      <c r="B29" s="83">
        <v>28</v>
      </c>
      <c r="C29" s="83">
        <v>64.117121768437897</v>
      </c>
      <c r="D29" s="83">
        <v>1.5441538082550801</v>
      </c>
      <c r="E29" s="83">
        <v>12.5362442412621</v>
      </c>
      <c r="F29" s="83">
        <v>8.2164401082557106</v>
      </c>
      <c r="G29" s="83">
        <v>0.160485935787922</v>
      </c>
      <c r="H29" s="83">
        <v>1.0588084533784301</v>
      </c>
      <c r="I29" s="83">
        <v>3.9476549782664598</v>
      </c>
      <c r="J29" s="83">
        <v>3.7064276710572899</v>
      </c>
      <c r="K29" s="83">
        <v>2.3928353345273399</v>
      </c>
      <c r="L29" s="83">
        <v>0.535385069016727</v>
      </c>
      <c r="M29" s="83">
        <v>1.7458948430018999</v>
      </c>
      <c r="N29" s="83">
        <v>0</v>
      </c>
      <c r="O29" s="83">
        <v>1100.73700424036</v>
      </c>
      <c r="P29" s="83">
        <f t="shared" si="0"/>
        <v>1035.2820499129064</v>
      </c>
      <c r="Q29">
        <v>380</v>
      </c>
      <c r="R29">
        <v>5.9355572459890401E-3</v>
      </c>
      <c r="S29">
        <v>0.60313931985659497</v>
      </c>
      <c r="T29">
        <v>41.764656376917799</v>
      </c>
      <c r="U29" s="83">
        <v>42.367795696774401</v>
      </c>
      <c r="V29" s="2">
        <v>5121.6267236970398</v>
      </c>
      <c r="W29" s="82">
        <v>1690.07118492777</v>
      </c>
      <c r="Z29">
        <v>51.1287740177332</v>
      </c>
      <c r="AA29">
        <v>4.4514796864595496</v>
      </c>
      <c r="AB29">
        <v>12.188147162019</v>
      </c>
      <c r="AC29">
        <v>14.0316695915685</v>
      </c>
      <c r="AD29">
        <v>0.20344052822407599</v>
      </c>
      <c r="AE29">
        <v>4.3000797476774801</v>
      </c>
      <c r="AF29">
        <v>8.2401953409713204</v>
      </c>
      <c r="AG29">
        <v>2.8227498871663599</v>
      </c>
      <c r="AH29">
        <v>1.0532693816796099</v>
      </c>
      <c r="AI29">
        <v>0.581689214033283</v>
      </c>
      <c r="AJ29">
        <v>0.82073988772925</v>
      </c>
      <c r="AK29">
        <v>0</v>
      </c>
      <c r="AL29">
        <v>1145.3993804775801</v>
      </c>
      <c r="AM29" s="83">
        <f t="shared" si="1"/>
        <v>1100.4316029283173</v>
      </c>
      <c r="AN29">
        <v>380</v>
      </c>
      <c r="AO29">
        <v>1.8970765264002602E-2</v>
      </c>
      <c r="AP29">
        <v>0.26541589372584701</v>
      </c>
      <c r="AQ29">
        <v>37.627809540384099</v>
      </c>
      <c r="AR29" s="83">
        <v>37.893225434110001</v>
      </c>
      <c r="AS29" s="96">
        <v>293.59622017916797</v>
      </c>
      <c r="AT29" s="25">
        <v>132.06220222035</v>
      </c>
    </row>
    <row r="30" spans="1:46" x14ac:dyDescent="0.3">
      <c r="A30" s="51"/>
      <c r="B30" s="83">
        <v>29</v>
      </c>
      <c r="C30" s="83">
        <v>64.120156156825203</v>
      </c>
      <c r="D30" s="83">
        <v>1.5442268864322399</v>
      </c>
      <c r="E30" s="83">
        <v>12.5368375279365</v>
      </c>
      <c r="F30" s="83">
        <v>8.2168289571272997</v>
      </c>
      <c r="G30" s="83">
        <v>0.16049353089897</v>
      </c>
      <c r="H30" s="83">
        <v>1.0588585622415101</v>
      </c>
      <c r="I30" s="83">
        <v>3.9478418038458498</v>
      </c>
      <c r="J30" s="83">
        <v>3.7066030803828101</v>
      </c>
      <c r="K30" s="83">
        <v>2.3929485771613099</v>
      </c>
      <c r="L30" s="83">
        <v>0.53541040649588001</v>
      </c>
      <c r="M30" s="83">
        <v>1.7418588120504901</v>
      </c>
      <c r="N30" s="83">
        <v>0</v>
      </c>
      <c r="O30" s="83">
        <v>1101.0093767122401</v>
      </c>
      <c r="P30" s="83">
        <f t="shared" si="0"/>
        <v>1035.2830571010543</v>
      </c>
      <c r="Q30">
        <v>370</v>
      </c>
      <c r="R30">
        <v>5.3219236977501997E-3</v>
      </c>
      <c r="S30">
        <v>0.69387959801126797</v>
      </c>
      <c r="T30">
        <v>41.762562781370001</v>
      </c>
      <c r="U30" s="83">
        <v>42.456442379381301</v>
      </c>
      <c r="V30" s="2">
        <v>5147.3731019504603</v>
      </c>
      <c r="W30" s="82">
        <v>1690.4461450659901</v>
      </c>
      <c r="Z30">
        <v>51.129318735191703</v>
      </c>
      <c r="AA30">
        <v>4.4515271117840998</v>
      </c>
      <c r="AB30">
        <v>12.1882770125126</v>
      </c>
      <c r="AC30">
        <v>14.0318190826437</v>
      </c>
      <c r="AD30">
        <v>0.20344269564564299</v>
      </c>
      <c r="AE30">
        <v>4.3001255600122503</v>
      </c>
      <c r="AF30">
        <v>8.2402831306426005</v>
      </c>
      <c r="AG30">
        <v>2.8227799602743899</v>
      </c>
      <c r="AH30">
        <v>1.0532806030365001</v>
      </c>
      <c r="AI30">
        <v>0.58169541125346602</v>
      </c>
      <c r="AJ30">
        <v>0.82047955533570405</v>
      </c>
      <c r="AK30">
        <v>0</v>
      </c>
      <c r="AL30">
        <v>1145.6370106833799</v>
      </c>
      <c r="AM30" s="83">
        <f t="shared" si="1"/>
        <v>1100.4325237562462</v>
      </c>
      <c r="AN30">
        <v>370</v>
      </c>
      <c r="AO30">
        <v>1.8174013338337801E-2</v>
      </c>
      <c r="AP30">
        <v>0.28686436962916501</v>
      </c>
      <c r="AQ30">
        <v>37.629687861087199</v>
      </c>
      <c r="AR30" s="83">
        <v>37.916552230716398</v>
      </c>
      <c r="AS30" s="96">
        <v>293.75623289148098</v>
      </c>
      <c r="AT30" s="25">
        <v>131.630534043251</v>
      </c>
    </row>
    <row r="31" spans="1:46" x14ac:dyDescent="0.3">
      <c r="A31" s="51"/>
      <c r="B31" s="83">
        <v>30</v>
      </c>
      <c r="C31" s="83">
        <v>64.123733918859202</v>
      </c>
      <c r="D31" s="83">
        <v>1.5443130508563101</v>
      </c>
      <c r="E31" s="83">
        <v>12.537537055573701</v>
      </c>
      <c r="F31" s="83">
        <v>8.2172874378990901</v>
      </c>
      <c r="G31" s="83">
        <v>0.16050248608086501</v>
      </c>
      <c r="H31" s="83">
        <v>1.0589176441931201</v>
      </c>
      <c r="I31" s="83">
        <v>3.9480620846338002</v>
      </c>
      <c r="J31" s="83">
        <v>3.7068099005867898</v>
      </c>
      <c r="K31" s="83">
        <v>2.3930820983671501</v>
      </c>
      <c r="L31" s="83">
        <v>0.53544028120517195</v>
      </c>
      <c r="M31" s="83">
        <v>1.7369736834307401</v>
      </c>
      <c r="N31" s="83">
        <v>0</v>
      </c>
      <c r="O31" s="83">
        <v>1101.28057582406</v>
      </c>
      <c r="P31" s="83">
        <f t="shared" si="0"/>
        <v>1035.2842446482816</v>
      </c>
      <c r="Q31">
        <v>360</v>
      </c>
      <c r="R31">
        <v>4.7247636338444603E-3</v>
      </c>
      <c r="S31">
        <v>0.80467363989173901</v>
      </c>
      <c r="T31">
        <v>41.759304582134703</v>
      </c>
      <c r="U31" s="83">
        <v>42.563978222026499</v>
      </c>
      <c r="V31" s="2">
        <v>5178.7681357600904</v>
      </c>
      <c r="W31" s="82">
        <v>1692.4906097856399</v>
      </c>
      <c r="Z31">
        <v>51.129873763036301</v>
      </c>
      <c r="AA31">
        <v>4.4515754347729199</v>
      </c>
      <c r="AB31">
        <v>12.1884093208102</v>
      </c>
      <c r="AC31">
        <v>14.0319714032787</v>
      </c>
      <c r="AD31">
        <v>0.20344490409206201</v>
      </c>
      <c r="AE31">
        <v>4.3001722394807</v>
      </c>
      <c r="AF31">
        <v>8.2403725819925793</v>
      </c>
      <c r="AG31">
        <v>2.8228106026047701</v>
      </c>
      <c r="AH31">
        <v>1.0532920367906999</v>
      </c>
      <c r="AI31">
        <v>0.58170172577433799</v>
      </c>
      <c r="AJ31">
        <v>0.82019926388444797</v>
      </c>
      <c r="AK31">
        <v>0</v>
      </c>
      <c r="AL31">
        <v>1145.8746457055199</v>
      </c>
      <c r="AM31" s="83">
        <f t="shared" si="1"/>
        <v>1100.4334620135621</v>
      </c>
      <c r="AN31">
        <v>360</v>
      </c>
      <c r="AO31">
        <v>1.7377826547742101E-2</v>
      </c>
      <c r="AP31">
        <v>0.31021556676179202</v>
      </c>
      <c r="AQ31">
        <v>37.631509536317097</v>
      </c>
      <c r="AR31" s="83">
        <v>37.941725103078802</v>
      </c>
      <c r="AS31" s="96">
        <v>293.93063736178601</v>
      </c>
      <c r="AT31" s="25">
        <v>131.206328250746</v>
      </c>
    </row>
    <row r="32" spans="1:46" x14ac:dyDescent="0.3">
      <c r="A32" s="51"/>
      <c r="B32" s="83">
        <v>31</v>
      </c>
      <c r="C32" s="83">
        <v>64.128008181211001</v>
      </c>
      <c r="D32" s="83">
        <v>1.5444159893274401</v>
      </c>
      <c r="E32" s="83">
        <v>12.538372763654699</v>
      </c>
      <c r="F32" s="83">
        <v>8.2178351733502897</v>
      </c>
      <c r="G32" s="83">
        <v>0.16051318461153</v>
      </c>
      <c r="H32" s="83">
        <v>1.0589882279153</v>
      </c>
      <c r="I32" s="83">
        <v>3.9483252485529898</v>
      </c>
      <c r="J32" s="83">
        <v>3.70705698348474</v>
      </c>
      <c r="K32" s="83">
        <v>2.3932416127948501</v>
      </c>
      <c r="L32" s="83">
        <v>0.53547597176926998</v>
      </c>
      <c r="M32" s="83">
        <v>1.73100014551357</v>
      </c>
      <c r="N32" s="83">
        <v>0</v>
      </c>
      <c r="O32" s="83">
        <v>1101.55026189915</v>
      </c>
      <c r="P32" s="83">
        <f t="shared" si="0"/>
        <v>1035.2856633810975</v>
      </c>
      <c r="Q32">
        <v>350</v>
      </c>
      <c r="R32">
        <v>4.1487490933016704E-3</v>
      </c>
      <c r="S32">
        <v>0.94160359656555903</v>
      </c>
      <c r="T32">
        <v>41.754553630320999</v>
      </c>
      <c r="U32" s="83">
        <v>42.696157226886498</v>
      </c>
      <c r="V32" s="2">
        <v>5217.50591293448</v>
      </c>
      <c r="W32" s="82">
        <v>1696.6883703662099</v>
      </c>
      <c r="Z32">
        <v>51.130440325823898</v>
      </c>
      <c r="AA32">
        <v>4.4516247620409599</v>
      </c>
      <c r="AB32">
        <v>12.1885443788234</v>
      </c>
      <c r="AC32">
        <v>14.0321268895385</v>
      </c>
      <c r="AD32">
        <v>0.203447158435824</v>
      </c>
      <c r="AE32">
        <v>4.3002198890716699</v>
      </c>
      <c r="AF32">
        <v>8.2404638923776403</v>
      </c>
      <c r="AG32">
        <v>2.82284188176363</v>
      </c>
      <c r="AH32">
        <v>1.05330370816848</v>
      </c>
      <c r="AI32">
        <v>0.581708171527614</v>
      </c>
      <c r="AJ32">
        <v>0.81989659638878598</v>
      </c>
      <c r="AK32">
        <v>0</v>
      </c>
      <c r="AL32">
        <v>1146.11228415454</v>
      </c>
      <c r="AM32" s="83">
        <f t="shared" si="1"/>
        <v>1100.4344197703406</v>
      </c>
      <c r="AN32">
        <v>350</v>
      </c>
      <c r="AO32">
        <v>1.65823229391081E-2</v>
      </c>
      <c r="AP32">
        <v>0.33573726540225302</v>
      </c>
      <c r="AQ32">
        <v>37.633266833336002</v>
      </c>
      <c r="AR32" s="83">
        <v>37.969004098738303</v>
      </c>
      <c r="AS32" s="96">
        <v>294.12142970677399</v>
      </c>
      <c r="AT32" s="25">
        <v>130.79032286722699</v>
      </c>
    </row>
    <row r="33" spans="1:46" x14ac:dyDescent="0.3">
      <c r="A33" s="51"/>
      <c r="B33" s="83">
        <v>32</v>
      </c>
      <c r="C33" s="83">
        <v>64.133173864875005</v>
      </c>
      <c r="D33" s="83">
        <v>1.5445403961922799</v>
      </c>
      <c r="E33" s="83">
        <v>12.539382763328801</v>
      </c>
      <c r="F33" s="83">
        <v>8.2184971420923798</v>
      </c>
      <c r="G33" s="83">
        <v>0.16052611438058201</v>
      </c>
      <c r="H33" s="83">
        <v>1.0590735322674001</v>
      </c>
      <c r="I33" s="83">
        <v>3.94864329677895</v>
      </c>
      <c r="J33" s="83">
        <v>3.70735559690256</v>
      </c>
      <c r="K33" s="83">
        <v>2.3934343948483399</v>
      </c>
      <c r="L33" s="83">
        <v>0.53551910580006701</v>
      </c>
      <c r="M33" s="83">
        <v>1.7236336081342201</v>
      </c>
      <c r="N33" s="83">
        <v>0</v>
      </c>
      <c r="O33" s="83">
        <v>1101.81800119178</v>
      </c>
      <c r="P33" s="83">
        <f t="shared" si="0"/>
        <v>1035.2873779985748</v>
      </c>
      <c r="Q33">
        <v>340</v>
      </c>
      <c r="R33">
        <v>3.5997882294248498E-3</v>
      </c>
      <c r="S33">
        <v>1.1126931837776</v>
      </c>
      <c r="T33">
        <v>41.747892280481501</v>
      </c>
      <c r="U33" s="83">
        <v>42.860585464259103</v>
      </c>
      <c r="V33" s="2">
        <v>5265.8095913581201</v>
      </c>
      <c r="W33" s="82">
        <v>1703.6703158815001</v>
      </c>
      <c r="Z33">
        <v>51.131019853239799</v>
      </c>
      <c r="AA33">
        <v>4.4516752180624204</v>
      </c>
      <c r="AB33">
        <v>12.1886825273623</v>
      </c>
      <c r="AC33">
        <v>14.032285933782701</v>
      </c>
      <c r="AD33">
        <v>0.203449464365623</v>
      </c>
      <c r="AE33">
        <v>4.3002686290258803</v>
      </c>
      <c r="AF33">
        <v>8.24055729221371</v>
      </c>
      <c r="AG33">
        <v>2.8228738766819399</v>
      </c>
      <c r="AH33">
        <v>1.0533156466218201</v>
      </c>
      <c r="AI33">
        <v>0.58171476477874295</v>
      </c>
      <c r="AJ33">
        <v>0.81956872994074204</v>
      </c>
      <c r="AK33">
        <v>0</v>
      </c>
      <c r="AL33">
        <v>1146.34992441746</v>
      </c>
      <c r="AM33" s="83">
        <f t="shared" si="1"/>
        <v>1100.4353994434202</v>
      </c>
      <c r="AN33">
        <v>340</v>
      </c>
      <c r="AO33">
        <v>1.5787643854873801E-2</v>
      </c>
      <c r="AP33">
        <v>0.36374907490071601</v>
      </c>
      <c r="AQ33">
        <v>37.634950561366097</v>
      </c>
      <c r="AR33" s="83">
        <v>37.998699636266799</v>
      </c>
      <c r="AS33" s="96">
        <v>294.33098811693901</v>
      </c>
      <c r="AT33" s="25">
        <v>130.383398722794</v>
      </c>
    </row>
    <row r="34" spans="1:46" x14ac:dyDescent="0.3">
      <c r="A34" s="51"/>
      <c r="B34" s="83">
        <v>33</v>
      </c>
      <c r="C34" s="83">
        <v>64.139468247650896</v>
      </c>
      <c r="D34" s="83">
        <v>1.54469198589041</v>
      </c>
      <c r="E34" s="83">
        <v>12.5406134473902</v>
      </c>
      <c r="F34" s="83">
        <v>8.2193037506498108</v>
      </c>
      <c r="G34" s="83">
        <v>0.16054186929724301</v>
      </c>
      <c r="H34" s="83">
        <v>1.0591774755747101</v>
      </c>
      <c r="I34" s="83">
        <v>3.94903083837182</v>
      </c>
      <c r="J34" s="83">
        <v>3.7077194571921201</v>
      </c>
      <c r="K34" s="83">
        <v>2.39366929967718</v>
      </c>
      <c r="L34" s="83">
        <v>0.53557166459347405</v>
      </c>
      <c r="M34" s="83">
        <v>1.71450336301771</v>
      </c>
      <c r="N34" s="83">
        <v>0</v>
      </c>
      <c r="O34" s="83">
        <v>1102.0832633575501</v>
      </c>
      <c r="P34" s="83">
        <f t="shared" si="0"/>
        <v>1035.2894672590517</v>
      </c>
      <c r="Q34">
        <v>330</v>
      </c>
      <c r="R34">
        <v>3.0850029791065201E-3</v>
      </c>
      <c r="S34">
        <v>1.3282189022645401</v>
      </c>
      <c r="T34">
        <v>41.738812254112197</v>
      </c>
      <c r="U34" s="83">
        <v>43.0670311563767</v>
      </c>
      <c r="V34" s="2">
        <v>5326.5056785870202</v>
      </c>
      <c r="W34" s="82">
        <v>1714.2314986914801</v>
      </c>
      <c r="Z34">
        <v>51.131614024812301</v>
      </c>
      <c r="AA34">
        <v>4.4517269490639304</v>
      </c>
      <c r="AB34">
        <v>12.188824166795399</v>
      </c>
      <c r="AC34">
        <v>14.032448996937401</v>
      </c>
      <c r="AD34">
        <v>0.20345182856427499</v>
      </c>
      <c r="AE34">
        <v>4.3003186005965803</v>
      </c>
      <c r="AF34">
        <v>8.2406530521828891</v>
      </c>
      <c r="AG34">
        <v>2.8229066800841598</v>
      </c>
      <c r="AH34">
        <v>1.0533278867495599</v>
      </c>
      <c r="AI34">
        <v>0.58172152463562798</v>
      </c>
      <c r="AJ34">
        <v>0.81921234739711202</v>
      </c>
      <c r="AK34">
        <v>0</v>
      </c>
      <c r="AL34">
        <v>1146.58756460938</v>
      </c>
      <c r="AM34" s="83">
        <f t="shared" si="1"/>
        <v>1100.4364038719914</v>
      </c>
      <c r="AN34">
        <v>330</v>
      </c>
      <c r="AO34">
        <v>1.4993959544480399E-2</v>
      </c>
      <c r="AP34">
        <v>0.39463536641078101</v>
      </c>
      <c r="AQ34">
        <v>37.636549717917397</v>
      </c>
      <c r="AR34" s="83">
        <v>38.031185084328101</v>
      </c>
      <c r="AS34" s="96">
        <v>294.56216703505299</v>
      </c>
      <c r="AT34" s="25">
        <v>129.986614548191</v>
      </c>
    </row>
    <row r="35" spans="1:46" x14ac:dyDescent="0.3">
      <c r="A35" s="51"/>
      <c r="B35" s="83">
        <v>34</v>
      </c>
      <c r="C35" s="83">
        <v>64.147158087640705</v>
      </c>
      <c r="D35" s="83">
        <v>1.5448771828452601</v>
      </c>
      <c r="E35" s="83">
        <v>12.5421169726519</v>
      </c>
      <c r="F35" s="83">
        <v>8.2202891833700509</v>
      </c>
      <c r="G35" s="83">
        <v>0.160561117060287</v>
      </c>
      <c r="H35" s="83">
        <v>1.0593044629902699</v>
      </c>
      <c r="I35" s="83">
        <v>3.94950429747729</v>
      </c>
      <c r="J35" s="83">
        <v>3.7081639848773702</v>
      </c>
      <c r="K35" s="83">
        <v>2.39395628262865</v>
      </c>
      <c r="L35" s="83">
        <v>0.53563587560919201</v>
      </c>
      <c r="M35" s="83">
        <v>1.7031927691917099</v>
      </c>
      <c r="N35" s="83">
        <v>0</v>
      </c>
      <c r="O35" s="83">
        <v>1102.3454481491899</v>
      </c>
      <c r="P35" s="83">
        <f t="shared" si="0"/>
        <v>1035.2920197061044</v>
      </c>
      <c r="Q35">
        <v>320</v>
      </c>
      <c r="R35">
        <v>2.6122746179233799E-3</v>
      </c>
      <c r="S35">
        <v>1.6006607675407201</v>
      </c>
      <c r="T35">
        <v>41.726742342139502</v>
      </c>
      <c r="U35" s="83">
        <v>43.327403109680198</v>
      </c>
      <c r="V35" s="2">
        <v>5402.9898753765701</v>
      </c>
      <c r="W35" s="82">
        <v>1729.31473087726</v>
      </c>
      <c r="Z35">
        <v>51.132224826141098</v>
      </c>
      <c r="AA35">
        <v>4.4517801279198501</v>
      </c>
      <c r="AB35">
        <v>12.1889697704525</v>
      </c>
      <c r="AC35">
        <v>14.0326166239262</v>
      </c>
      <c r="AD35">
        <v>0.20345425893244501</v>
      </c>
      <c r="AE35">
        <v>4.3003699707785197</v>
      </c>
      <c r="AF35">
        <v>8.2407514922953293</v>
      </c>
      <c r="AG35">
        <v>2.8229404015925499</v>
      </c>
      <c r="AH35">
        <v>1.0533404694556801</v>
      </c>
      <c r="AI35">
        <v>0.58172847368832203</v>
      </c>
      <c r="AJ35">
        <v>0.81882352577509399</v>
      </c>
      <c r="AK35">
        <v>0</v>
      </c>
      <c r="AL35">
        <v>1146.8252025120601</v>
      </c>
      <c r="AM35" s="83">
        <f t="shared" si="1"/>
        <v>1100.4374364126484</v>
      </c>
      <c r="AN35">
        <v>320</v>
      </c>
      <c r="AO35">
        <v>1.42014763414255E-2</v>
      </c>
      <c r="AP35">
        <v>0.42886220185226098</v>
      </c>
      <c r="AQ35">
        <v>37.638051029011898</v>
      </c>
      <c r="AR35" s="83">
        <v>38.066913230864202</v>
      </c>
      <c r="AS35" s="96">
        <v>294.818420086419</v>
      </c>
      <c r="AT35" s="25">
        <v>129.601252754847</v>
      </c>
    </row>
    <row r="36" spans="1:46" x14ac:dyDescent="0.3">
      <c r="A36" s="51"/>
      <c r="B36" s="83">
        <v>35</v>
      </c>
      <c r="C36" s="83">
        <v>64.156505320377306</v>
      </c>
      <c r="D36" s="83">
        <v>1.5451022953367199</v>
      </c>
      <c r="E36" s="83">
        <v>12.543944553013199</v>
      </c>
      <c r="F36" s="83">
        <v>8.2214870066010306</v>
      </c>
      <c r="G36" s="83">
        <v>0.16058451329753801</v>
      </c>
      <c r="H36" s="83">
        <v>1.05945882002883</v>
      </c>
      <c r="I36" s="83">
        <v>3.9500798013181999</v>
      </c>
      <c r="J36" s="83">
        <v>3.7087043217032698</v>
      </c>
      <c r="K36" s="83">
        <v>2.3943051190728801</v>
      </c>
      <c r="L36" s="83">
        <v>0.535713926037935</v>
      </c>
      <c r="M36" s="83">
        <v>1.68929293998698</v>
      </c>
      <c r="N36" s="83">
        <v>0</v>
      </c>
      <c r="O36" s="83">
        <v>1102.60395944111</v>
      </c>
      <c r="P36" s="83">
        <f t="shared" si="0"/>
        <v>1035.2951222825795</v>
      </c>
      <c r="Q36">
        <v>310</v>
      </c>
      <c r="R36">
        <v>2.1891198542331402E-3</v>
      </c>
      <c r="S36">
        <v>1.9439541393577799</v>
      </c>
      <c r="T36">
        <v>41.7111220545234</v>
      </c>
      <c r="U36" s="83">
        <v>43.6550761938812</v>
      </c>
      <c r="V36" s="2">
        <v>5498.9901529037397</v>
      </c>
      <c r="W36" s="82">
        <v>1749.93407009677</v>
      </c>
      <c r="Z36">
        <v>51.132854621771102</v>
      </c>
      <c r="AA36">
        <v>4.4518349604971599</v>
      </c>
      <c r="AB36">
        <v>12.1891199019972</v>
      </c>
      <c r="AC36">
        <v>14.032789463669801</v>
      </c>
      <c r="AD36">
        <v>0.20345676487861999</v>
      </c>
      <c r="AE36">
        <v>4.3004229384368697</v>
      </c>
      <c r="AF36">
        <v>8.2408529936341797</v>
      </c>
      <c r="AG36">
        <v>2.8229751717504099</v>
      </c>
      <c r="AH36">
        <v>1.05335344345059</v>
      </c>
      <c r="AI36">
        <v>0.58173563883812496</v>
      </c>
      <c r="AJ36">
        <v>0.81839759236085896</v>
      </c>
      <c r="AK36">
        <v>0</v>
      </c>
      <c r="AL36">
        <v>1147.06283549521</v>
      </c>
      <c r="AM36" s="83">
        <f t="shared" si="1"/>
        <v>1100.4385010625811</v>
      </c>
      <c r="AN36">
        <v>310</v>
      </c>
      <c r="AO36">
        <v>1.34104462371247E-2</v>
      </c>
      <c r="AP36">
        <v>0.46699972488293101</v>
      </c>
      <c r="AQ36">
        <v>37.639438346507397</v>
      </c>
      <c r="AR36" s="83">
        <v>38.1064380713904</v>
      </c>
      <c r="AS36" s="96">
        <v>295.10396203434999</v>
      </c>
      <c r="AT36" s="25">
        <v>129.22887969707</v>
      </c>
    </row>
    <row r="37" spans="1:46" x14ac:dyDescent="0.3">
      <c r="A37" s="51"/>
      <c r="B37" s="83">
        <v>36</v>
      </c>
      <c r="C37" s="83">
        <v>64.167712524506598</v>
      </c>
      <c r="D37" s="83">
        <v>1.5453722021331999</v>
      </c>
      <c r="E37" s="83">
        <v>12.546135796854999</v>
      </c>
      <c r="F37" s="83">
        <v>8.2229231802621303</v>
      </c>
      <c r="G37" s="83">
        <v>0.16061256506581201</v>
      </c>
      <c r="H37" s="83">
        <v>1.0596438920055999</v>
      </c>
      <c r="I37" s="83">
        <v>3.95076982254737</v>
      </c>
      <c r="J37" s="83">
        <v>3.7093521781627401</v>
      </c>
      <c r="K37" s="83">
        <v>2.3947233691954999</v>
      </c>
      <c r="L37" s="83">
        <v>0.53580750743383598</v>
      </c>
      <c r="M37" s="83">
        <v>1.67248803604619</v>
      </c>
      <c r="N37" s="83">
        <v>0</v>
      </c>
      <c r="O37" s="83">
        <v>1102.85832508664</v>
      </c>
      <c r="P37" s="83">
        <f t="shared" si="0"/>
        <v>1035.2988422293126</v>
      </c>
      <c r="Q37">
        <v>300</v>
      </c>
      <c r="R37">
        <v>1.82096203454288E-3</v>
      </c>
      <c r="S37">
        <v>2.3719192109524201</v>
      </c>
      <c r="T37">
        <v>41.691518610097702</v>
      </c>
      <c r="U37" s="83">
        <v>44.063437821050101</v>
      </c>
      <c r="V37" s="2">
        <v>5618.0985524779899</v>
      </c>
      <c r="W37" s="82">
        <v>1777.0325101779099</v>
      </c>
      <c r="Z37">
        <v>51.133506248856499</v>
      </c>
      <c r="AA37">
        <v>4.4518916938100404</v>
      </c>
      <c r="AB37">
        <v>12.189275237754099</v>
      </c>
      <c r="AC37">
        <v>14.0329682947905</v>
      </c>
      <c r="AD37">
        <v>0.203459357691786</v>
      </c>
      <c r="AE37">
        <v>4.3004777421845999</v>
      </c>
      <c r="AF37">
        <v>8.2409580134508307</v>
      </c>
      <c r="AG37">
        <v>2.8230111471931401</v>
      </c>
      <c r="AH37">
        <v>1.05336686718058</v>
      </c>
      <c r="AI37">
        <v>0.58174305236317803</v>
      </c>
      <c r="AJ37">
        <v>0.817928939280537</v>
      </c>
      <c r="AK37">
        <v>0</v>
      </c>
      <c r="AL37">
        <v>1147.30046041478</v>
      </c>
      <c r="AM37" s="83">
        <f t="shared" si="1"/>
        <v>1100.4396026179104</v>
      </c>
      <c r="AN37">
        <v>300</v>
      </c>
      <c r="AO37">
        <v>1.2621179587737201E-2</v>
      </c>
      <c r="AP37">
        <v>0.50975213898911498</v>
      </c>
      <c r="AQ37">
        <v>37.6406918486623</v>
      </c>
      <c r="AR37" s="83">
        <v>38.150443987651499</v>
      </c>
      <c r="AS37" s="96">
        <v>295.42398477702898</v>
      </c>
      <c r="AT37" s="25">
        <v>128.87142597332399</v>
      </c>
    </row>
    <row r="38" spans="1:46" x14ac:dyDescent="0.3">
      <c r="A38" s="51"/>
      <c r="B38" s="83">
        <v>37</v>
      </c>
      <c r="C38" s="83">
        <v>64.180868788187098</v>
      </c>
      <c r="D38" s="83">
        <v>1.5456890487742301</v>
      </c>
      <c r="E38" s="83">
        <v>12.548708122783699</v>
      </c>
      <c r="F38" s="83">
        <v>8.2246091207659706</v>
      </c>
      <c r="G38" s="83">
        <v>0.160645495353854</v>
      </c>
      <c r="H38" s="83">
        <v>1.0598611500923001</v>
      </c>
      <c r="I38" s="83">
        <v>3.9515798462724101</v>
      </c>
      <c r="J38" s="83">
        <v>3.7101127041877402</v>
      </c>
      <c r="K38" s="83">
        <v>2.3952143577448402</v>
      </c>
      <c r="L38" s="83">
        <v>0.53591736369288701</v>
      </c>
      <c r="M38" s="83">
        <v>1.6526398739433099</v>
      </c>
      <c r="N38" s="83">
        <v>0</v>
      </c>
      <c r="O38" s="83">
        <v>1103.10831839872</v>
      </c>
      <c r="P38" s="83">
        <f t="shared" si="0"/>
        <v>1035.3032091168552</v>
      </c>
      <c r="Q38">
        <v>290</v>
      </c>
      <c r="R38">
        <v>1.5094727099874499E-3</v>
      </c>
      <c r="S38">
        <v>2.89637912658561</v>
      </c>
      <c r="T38">
        <v>41.667742974108499</v>
      </c>
      <c r="U38" s="83">
        <v>44.5641221006941</v>
      </c>
      <c r="V38" s="2">
        <v>5763.2261526088096</v>
      </c>
      <c r="W38" s="82">
        <v>1811.3224339880201</v>
      </c>
      <c r="Z38">
        <v>51.134183140013597</v>
      </c>
      <c r="AA38">
        <v>4.4519506267161004</v>
      </c>
      <c r="AB38">
        <v>12.189436595995</v>
      </c>
      <c r="AC38">
        <v>14.033154059328201</v>
      </c>
      <c r="AD38">
        <v>0.20346205103026699</v>
      </c>
      <c r="AE38">
        <v>4.3005346707148</v>
      </c>
      <c r="AF38">
        <v>8.2410671049646904</v>
      </c>
      <c r="AG38">
        <v>2.82304851743082</v>
      </c>
      <c r="AH38">
        <v>1.05338081135868</v>
      </c>
      <c r="AI38">
        <v>0.58175075331616899</v>
      </c>
      <c r="AJ38">
        <v>0.81741078041556903</v>
      </c>
      <c r="AK38">
        <v>0</v>
      </c>
      <c r="AL38">
        <v>1147.53807347986</v>
      </c>
      <c r="AM38" s="83">
        <f t="shared" si="1"/>
        <v>1100.4407468813674</v>
      </c>
      <c r="AN38">
        <v>290</v>
      </c>
      <c r="AO38">
        <v>1.18340617678731E-2</v>
      </c>
      <c r="AP38">
        <v>0.55799834360499001</v>
      </c>
      <c r="AQ38">
        <v>37.641786968059499</v>
      </c>
      <c r="AR38" s="83">
        <v>38.1997853116644</v>
      </c>
      <c r="AS38" s="96">
        <v>295.78494872614198</v>
      </c>
      <c r="AT38" s="25">
        <v>128.531294642419</v>
      </c>
    </row>
    <row r="39" spans="1:46" x14ac:dyDescent="0.3">
      <c r="A39" s="51"/>
      <c r="B39" s="83">
        <v>38</v>
      </c>
      <c r="C39" s="83">
        <v>64.195928332560698</v>
      </c>
      <c r="D39" s="83">
        <v>1.5460517327524499</v>
      </c>
      <c r="E39" s="83">
        <v>12.551652580071</v>
      </c>
      <c r="F39" s="83">
        <v>8.2265389616726008</v>
      </c>
      <c r="G39" s="83">
        <v>0.160683189576624</v>
      </c>
      <c r="H39" s="83">
        <v>1.06010983831234</v>
      </c>
      <c r="I39" s="83">
        <v>3.9525070539148799</v>
      </c>
      <c r="J39" s="83">
        <v>3.7109832534332501</v>
      </c>
      <c r="K39" s="83">
        <v>2.3957763762651001</v>
      </c>
      <c r="L39" s="83">
        <v>0.53604311255655102</v>
      </c>
      <c r="M39" s="83">
        <v>1.6298212568672801</v>
      </c>
      <c r="N39" s="83">
        <v>0</v>
      </c>
      <c r="O39" s="83">
        <v>1103.35400998106</v>
      </c>
      <c r="P39" s="83">
        <f t="shared" si="0"/>
        <v>1035.3082077500781</v>
      </c>
      <c r="Q39">
        <v>280</v>
      </c>
      <c r="R39">
        <v>1.25199670969383E-3</v>
      </c>
      <c r="S39">
        <v>3.5260413917821101</v>
      </c>
      <c r="T39">
        <v>41.639895555713203</v>
      </c>
      <c r="U39" s="83">
        <v>45.165936947495297</v>
      </c>
      <c r="V39" s="2">
        <v>5936.2901182637697</v>
      </c>
      <c r="W39" s="82">
        <v>1853.20009717893</v>
      </c>
      <c r="Z39">
        <v>51.134889485867099</v>
      </c>
      <c r="AA39">
        <v>4.4520121240682</v>
      </c>
      <c r="AB39">
        <v>12.1896049756868</v>
      </c>
      <c r="AC39">
        <v>14.033347907348601</v>
      </c>
      <c r="AD39">
        <v>0.203464861568487</v>
      </c>
      <c r="AE39">
        <v>4.3005940764712998</v>
      </c>
      <c r="AF39">
        <v>8.2411809435599395</v>
      </c>
      <c r="AG39">
        <v>2.8230875138221201</v>
      </c>
      <c r="AH39">
        <v>1.0533953623131</v>
      </c>
      <c r="AI39">
        <v>0.58175878937359904</v>
      </c>
      <c r="AJ39">
        <v>0.81683482980376099</v>
      </c>
      <c r="AK39">
        <v>0</v>
      </c>
      <c r="AL39">
        <v>1147.7756700765101</v>
      </c>
      <c r="AM39" s="83">
        <f t="shared" si="1"/>
        <v>1100.441940937073</v>
      </c>
      <c r="AN39">
        <v>280</v>
      </c>
      <c r="AO39">
        <v>1.1049576453890099E-2</v>
      </c>
      <c r="AP39">
        <v>0.61284776116495199</v>
      </c>
      <c r="AQ39">
        <v>37.642692936676902</v>
      </c>
      <c r="AR39" s="83">
        <v>38.255540697841802</v>
      </c>
      <c r="AS39" s="96">
        <v>296.19498119100001</v>
      </c>
      <c r="AT39" s="25">
        <v>128.211509017673</v>
      </c>
    </row>
    <row r="40" spans="1:46" x14ac:dyDescent="0.3">
      <c r="A40" s="51"/>
      <c r="B40" s="83">
        <v>39</v>
      </c>
      <c r="C40" s="83">
        <v>64.212736405273105</v>
      </c>
      <c r="D40" s="83">
        <v>1.5464565271158399</v>
      </c>
      <c r="E40" s="83">
        <v>12.554938911380599</v>
      </c>
      <c r="F40" s="83">
        <v>8.2286928718757899</v>
      </c>
      <c r="G40" s="83">
        <v>0.160725260387098</v>
      </c>
      <c r="H40" s="83">
        <v>1.0603874011377099</v>
      </c>
      <c r="I40" s="83">
        <v>3.9535419174597202</v>
      </c>
      <c r="J40" s="83">
        <v>3.7119548801076898</v>
      </c>
      <c r="K40" s="83">
        <v>2.3964036494361598</v>
      </c>
      <c r="L40" s="83">
        <v>0.53618346182552901</v>
      </c>
      <c r="M40" s="83">
        <v>1.60427537692253</v>
      </c>
      <c r="N40" s="83">
        <v>0</v>
      </c>
      <c r="O40" s="83">
        <v>1103.5957160635501</v>
      </c>
      <c r="P40" s="83">
        <f t="shared" si="0"/>
        <v>1035.3137867628679</v>
      </c>
      <c r="Q40">
        <v>270</v>
      </c>
      <c r="R40">
        <v>1.0424725915831701E-3</v>
      </c>
      <c r="S40">
        <v>4.2668767123622198</v>
      </c>
      <c r="T40">
        <v>41.608310510457699</v>
      </c>
      <c r="U40" s="83">
        <v>45.875187222819903</v>
      </c>
      <c r="V40" s="2">
        <v>6138.3327751347197</v>
      </c>
      <c r="W40" s="82">
        <v>1902.7889812256101</v>
      </c>
      <c r="Z40">
        <v>51.135630452931203</v>
      </c>
      <c r="AA40">
        <v>4.4520766356841701</v>
      </c>
      <c r="AB40">
        <v>12.1897816084302</v>
      </c>
      <c r="AC40">
        <v>14.0335512567389</v>
      </c>
      <c r="AD40">
        <v>0.20346780986391999</v>
      </c>
      <c r="AE40">
        <v>4.3006563939730897</v>
      </c>
      <c r="AF40">
        <v>8.2413003619005298</v>
      </c>
      <c r="AG40">
        <v>2.8231284216032502</v>
      </c>
      <c r="AH40">
        <v>1.0534106264757199</v>
      </c>
      <c r="AI40">
        <v>0.58176721931461395</v>
      </c>
      <c r="AJ40">
        <v>0.81619087057087203</v>
      </c>
      <c r="AK40">
        <v>0</v>
      </c>
      <c r="AL40">
        <v>1148.0132445320901</v>
      </c>
      <c r="AM40" s="83">
        <f t="shared" si="1"/>
        <v>1100.4431935188591</v>
      </c>
      <c r="AN40">
        <v>270</v>
      </c>
      <c r="AO40">
        <v>1.0268336349509801E-2</v>
      </c>
      <c r="AP40">
        <v>0.67571809636440205</v>
      </c>
      <c r="AQ40">
        <v>37.643370788223002</v>
      </c>
      <c r="AR40" s="83">
        <v>38.319088884587401</v>
      </c>
      <c r="AS40" s="96">
        <v>296.66442766184201</v>
      </c>
      <c r="AT40" s="25">
        <v>127.915916905636</v>
      </c>
    </row>
    <row r="41" spans="1:46" x14ac:dyDescent="0.3">
      <c r="A41" s="51"/>
      <c r="B41" s="83">
        <v>40</v>
      </c>
      <c r="C41" s="83">
        <v>64.231083375358494</v>
      </c>
      <c r="D41" s="83">
        <v>1.54689838325264</v>
      </c>
      <c r="E41" s="83">
        <v>12.558526129454799</v>
      </c>
      <c r="F41" s="83">
        <v>8.2310439877199908</v>
      </c>
      <c r="G41" s="83">
        <v>0.160771183076417</v>
      </c>
      <c r="H41" s="83">
        <v>1.06069037679358</v>
      </c>
      <c r="I41" s="83">
        <v>3.9546715300467499</v>
      </c>
      <c r="J41" s="83">
        <v>3.7130154660436898</v>
      </c>
      <c r="K41" s="83">
        <v>2.3970883538815801</v>
      </c>
      <c r="L41" s="83">
        <v>0.53633666105803501</v>
      </c>
      <c r="M41" s="83">
        <v>1.5763311569302401</v>
      </c>
      <c r="N41" s="83">
        <v>0</v>
      </c>
      <c r="O41" s="83">
        <v>1103.83388304609</v>
      </c>
      <c r="P41" s="83">
        <f t="shared" si="0"/>
        <v>1035.319876573551</v>
      </c>
      <c r="Q41">
        <v>260</v>
      </c>
      <c r="R41">
        <v>8.7319998046961605E-4</v>
      </c>
      <c r="S41">
        <v>5.1236671638640798</v>
      </c>
      <c r="T41">
        <v>41.573439621843001</v>
      </c>
      <c r="U41" s="83">
        <v>46.697106785707099</v>
      </c>
      <c r="V41" s="2">
        <v>6369.9646926326304</v>
      </c>
      <c r="W41" s="82">
        <v>1960.07497907987</v>
      </c>
      <c r="Z41">
        <v>51.136412479563901</v>
      </c>
      <c r="AA41">
        <v>4.4521447221137098</v>
      </c>
      <c r="AB41">
        <v>12.1899680290097</v>
      </c>
      <c r="AC41">
        <v>14.0337658744279</v>
      </c>
      <c r="AD41">
        <v>0.20347092153468299</v>
      </c>
      <c r="AE41">
        <v>4.3007221647049301</v>
      </c>
      <c r="AF41">
        <v>8.24142639762775</v>
      </c>
      <c r="AG41">
        <v>2.82317159622716</v>
      </c>
      <c r="AH41">
        <v>1.0534267364788199</v>
      </c>
      <c r="AI41">
        <v>0.58177611638805404</v>
      </c>
      <c r="AJ41">
        <v>0.81546616938622596</v>
      </c>
      <c r="AK41">
        <v>0</v>
      </c>
      <c r="AL41">
        <v>1148.25078979504</v>
      </c>
      <c r="AM41" s="83">
        <f t="shared" si="1"/>
        <v>1100.4445155105691</v>
      </c>
      <c r="AN41">
        <v>260</v>
      </c>
      <c r="AO41">
        <v>9.4911273384551704E-3</v>
      </c>
      <c r="AP41">
        <v>0.748445240513261</v>
      </c>
      <c r="AQ41">
        <v>37.643770581840798</v>
      </c>
      <c r="AR41" s="83">
        <v>38.392215822353997</v>
      </c>
      <c r="AS41" s="96">
        <v>297.20662575881801</v>
      </c>
      <c r="AT41" s="25">
        <v>127.64947690328</v>
      </c>
    </row>
    <row r="42" spans="1:46" x14ac:dyDescent="0.3">
      <c r="A42" s="51"/>
      <c r="B42" s="83">
        <v>41</v>
      </c>
      <c r="C42" s="83">
        <v>64.250755642453498</v>
      </c>
      <c r="D42" s="83">
        <v>1.54737215695479</v>
      </c>
      <c r="E42" s="83">
        <v>12.5623724709356</v>
      </c>
      <c r="F42" s="83">
        <v>8.2335649368818107</v>
      </c>
      <c r="G42" s="83">
        <v>0.16082042300027399</v>
      </c>
      <c r="H42" s="83">
        <v>1.06101523795583</v>
      </c>
      <c r="I42" s="83">
        <v>3.9558827404222199</v>
      </c>
      <c r="J42" s="83">
        <v>3.71415266361437</v>
      </c>
      <c r="K42" s="83">
        <v>2.39782251808791</v>
      </c>
      <c r="L42" s="83">
        <v>0.53650092666737503</v>
      </c>
      <c r="M42" s="83">
        <v>1.5463236281667301</v>
      </c>
      <c r="N42" s="83">
        <v>0</v>
      </c>
      <c r="O42" s="83">
        <v>1104.0689765649699</v>
      </c>
      <c r="P42" s="83">
        <f t="shared" si="0"/>
        <v>1035.3264062829121</v>
      </c>
      <c r="Q42">
        <v>250</v>
      </c>
      <c r="R42">
        <v>7.3645244678925399E-4</v>
      </c>
      <c r="S42">
        <v>6.1017990451135704</v>
      </c>
      <c r="T42">
        <v>41.535743100544899</v>
      </c>
      <c r="U42" s="83">
        <v>47.637542145658401</v>
      </c>
      <c r="V42" s="2">
        <v>6631.8599201767001</v>
      </c>
      <c r="W42" s="82">
        <v>2025.05112857621</v>
      </c>
      <c r="Z42">
        <v>51.137243683851104</v>
      </c>
      <c r="AA42">
        <v>4.4522170901505103</v>
      </c>
      <c r="AB42">
        <v>12.190166172625901</v>
      </c>
      <c r="AC42">
        <v>14.0339939883255</v>
      </c>
      <c r="AD42">
        <v>0.203474228882502</v>
      </c>
      <c r="AE42">
        <v>4.3007920714216503</v>
      </c>
      <c r="AF42">
        <v>8.2415603590971305</v>
      </c>
      <c r="AG42">
        <v>2.8232174858822998</v>
      </c>
      <c r="AH42">
        <v>1.0534438595576101</v>
      </c>
      <c r="AI42">
        <v>0.58178557295292999</v>
      </c>
      <c r="AJ42">
        <v>0.81464466958516302</v>
      </c>
      <c r="AK42">
        <v>0</v>
      </c>
      <c r="AL42">
        <v>1148.4882969943401</v>
      </c>
      <c r="AM42" s="83">
        <f t="shared" si="1"/>
        <v>1100.4459206355752</v>
      </c>
      <c r="AN42">
        <v>250</v>
      </c>
      <c r="AO42">
        <v>8.7189683891945903E-3</v>
      </c>
      <c r="AP42">
        <v>0.833440942424854</v>
      </c>
      <c r="AQ42">
        <v>37.643827497585001</v>
      </c>
      <c r="AR42" s="83">
        <v>38.477268440009802</v>
      </c>
      <c r="AS42" s="96">
        <v>297.83900600541699</v>
      </c>
      <c r="AT42" s="25">
        <v>127.41866484245401</v>
      </c>
    </row>
    <row r="43" spans="1:46" x14ac:dyDescent="0.3">
      <c r="A43" s="51"/>
      <c r="B43" s="83">
        <v>42</v>
      </c>
      <c r="C43" s="83">
        <v>64.271566454979293</v>
      </c>
      <c r="D43" s="83">
        <v>1.5478733506223901</v>
      </c>
      <c r="E43" s="83">
        <v>12.5664414219659</v>
      </c>
      <c r="F43" s="83">
        <v>8.2362317876387703</v>
      </c>
      <c r="G43" s="83">
        <v>0.16087251271719499</v>
      </c>
      <c r="H43" s="83">
        <v>1.0613589006720601</v>
      </c>
      <c r="I43" s="83">
        <v>3.9571640503968899</v>
      </c>
      <c r="J43" s="83">
        <v>3.7153556772443501</v>
      </c>
      <c r="K43" s="83">
        <v>2.3985991725318101</v>
      </c>
      <c r="L43" s="83">
        <v>0.53667469925717803</v>
      </c>
      <c r="M43" s="83">
        <v>1.51454576289867</v>
      </c>
      <c r="N43" s="83">
        <v>0</v>
      </c>
      <c r="O43" s="83">
        <v>1104.3014130471199</v>
      </c>
      <c r="P43" s="83">
        <f t="shared" si="0"/>
        <v>1035.3333139035085</v>
      </c>
      <c r="Q43">
        <v>240</v>
      </c>
      <c r="R43">
        <v>6.2542154879821404E-4</v>
      </c>
      <c r="S43">
        <v>7.2086691952582296</v>
      </c>
      <c r="T43">
        <v>41.4956235315748</v>
      </c>
      <c r="U43" s="83">
        <v>48.704292726833103</v>
      </c>
      <c r="V43" s="2">
        <v>6925.1234421730596</v>
      </c>
      <c r="W43" s="82">
        <v>2097.8199290890602</v>
      </c>
      <c r="Z43">
        <v>51.138134434709897</v>
      </c>
      <c r="AA43">
        <v>4.4522946425547998</v>
      </c>
      <c r="AB43">
        <v>12.1903785110353</v>
      </c>
      <c r="AC43">
        <v>14.0342384440548</v>
      </c>
      <c r="AD43">
        <v>0.203477773165124</v>
      </c>
      <c r="AE43">
        <v>4.3008669861795701</v>
      </c>
      <c r="AF43">
        <v>8.2417039174205406</v>
      </c>
      <c r="AG43">
        <v>2.8232666630224599</v>
      </c>
      <c r="AH43">
        <v>1.05346220931514</v>
      </c>
      <c r="AI43">
        <v>0.58179570697583305</v>
      </c>
      <c r="AJ43">
        <v>0.81370586125067002</v>
      </c>
      <c r="AK43">
        <v>0</v>
      </c>
      <c r="AL43">
        <v>1148.72575482294</v>
      </c>
      <c r="AM43" s="83">
        <f t="shared" si="1"/>
        <v>1100.4474264222094</v>
      </c>
      <c r="AN43">
        <v>240</v>
      </c>
      <c r="AO43">
        <v>7.9531979451117098E-3</v>
      </c>
      <c r="AP43">
        <v>0.93392231449912699</v>
      </c>
      <c r="AQ43">
        <v>37.6434562910785</v>
      </c>
      <c r="AR43" s="83">
        <v>38.577378605577699</v>
      </c>
      <c r="AS43" s="96">
        <v>298.58467798146899</v>
      </c>
      <c r="AT43" s="25">
        <v>127.232058151792</v>
      </c>
    </row>
    <row r="44" spans="1:46" x14ac:dyDescent="0.3">
      <c r="A44" s="51"/>
      <c r="B44" s="83">
        <v>43</v>
      </c>
      <c r="C44" s="83">
        <v>64.293367394020507</v>
      </c>
      <c r="D44" s="83">
        <v>1.5483983898336799</v>
      </c>
      <c r="E44" s="83">
        <v>12.570703963530001</v>
      </c>
      <c r="F44" s="83">
        <v>8.2390255204981795</v>
      </c>
      <c r="G44" s="83">
        <v>0.16092708073282999</v>
      </c>
      <c r="H44" s="83">
        <v>1.06171891400254</v>
      </c>
      <c r="I44" s="83">
        <v>3.9585063219019601</v>
      </c>
      <c r="J44" s="83">
        <v>3.7166159272600798</v>
      </c>
      <c r="K44" s="83">
        <v>2.3994127782555998</v>
      </c>
      <c r="L44" s="83">
        <v>0.53685673951306101</v>
      </c>
      <c r="M44" s="83">
        <v>1.4812305552491101</v>
      </c>
      <c r="N44" s="83">
        <v>0</v>
      </c>
      <c r="O44" s="83">
        <v>1104.5315332126399</v>
      </c>
      <c r="P44" s="83">
        <f t="shared" si="0"/>
        <v>1035.340550171451</v>
      </c>
      <c r="Q44">
        <v>230</v>
      </c>
      <c r="R44">
        <v>5.3453894859363201E-4</v>
      </c>
      <c r="S44">
        <v>8.4546198226110505</v>
      </c>
      <c r="T44">
        <v>41.453401310928101</v>
      </c>
      <c r="U44" s="83">
        <v>49.908021133539201</v>
      </c>
      <c r="V44" s="2">
        <v>7251.50914759646</v>
      </c>
      <c r="W44" s="82">
        <v>2178.64871353946</v>
      </c>
      <c r="Z44">
        <v>51.139098164677499</v>
      </c>
      <c r="AA44">
        <v>4.45237854881809</v>
      </c>
      <c r="AB44">
        <v>12.190608246304601</v>
      </c>
      <c r="AC44">
        <v>14.034502928012101</v>
      </c>
      <c r="AD44">
        <v>0.20348160783038699</v>
      </c>
      <c r="AE44">
        <v>4.3009480386944299</v>
      </c>
      <c r="AF44">
        <v>8.2418592374598294</v>
      </c>
      <c r="AG44">
        <v>2.8233198692396999</v>
      </c>
      <c r="AH44">
        <v>1.0534820624660599</v>
      </c>
      <c r="AI44">
        <v>0.58180667127799401</v>
      </c>
      <c r="AJ44">
        <v>0.81262317349394098</v>
      </c>
      <c r="AK44">
        <v>0</v>
      </c>
      <c r="AL44">
        <v>1148.96314866179</v>
      </c>
      <c r="AM44" s="83">
        <f t="shared" si="1"/>
        <v>1100.4490555777581</v>
      </c>
      <c r="AN44">
        <v>230</v>
      </c>
      <c r="AO44">
        <v>7.1955956936795998E-3</v>
      </c>
      <c r="AP44">
        <v>1.0542505437107801</v>
      </c>
      <c r="AQ44">
        <v>37.642543354834103</v>
      </c>
      <c r="AR44" s="83">
        <v>38.696793898544897</v>
      </c>
      <c r="AS44" s="96">
        <v>299.47474173772002</v>
      </c>
      <c r="AT44" s="25">
        <v>127.101185071412</v>
      </c>
    </row>
    <row r="45" spans="1:46" x14ac:dyDescent="0.3">
      <c r="A45" s="51"/>
      <c r="B45" s="83">
        <v>44</v>
      </c>
      <c r="C45" s="83">
        <v>64.316048260432694</v>
      </c>
      <c r="D45" s="83">
        <v>1.54894462062632</v>
      </c>
      <c r="E45" s="83">
        <v>12.575138549380201</v>
      </c>
      <c r="F45" s="83">
        <v>8.2419320137302403</v>
      </c>
      <c r="G45" s="83">
        <v>0.16098385121737799</v>
      </c>
      <c r="H45" s="83">
        <v>1.0620934581558701</v>
      </c>
      <c r="I45" s="83">
        <v>3.9599027700383398</v>
      </c>
      <c r="J45" s="83">
        <v>3.7179270433637801</v>
      </c>
      <c r="K45" s="83">
        <v>2.4002592226541002</v>
      </c>
      <c r="L45" s="83">
        <v>0.53704612725996104</v>
      </c>
      <c r="M45" s="83">
        <v>1.44655123683803</v>
      </c>
      <c r="N45" s="83">
        <v>0</v>
      </c>
      <c r="O45" s="83">
        <v>1104.7596012342599</v>
      </c>
      <c r="P45" s="83">
        <f t="shared" si="0"/>
        <v>1035.348078508933</v>
      </c>
      <c r="Q45">
        <v>220</v>
      </c>
      <c r="R45">
        <v>4.5943375998608901E-4</v>
      </c>
      <c r="S45">
        <v>9.8536024965313906</v>
      </c>
      <c r="T45">
        <v>41.409314956019998</v>
      </c>
      <c r="U45" s="83">
        <v>51.262917452551399</v>
      </c>
      <c r="V45" s="2">
        <v>7613.5457471289401</v>
      </c>
      <c r="W45" s="82">
        <v>2267.9960362571901</v>
      </c>
      <c r="Z45">
        <v>51.140152547658097</v>
      </c>
      <c r="AA45">
        <v>4.4524703477025698</v>
      </c>
      <c r="AB45">
        <v>12.190859591563299</v>
      </c>
      <c r="AC45">
        <v>14.0347922905851</v>
      </c>
      <c r="AD45">
        <v>0.20348580320245799</v>
      </c>
      <c r="AE45">
        <v>4.30103671539338</v>
      </c>
      <c r="AF45">
        <v>8.2420291676389006</v>
      </c>
      <c r="AG45">
        <v>2.8233780802861599</v>
      </c>
      <c r="AH45">
        <v>1.0535037830985501</v>
      </c>
      <c r="AI45">
        <v>0.58181866693443296</v>
      </c>
      <c r="AJ45">
        <v>0.81136164465781802</v>
      </c>
      <c r="AK45">
        <v>0</v>
      </c>
      <c r="AL45">
        <v>1149.20045931199</v>
      </c>
      <c r="AM45" s="83">
        <f t="shared" si="1"/>
        <v>1100.450837979407</v>
      </c>
      <c r="AN45">
        <v>220</v>
      </c>
      <c r="AO45">
        <v>6.4485562132496803E-3</v>
      </c>
      <c r="AP45">
        <v>1.2004363627535199</v>
      </c>
      <c r="AQ45">
        <v>37.640935328428696</v>
      </c>
      <c r="AR45" s="83">
        <v>38.841371691182196</v>
      </c>
      <c r="AS45" s="96">
        <v>300.55168207746402</v>
      </c>
      <c r="AT45" s="25">
        <v>127.04176732225299</v>
      </c>
    </row>
    <row r="46" spans="1:46" x14ac:dyDescent="0.3">
      <c r="A46" s="51"/>
      <c r="B46" s="83">
        <v>45</v>
      </c>
      <c r="C46" s="83">
        <v>64.3395321660674</v>
      </c>
      <c r="D46" s="83">
        <v>1.5495101912776199</v>
      </c>
      <c r="E46" s="83">
        <v>12.579730146268099</v>
      </c>
      <c r="F46" s="83">
        <v>8.2449414143214401</v>
      </c>
      <c r="G46" s="83">
        <v>0.16104263171886901</v>
      </c>
      <c r="H46" s="83">
        <v>1.0624812634272001</v>
      </c>
      <c r="I46" s="83">
        <v>3.9613486608461499</v>
      </c>
      <c r="J46" s="83">
        <v>3.7192845808712098</v>
      </c>
      <c r="K46" s="83">
        <v>2.40113563628038</v>
      </c>
      <c r="L46" s="83">
        <v>0.53724222047332204</v>
      </c>
      <c r="M46" s="83">
        <v>1.4106289875573601</v>
      </c>
      <c r="N46" s="83">
        <v>0</v>
      </c>
      <c r="O46" s="83">
        <v>1104.9858148790599</v>
      </c>
      <c r="P46" s="83">
        <f t="shared" si="0"/>
        <v>1035.3558733948867</v>
      </c>
      <c r="Q46">
        <v>210</v>
      </c>
      <c r="R46">
        <v>3.9674360435734202E-4</v>
      </c>
      <c r="S46">
        <v>11.4238039572849</v>
      </c>
      <c r="T46">
        <v>41.363531697515803</v>
      </c>
      <c r="U46" s="83">
        <v>52.7873356548007</v>
      </c>
      <c r="V46" s="2">
        <v>8014.6335732524703</v>
      </c>
      <c r="W46" s="82">
        <v>2366.5276205089299</v>
      </c>
      <c r="Z46">
        <v>51.141321237562899</v>
      </c>
      <c r="AA46">
        <v>4.4525720986142803</v>
      </c>
      <c r="AB46">
        <v>12.1911381854631</v>
      </c>
      <c r="AC46">
        <v>14.0351130233019</v>
      </c>
      <c r="AD46">
        <v>0.203490453399849</v>
      </c>
      <c r="AE46">
        <v>4.3011350056396704</v>
      </c>
      <c r="AF46">
        <v>8.2422175201525896</v>
      </c>
      <c r="AG46">
        <v>2.82344260206201</v>
      </c>
      <c r="AH46">
        <v>1.0535278584908701</v>
      </c>
      <c r="AI46">
        <v>0.58183196305438101</v>
      </c>
      <c r="AJ46">
        <v>0.80987448388566097</v>
      </c>
      <c r="AK46">
        <v>0</v>
      </c>
      <c r="AL46">
        <v>1149.4376611273599</v>
      </c>
      <c r="AM46" s="83">
        <f t="shared" si="1"/>
        <v>1100.4528136133574</v>
      </c>
      <c r="AN46">
        <v>210</v>
      </c>
      <c r="AO46">
        <v>5.7153331213509496E-3</v>
      </c>
      <c r="AP46">
        <v>1.38089903720174</v>
      </c>
      <c r="AQ46">
        <v>37.638422877690203</v>
      </c>
      <c r="AR46" s="83">
        <v>39.019321914891897</v>
      </c>
      <c r="AS46" s="96">
        <v>301.87435768149902</v>
      </c>
      <c r="AT46" s="25">
        <v>127.075538108925</v>
      </c>
    </row>
    <row r="47" spans="1:46" x14ac:dyDescent="0.3">
      <c r="A47" s="51"/>
      <c r="B47" s="83">
        <v>46</v>
      </c>
      <c r="C47" s="83">
        <v>64.363769704945497</v>
      </c>
      <c r="D47" s="83">
        <v>1.5500939119271</v>
      </c>
      <c r="E47" s="83">
        <v>12.584469094287</v>
      </c>
      <c r="F47" s="83">
        <v>8.2480473910257999</v>
      </c>
      <c r="G47" s="83">
        <v>0.161103298573537</v>
      </c>
      <c r="H47" s="83">
        <v>1.06288151394291</v>
      </c>
      <c r="I47" s="83">
        <v>3.96284095242715</v>
      </c>
      <c r="J47" s="83">
        <v>3.72068568376383</v>
      </c>
      <c r="K47" s="83">
        <v>2.40204017531534</v>
      </c>
      <c r="L47" s="83">
        <v>0.53744460660774496</v>
      </c>
      <c r="M47" s="83">
        <v>1.37354208110567</v>
      </c>
      <c r="N47" s="83">
        <v>0</v>
      </c>
      <c r="O47" s="83">
        <v>1105.21031815075</v>
      </c>
      <c r="P47" s="83">
        <f t="shared" si="0"/>
        <v>1035.3639184302524</v>
      </c>
      <c r="Q47">
        <v>200</v>
      </c>
      <c r="R47">
        <v>3.4390072397428098E-4</v>
      </c>
      <c r="S47">
        <v>13.188413619008299</v>
      </c>
      <c r="T47">
        <v>41.316160041398902</v>
      </c>
      <c r="U47" s="83">
        <v>54.504573660407203</v>
      </c>
      <c r="V47" s="2">
        <v>8459.1565763115304</v>
      </c>
      <c r="W47" s="82">
        <v>2475.1341931010702</v>
      </c>
      <c r="Z47">
        <v>51.142636482735199</v>
      </c>
      <c r="AA47">
        <v>4.4526866092255704</v>
      </c>
      <c r="AB47">
        <v>12.1914517154083</v>
      </c>
      <c r="AC47">
        <v>14.0354739763278</v>
      </c>
      <c r="AD47">
        <v>0.203495686738175</v>
      </c>
      <c r="AE47">
        <v>4.3012456216135098</v>
      </c>
      <c r="AF47">
        <v>8.2424294923218806</v>
      </c>
      <c r="AG47">
        <v>2.8235152149543201</v>
      </c>
      <c r="AH47">
        <v>1.0535549529693899</v>
      </c>
      <c r="AI47">
        <v>0.58184692652544601</v>
      </c>
      <c r="AJ47">
        <v>0.80809789958939304</v>
      </c>
      <c r="AK47">
        <v>0</v>
      </c>
      <c r="AL47">
        <v>1149.6747192108901</v>
      </c>
      <c r="AM47" s="83">
        <f t="shared" si="1"/>
        <v>1100.4550369944316</v>
      </c>
      <c r="AN47">
        <v>200</v>
      </c>
      <c r="AO47">
        <v>5.0003715801527999E-3</v>
      </c>
      <c r="AP47">
        <v>1.6076020576022401</v>
      </c>
      <c r="AQ47">
        <v>37.634718191188497</v>
      </c>
      <c r="AR47" s="83">
        <v>39.242320248790797</v>
      </c>
      <c r="AS47" s="96">
        <v>303.52524793132</v>
      </c>
      <c r="AT47" s="25">
        <v>127.232865425607</v>
      </c>
    </row>
    <row r="48" spans="1:46" x14ac:dyDescent="0.3">
      <c r="A48" s="51"/>
      <c r="B48" s="83">
        <v>47</v>
      </c>
      <c r="C48" s="83">
        <v>64.388733867464097</v>
      </c>
      <c r="D48" s="83">
        <v>1.55069513209357</v>
      </c>
      <c r="E48" s="83">
        <v>12.589350112492101</v>
      </c>
      <c r="F48" s="83">
        <v>8.2512464826339293</v>
      </c>
      <c r="G48" s="83">
        <v>0.16116578417601701</v>
      </c>
      <c r="H48" s="83">
        <v>1.06329376367554</v>
      </c>
      <c r="I48" s="83">
        <v>3.9643779818153502</v>
      </c>
      <c r="J48" s="83">
        <v>3.72212879069364</v>
      </c>
      <c r="K48" s="83">
        <v>2.40297183176722</v>
      </c>
      <c r="L48" s="83">
        <v>0.53765306013005398</v>
      </c>
      <c r="M48" s="83">
        <v>1.33533386678011</v>
      </c>
      <c r="N48" s="83">
        <v>0</v>
      </c>
      <c r="O48" s="83">
        <v>1105.43321274051</v>
      </c>
      <c r="P48" s="83">
        <f t="shared" si="0"/>
        <v>1035.3722046498783</v>
      </c>
      <c r="Q48">
        <v>190</v>
      </c>
      <c r="R48">
        <v>2.9894326953469402E-4</v>
      </c>
      <c r="S48">
        <v>15.1766722327007</v>
      </c>
      <c r="T48">
        <v>41.267260738560303</v>
      </c>
      <c r="U48" s="83">
        <v>56.443932971260999</v>
      </c>
      <c r="V48" s="2">
        <v>8952.6383686151603</v>
      </c>
      <c r="W48" s="82">
        <v>2594.9584618979502</v>
      </c>
      <c r="Z48">
        <v>51.144143131964398</v>
      </c>
      <c r="AA48">
        <v>4.4528177842550303</v>
      </c>
      <c r="AB48">
        <v>12.191810872514701</v>
      </c>
      <c r="AC48">
        <v>14.035887457866901</v>
      </c>
      <c r="AD48">
        <v>0.20350168167000901</v>
      </c>
      <c r="AE48">
        <v>4.3013723352294999</v>
      </c>
      <c r="AF48">
        <v>8.2426723122250891</v>
      </c>
      <c r="AG48">
        <v>2.8235983950035801</v>
      </c>
      <c r="AH48">
        <v>1.0535859904337701</v>
      </c>
      <c r="AI48">
        <v>0.58186406758980302</v>
      </c>
      <c r="AJ48">
        <v>0.80594317837201201</v>
      </c>
      <c r="AK48">
        <v>0</v>
      </c>
      <c r="AL48">
        <v>1149.91158513389</v>
      </c>
      <c r="AM48" s="83">
        <f t="shared" si="1"/>
        <v>1100.457583938113</v>
      </c>
      <c r="AN48">
        <v>190</v>
      </c>
      <c r="AO48">
        <v>4.3097273785710002E-3</v>
      </c>
      <c r="AP48">
        <v>1.89771680513684</v>
      </c>
      <c r="AQ48">
        <v>37.629425697785102</v>
      </c>
      <c r="AR48" s="83">
        <v>39.527142502921897</v>
      </c>
      <c r="AS48" s="96">
        <v>305.62060613643899</v>
      </c>
      <c r="AT48" s="25">
        <v>127.55639047737699</v>
      </c>
    </row>
    <row r="49" spans="1:46" x14ac:dyDescent="0.3">
      <c r="A49" s="51"/>
      <c r="B49" s="83">
        <v>48</v>
      </c>
      <c r="C49" s="83">
        <v>64.414416193586106</v>
      </c>
      <c r="D49" s="83">
        <v>1.55131364803116</v>
      </c>
      <c r="E49" s="83">
        <v>12.5943715467685</v>
      </c>
      <c r="F49" s="83">
        <v>8.2545376050143808</v>
      </c>
      <c r="G49" s="83">
        <v>0.161230067350733</v>
      </c>
      <c r="H49" s="83">
        <v>1.0637178729189101</v>
      </c>
      <c r="I49" s="83">
        <v>3.9659592281310401</v>
      </c>
      <c r="J49" s="83">
        <v>3.72361341261007</v>
      </c>
      <c r="K49" s="83">
        <v>2.4039302899094901</v>
      </c>
      <c r="L49" s="83">
        <v>0.53786751039800296</v>
      </c>
      <c r="M49" s="83">
        <v>1.29601881454162</v>
      </c>
      <c r="N49" s="83">
        <v>0</v>
      </c>
      <c r="O49" s="83">
        <v>1105.6545671660999</v>
      </c>
      <c r="P49" s="83">
        <f t="shared" si="0"/>
        <v>1035.3807292456702</v>
      </c>
      <c r="Q49">
        <v>180</v>
      </c>
      <c r="R49">
        <v>2.6036479356228898E-4</v>
      </c>
      <c r="S49">
        <v>17.4253384803107</v>
      </c>
      <c r="T49">
        <v>41.216855103147203</v>
      </c>
      <c r="U49" s="83">
        <v>58.642193583457903</v>
      </c>
      <c r="V49" s="2">
        <v>9501.9650497953699</v>
      </c>
      <c r="W49" s="82">
        <v>2727.4361641608202</v>
      </c>
      <c r="Z49">
        <v>51.145904866202002</v>
      </c>
      <c r="AA49">
        <v>4.4529711680261501</v>
      </c>
      <c r="AB49">
        <v>12.1922308371346</v>
      </c>
      <c r="AC49">
        <v>14.036370944381201</v>
      </c>
      <c r="AD49">
        <v>0.203508691580784</v>
      </c>
      <c r="AE49">
        <v>4.3015205022423304</v>
      </c>
      <c r="AF49">
        <v>8.2429562430357901</v>
      </c>
      <c r="AG49">
        <v>2.8236956579482899</v>
      </c>
      <c r="AH49">
        <v>1.0536222827323201</v>
      </c>
      <c r="AI49">
        <v>0.58188411074209201</v>
      </c>
      <c r="AJ49">
        <v>0.80328436305161099</v>
      </c>
      <c r="AK49">
        <v>0</v>
      </c>
      <c r="AL49">
        <v>1150.1481902999999</v>
      </c>
      <c r="AM49" s="83">
        <f t="shared" si="1"/>
        <v>1100.4605620950708</v>
      </c>
      <c r="AN49">
        <v>180</v>
      </c>
      <c r="AO49">
        <v>3.6515026442417598E-3</v>
      </c>
      <c r="AP49">
        <v>2.2759309260017599</v>
      </c>
      <c r="AQ49">
        <v>37.622009376354903</v>
      </c>
      <c r="AR49" s="83">
        <v>39.897940302356702</v>
      </c>
      <c r="AS49" s="96">
        <v>308.32352981537099</v>
      </c>
      <c r="AT49" s="25">
        <v>128.10562884682801</v>
      </c>
    </row>
    <row r="50" spans="1:46" x14ac:dyDescent="0.3">
      <c r="A50" s="51"/>
      <c r="B50" s="83">
        <v>49</v>
      </c>
      <c r="C50" s="83">
        <v>64.440824178014196</v>
      </c>
      <c r="D50" s="83">
        <v>1.5519496402372699</v>
      </c>
      <c r="E50" s="83">
        <v>12.5995348624879</v>
      </c>
      <c r="F50" s="83">
        <v>8.2579217185935399</v>
      </c>
      <c r="G50" s="83">
        <v>0.161296166857016</v>
      </c>
      <c r="H50" s="83">
        <v>1.0641539654380101</v>
      </c>
      <c r="I50" s="83">
        <v>3.9675851528188302</v>
      </c>
      <c r="J50" s="83">
        <v>3.7251399827604699</v>
      </c>
      <c r="K50" s="83">
        <v>2.4049158294426198</v>
      </c>
      <c r="L50" s="83">
        <v>0.538088019993188</v>
      </c>
      <c r="M50" s="83">
        <v>1.25558660556857</v>
      </c>
      <c r="N50" s="83">
        <v>0</v>
      </c>
      <c r="O50" s="83">
        <v>1105.8744235750601</v>
      </c>
      <c r="P50" s="83">
        <f t="shared" si="0"/>
        <v>1035.3894947053041</v>
      </c>
      <c r="Q50">
        <v>170</v>
      </c>
      <c r="R50">
        <v>2.2699980891642001E-4</v>
      </c>
      <c r="S50">
        <v>19.980746278027699</v>
      </c>
      <c r="T50">
        <v>41.164930657077903</v>
      </c>
      <c r="U50" s="83">
        <v>61.145676935105499</v>
      </c>
      <c r="V50" s="2">
        <v>10115.6996530214</v>
      </c>
      <c r="W50" s="82">
        <v>2874.3560040310599</v>
      </c>
      <c r="Z50">
        <v>51.148013980942899</v>
      </c>
      <c r="AA50">
        <v>4.4531547961613098</v>
      </c>
      <c r="AB50">
        <v>12.192733610794599</v>
      </c>
      <c r="AC50">
        <v>14.0369497652457</v>
      </c>
      <c r="AD50">
        <v>0.20351708371271399</v>
      </c>
      <c r="AE50">
        <v>4.3016978849736196</v>
      </c>
      <c r="AF50">
        <v>8.2432961596051904</v>
      </c>
      <c r="AG50">
        <v>2.8238120992968598</v>
      </c>
      <c r="AH50">
        <v>1.0536657311822699</v>
      </c>
      <c r="AI50">
        <v>0.58190810602301801</v>
      </c>
      <c r="AJ50">
        <v>0.79993891460445299</v>
      </c>
      <c r="AK50">
        <v>0</v>
      </c>
      <c r="AL50">
        <v>1150.3844355850499</v>
      </c>
      <c r="AM50" s="83">
        <f t="shared" si="1"/>
        <v>1100.4641274879698</v>
      </c>
      <c r="AN50">
        <v>170</v>
      </c>
      <c r="AO50">
        <v>3.0360623508964299E-3</v>
      </c>
      <c r="AP50">
        <v>2.77729284107108</v>
      </c>
      <c r="AQ50">
        <v>37.6117700825668</v>
      </c>
      <c r="AR50" s="83">
        <v>40.389062923637901</v>
      </c>
      <c r="AS50" s="96">
        <v>311.85775258715603</v>
      </c>
      <c r="AT50" s="25">
        <v>128.961630116023</v>
      </c>
    </row>
    <row r="51" spans="1:46" x14ac:dyDescent="0.3">
      <c r="A51" s="51"/>
      <c r="B51" s="83">
        <v>50</v>
      </c>
      <c r="C51" s="83">
        <v>64.467979799877398</v>
      </c>
      <c r="D51" s="83">
        <v>1.5526036380425201</v>
      </c>
      <c r="E51" s="83">
        <v>12.6048443570318</v>
      </c>
      <c r="F51" s="83">
        <v>8.2614016399388408</v>
      </c>
      <c r="G51" s="83">
        <v>0.16136413770889499</v>
      </c>
      <c r="H51" s="83">
        <v>1.0646024041887301</v>
      </c>
      <c r="I51" s="83">
        <v>3.96925710912129</v>
      </c>
      <c r="J51" s="83">
        <v>3.7267097716955102</v>
      </c>
      <c r="K51" s="83">
        <v>2.4059292706223401</v>
      </c>
      <c r="L51" s="83">
        <v>0.53831477244377302</v>
      </c>
      <c r="M51" s="83">
        <v>1.2140044703695201</v>
      </c>
      <c r="N51" s="83">
        <v>0</v>
      </c>
      <c r="O51" s="83">
        <v>1106.0928025415001</v>
      </c>
      <c r="P51" s="83">
        <f t="shared" si="0"/>
        <v>1035.3985083241935</v>
      </c>
      <c r="Q51">
        <v>160</v>
      </c>
      <c r="R51">
        <v>1.9793867195439299E-4</v>
      </c>
      <c r="S51">
        <v>22.9017031623235</v>
      </c>
      <c r="T51">
        <v>41.111444380225599</v>
      </c>
      <c r="U51" s="83">
        <v>64.013147542549106</v>
      </c>
      <c r="V51" s="2">
        <v>10804.522109637899</v>
      </c>
      <c r="W51" s="82">
        <v>3037.9448332320599</v>
      </c>
      <c r="Z51">
        <v>51.150606649337803</v>
      </c>
      <c r="AA51">
        <v>4.4533805244506199</v>
      </c>
      <c r="AB51">
        <v>12.1933516546368</v>
      </c>
      <c r="AC51">
        <v>14.037661291523699</v>
      </c>
      <c r="AD51">
        <v>0.20352739989646601</v>
      </c>
      <c r="AE51">
        <v>4.3019159359844501</v>
      </c>
      <c r="AF51">
        <v>8.2437140083496292</v>
      </c>
      <c r="AG51">
        <v>2.8239552369832102</v>
      </c>
      <c r="AH51">
        <v>1.0537191409948401</v>
      </c>
      <c r="AI51">
        <v>0.58193760266692995</v>
      </c>
      <c r="AJ51">
        <v>0.79563754848044899</v>
      </c>
      <c r="AK51">
        <v>0</v>
      </c>
      <c r="AL51">
        <v>1150.62017530299</v>
      </c>
      <c r="AM51" s="83">
        <f t="shared" si="1"/>
        <v>1100.4685103132874</v>
      </c>
      <c r="AN51">
        <v>160</v>
      </c>
      <c r="AO51">
        <v>2.4755170473800799E-3</v>
      </c>
      <c r="AP51">
        <v>3.4498996171541498</v>
      </c>
      <c r="AQ51">
        <v>37.597864202243102</v>
      </c>
      <c r="AR51" s="83">
        <v>41.047763819397296</v>
      </c>
      <c r="AS51" s="96">
        <v>316.51524473419602</v>
      </c>
      <c r="AT51" s="25">
        <v>130.22902882025301</v>
      </c>
    </row>
    <row r="52" spans="1:46" x14ac:dyDescent="0.3">
      <c r="A52" s="51"/>
      <c r="B52" s="83">
        <v>51</v>
      </c>
      <c r="C52" s="83">
        <v>64.4959190575441</v>
      </c>
      <c r="D52" s="83">
        <v>1.5532765084075</v>
      </c>
      <c r="E52" s="83">
        <v>12.6103070688374</v>
      </c>
      <c r="F52" s="83">
        <v>8.2649819821462902</v>
      </c>
      <c r="G52" s="83">
        <v>0.16143407001072299</v>
      </c>
      <c r="H52" s="83">
        <v>1.06506378363594</v>
      </c>
      <c r="I52" s="83">
        <v>3.9709773134376198</v>
      </c>
      <c r="J52" s="83">
        <v>3.7283248603780401</v>
      </c>
      <c r="K52" s="83">
        <v>2.4069719568989698</v>
      </c>
      <c r="L52" s="83">
        <v>0.53854806834012003</v>
      </c>
      <c r="M52" s="83">
        <v>1.17121796436453</v>
      </c>
      <c r="N52" s="83">
        <v>0</v>
      </c>
      <c r="O52" s="83">
        <v>1106.3097062228801</v>
      </c>
      <c r="P52" s="83">
        <f t="shared" si="0"/>
        <v>1035.4077820510824</v>
      </c>
      <c r="Q52">
        <v>150</v>
      </c>
      <c r="R52">
        <v>1.72464818589502E-4</v>
      </c>
      <c r="S52">
        <v>26.263614146220998</v>
      </c>
      <c r="T52">
        <v>41.056323830027502</v>
      </c>
      <c r="U52" s="83">
        <v>67.319937976248497</v>
      </c>
      <c r="V52" s="2">
        <v>11581.8453341657</v>
      </c>
      <c r="W52" s="82">
        <v>3220.9875364868899</v>
      </c>
      <c r="Z52">
        <v>51.153885822456402</v>
      </c>
      <c r="AA52">
        <v>4.4536660226423201</v>
      </c>
      <c r="AB52">
        <v>12.194133348415001</v>
      </c>
      <c r="AC52">
        <v>14.0385612206657</v>
      </c>
      <c r="AD52">
        <v>0.203540447670918</v>
      </c>
      <c r="AE52">
        <v>4.3021917240546204</v>
      </c>
      <c r="AF52">
        <v>8.2442424979833699</v>
      </c>
      <c r="AG52">
        <v>2.8241362756591499</v>
      </c>
      <c r="AH52">
        <v>1.0537866930280999</v>
      </c>
      <c r="AI52">
        <v>0.58197490963684395</v>
      </c>
      <c r="AJ52">
        <v>0.78997899960001094</v>
      </c>
      <c r="AK52">
        <v>0</v>
      </c>
      <c r="AL52">
        <v>1150.8551934775901</v>
      </c>
      <c r="AM52" s="83">
        <f t="shared" si="1"/>
        <v>1100.4740536534978</v>
      </c>
      <c r="AN52">
        <v>150</v>
      </c>
      <c r="AO52">
        <v>1.9817920302101699E-3</v>
      </c>
      <c r="AP52">
        <v>4.3559503687340797</v>
      </c>
      <c r="AQ52">
        <v>37.579408071612498</v>
      </c>
      <c r="AR52" s="83">
        <v>41.935358440346498</v>
      </c>
      <c r="AS52" s="96">
        <v>322.64555854563901</v>
      </c>
      <c r="AT52" s="25">
        <v>132.03099762427701</v>
      </c>
    </row>
    <row r="53" spans="1:46" x14ac:dyDescent="0.3">
      <c r="A53" s="51"/>
      <c r="B53" s="83">
        <v>52</v>
      </c>
      <c r="C53" s="83">
        <v>64.524692456569895</v>
      </c>
      <c r="D53" s="83">
        <v>1.55396946767418</v>
      </c>
      <c r="E53" s="83">
        <v>12.615932872802</v>
      </c>
      <c r="F53" s="83">
        <v>8.2686692173696699</v>
      </c>
      <c r="G53" s="83">
        <v>0.16150609017852099</v>
      </c>
      <c r="H53" s="83">
        <v>1.06553893781131</v>
      </c>
      <c r="I53" s="83">
        <v>3.9727488753663698</v>
      </c>
      <c r="J53" s="83">
        <v>3.72998816838997</v>
      </c>
      <c r="K53" s="83">
        <v>2.40804577312753</v>
      </c>
      <c r="L53" s="83">
        <v>0.53878832940921295</v>
      </c>
      <c r="M53" s="83">
        <v>1.12715026639413</v>
      </c>
      <c r="N53" s="83">
        <v>0</v>
      </c>
      <c r="O53" s="83">
        <v>1106.52512016524</v>
      </c>
      <c r="P53" s="83">
        <f t="shared" si="0"/>
        <v>1035.4173326500074</v>
      </c>
      <c r="Q53">
        <v>140</v>
      </c>
      <c r="R53">
        <v>1.5000856059879501E-4</v>
      </c>
      <c r="S53">
        <v>30.164439795721901</v>
      </c>
      <c r="T53">
        <v>40.999466252469702</v>
      </c>
      <c r="U53" s="83">
        <v>71.163906048191606</v>
      </c>
      <c r="V53" s="2">
        <v>12464.685646887199</v>
      </c>
      <c r="W53" s="82">
        <v>3426.9962579453099</v>
      </c>
      <c r="Z53">
        <v>51.158151734141903</v>
      </c>
      <c r="AA53">
        <v>4.4540374303198398</v>
      </c>
      <c r="AB53">
        <v>12.195150262284001</v>
      </c>
      <c r="AC53">
        <v>14.0397319481949</v>
      </c>
      <c r="AD53">
        <v>0.20355742166146101</v>
      </c>
      <c r="AE53">
        <v>4.3025504997302901</v>
      </c>
      <c r="AF53">
        <v>8.2449300158492207</v>
      </c>
      <c r="AG53">
        <v>2.8243717908257202</v>
      </c>
      <c r="AH53">
        <v>1.05387457219692</v>
      </c>
      <c r="AI53">
        <v>0.58202344267647199</v>
      </c>
      <c r="AJ53">
        <v>0.78236982412393696</v>
      </c>
      <c r="AK53">
        <v>0</v>
      </c>
      <c r="AL53">
        <v>1151.08917313853</v>
      </c>
      <c r="AM53" s="83">
        <f t="shared" si="1"/>
        <v>1100.4812650445788</v>
      </c>
      <c r="AN53">
        <v>140</v>
      </c>
      <c r="AO53">
        <v>1.5632106148499899E-3</v>
      </c>
      <c r="AP53">
        <v>5.5699422763936299</v>
      </c>
      <c r="AQ53">
        <v>37.555680089348897</v>
      </c>
      <c r="AR53" s="83">
        <v>43.125622365742501</v>
      </c>
      <c r="AS53" s="96">
        <v>330.61927713545202</v>
      </c>
      <c r="AT53" s="25">
        <v>134.49451600664901</v>
      </c>
    </row>
    <row r="54" spans="1:46" x14ac:dyDescent="0.3">
      <c r="A54" s="51"/>
      <c r="B54" s="83">
        <v>53</v>
      </c>
      <c r="C54" s="83">
        <v>64.554366496310095</v>
      </c>
      <c r="D54" s="83">
        <v>1.55468411736848</v>
      </c>
      <c r="E54" s="83">
        <v>12.621734770946301</v>
      </c>
      <c r="F54" s="83">
        <v>8.2724718673260398</v>
      </c>
      <c r="G54" s="83">
        <v>0.16158036466098299</v>
      </c>
      <c r="H54" s="83">
        <v>1.0660289648626899</v>
      </c>
      <c r="I54" s="83">
        <v>3.9745758892352798</v>
      </c>
      <c r="J54" s="83">
        <v>3.7317035398690899</v>
      </c>
      <c r="K54" s="83">
        <v>2.4091532010477201</v>
      </c>
      <c r="L54" s="83">
        <v>0.53903611092803605</v>
      </c>
      <c r="M54" s="83">
        <v>1.08169993492003</v>
      </c>
      <c r="N54" s="83">
        <v>0</v>
      </c>
      <c r="O54" s="83">
        <v>1106.73901392982</v>
      </c>
      <c r="P54" s="83">
        <f t="shared" si="0"/>
        <v>1035.42718219374</v>
      </c>
      <c r="Q54">
        <v>130</v>
      </c>
      <c r="R54">
        <v>1.3011291454391401E-4</v>
      </c>
      <c r="S54">
        <v>34.733479221250199</v>
      </c>
      <c r="T54">
        <v>40.940735601864098</v>
      </c>
      <c r="U54" s="83">
        <v>75.674214823114298</v>
      </c>
      <c r="V54" s="2">
        <v>13474.9113578667</v>
      </c>
      <c r="W54" s="82">
        <v>3660.4520913116999</v>
      </c>
      <c r="Z54">
        <v>51.163829744515098</v>
      </c>
      <c r="AA54">
        <v>4.4545317810708802</v>
      </c>
      <c r="AB54">
        <v>12.1965037941718</v>
      </c>
      <c r="AC54">
        <v>14.0412902090182</v>
      </c>
      <c r="AD54">
        <v>0.203580014368831</v>
      </c>
      <c r="AE54">
        <v>4.3030280370443004</v>
      </c>
      <c r="AF54">
        <v>8.2458451153312904</v>
      </c>
      <c r="AG54">
        <v>2.8246852660350901</v>
      </c>
      <c r="AH54">
        <v>1.0539915410581799</v>
      </c>
      <c r="AI54">
        <v>0.58208804108421097</v>
      </c>
      <c r="AJ54">
        <v>0.77196962466221897</v>
      </c>
      <c r="AK54">
        <v>0</v>
      </c>
      <c r="AL54">
        <v>1151.3216710670699</v>
      </c>
      <c r="AM54" s="83">
        <f t="shared" si="1"/>
        <v>1100.4908635445904</v>
      </c>
      <c r="AN54">
        <v>130</v>
      </c>
      <c r="AO54">
        <v>1.2212016356267499E-3</v>
      </c>
      <c r="AP54">
        <v>7.1757784767506099</v>
      </c>
      <c r="AQ54">
        <v>37.526329715560003</v>
      </c>
      <c r="AR54" s="83">
        <v>44.702108192310597</v>
      </c>
      <c r="AS54" s="96">
        <v>340.782126329758</v>
      </c>
      <c r="AT54" s="25">
        <v>137.73257508182499</v>
      </c>
    </row>
    <row r="55" spans="1:46" x14ac:dyDescent="0.3">
      <c r="A55" s="51"/>
      <c r="B55" s="83">
        <v>54</v>
      </c>
      <c r="C55" s="83">
        <v>64.585026327306693</v>
      </c>
      <c r="D55" s="83">
        <v>1.5554225081990101</v>
      </c>
      <c r="E55" s="83">
        <v>12.627729411990201</v>
      </c>
      <c r="F55" s="83">
        <v>8.2764008438328602</v>
      </c>
      <c r="G55" s="83">
        <v>0.161657106590952</v>
      </c>
      <c r="H55" s="83">
        <v>1.0665352709372999</v>
      </c>
      <c r="I55" s="83">
        <v>3.9764635977151501</v>
      </c>
      <c r="J55" s="83">
        <v>3.7334758971250301</v>
      </c>
      <c r="K55" s="83">
        <v>2.4102974184569899</v>
      </c>
      <c r="L55" s="83">
        <v>0.53929212391304604</v>
      </c>
      <c r="M55" s="83">
        <v>1.0347368614199499</v>
      </c>
      <c r="N55" s="83">
        <v>0</v>
      </c>
      <c r="O55" s="83">
        <v>1106.95134058945</v>
      </c>
      <c r="P55" s="83">
        <f t="shared" si="0"/>
        <v>1035.4373589458398</v>
      </c>
      <c r="Q55">
        <v>120</v>
      </c>
      <c r="R55">
        <v>1.12408229701008E-4</v>
      </c>
      <c r="S55">
        <v>40.1446394115993</v>
      </c>
      <c r="T55">
        <v>40.879957122681802</v>
      </c>
      <c r="U55" s="83">
        <v>81.024596534281002</v>
      </c>
      <c r="V55" s="2">
        <v>14641.0705628548</v>
      </c>
      <c r="W55" s="82">
        <v>3927.15659129198</v>
      </c>
      <c r="Z55">
        <v>51.171459643246202</v>
      </c>
      <c r="AA55">
        <v>4.4551960711866503</v>
      </c>
      <c r="AB55">
        <v>12.1983226198791</v>
      </c>
      <c r="AC55">
        <v>14.0433841418392</v>
      </c>
      <c r="AD55">
        <v>0.20361037360700901</v>
      </c>
      <c r="AE55">
        <v>4.3036697338899703</v>
      </c>
      <c r="AF55">
        <v>8.2470747919113396</v>
      </c>
      <c r="AG55">
        <v>2.82510650233883</v>
      </c>
      <c r="AH55">
        <v>1.0541487194547601</v>
      </c>
      <c r="AI55">
        <v>0.58217484601707603</v>
      </c>
      <c r="AJ55">
        <v>0.75771276235001706</v>
      </c>
      <c r="AK55">
        <v>0</v>
      </c>
      <c r="AL55">
        <v>1151.5521386150799</v>
      </c>
      <c r="AM55" s="83">
        <f t="shared" si="1"/>
        <v>1100.5037616511884</v>
      </c>
      <c r="AN55">
        <v>120</v>
      </c>
      <c r="AO55">
        <v>9.4968065114428102E-4</v>
      </c>
      <c r="AP55">
        <v>9.2684352063568607</v>
      </c>
      <c r="AQ55">
        <v>37.491434299914701</v>
      </c>
      <c r="AR55" s="83">
        <v>46.759869506271599</v>
      </c>
      <c r="AS55" s="96">
        <v>353.44034097620499</v>
      </c>
      <c r="AT55" s="25">
        <v>141.838531915494</v>
      </c>
    </row>
    <row r="56" spans="1:46" x14ac:dyDescent="0.3">
      <c r="A56" s="51"/>
      <c r="B56" s="83">
        <v>55</v>
      </c>
      <c r="C56" s="83">
        <v>64.616779930827207</v>
      </c>
      <c r="D56" s="83">
        <v>1.5561872407142801</v>
      </c>
      <c r="E56" s="83">
        <v>12.633937908539901</v>
      </c>
      <c r="F56" s="83">
        <v>8.2804699844048599</v>
      </c>
      <c r="G56" s="83">
        <v>0.161736586246855</v>
      </c>
      <c r="H56" s="83">
        <v>1.0670596392012801</v>
      </c>
      <c r="I56" s="83">
        <v>3.97841864915162</v>
      </c>
      <c r="J56" s="83">
        <v>3.7353114822464102</v>
      </c>
      <c r="K56" s="83">
        <v>2.4114824551898701</v>
      </c>
      <c r="L56" s="83">
        <v>0.53955727001978704</v>
      </c>
      <c r="M56" s="83">
        <v>0.98609588497922296</v>
      </c>
      <c r="N56" s="83">
        <v>0</v>
      </c>
      <c r="O56" s="83">
        <v>1107.1620349943</v>
      </c>
      <c r="P56" s="83">
        <f t="shared" si="0"/>
        <v>1035.4478987479458</v>
      </c>
      <c r="Q56">
        <v>110</v>
      </c>
      <c r="R56" s="84">
        <v>9.6593191988064798E-5</v>
      </c>
      <c r="S56">
        <v>46.637076440085501</v>
      </c>
      <c r="T56">
        <v>40.816908774610397</v>
      </c>
      <c r="U56" s="83">
        <v>87.453985214695905</v>
      </c>
      <c r="V56" s="2">
        <v>16001.1347128614</v>
      </c>
      <c r="W56" s="82">
        <v>4234.7552147915103</v>
      </c>
      <c r="Z56">
        <v>51.181587260974801</v>
      </c>
      <c r="AA56">
        <v>4.4560778229097702</v>
      </c>
      <c r="AB56">
        <v>12.2007368552612</v>
      </c>
      <c r="AC56">
        <v>14.046163543232</v>
      </c>
      <c r="AD56">
        <v>0.20365067122689001</v>
      </c>
      <c r="AE56">
        <v>4.30452149622388</v>
      </c>
      <c r="AF56">
        <v>8.2487070146670298</v>
      </c>
      <c r="AG56">
        <v>2.8256656343021902</v>
      </c>
      <c r="AH56">
        <v>1.0543573516754201</v>
      </c>
      <c r="AI56">
        <v>0.58229006735984701</v>
      </c>
      <c r="AJ56">
        <v>0.73852349748452095</v>
      </c>
      <c r="AK56">
        <v>0</v>
      </c>
      <c r="AL56">
        <v>1151.78005281162</v>
      </c>
      <c r="AM56" s="83">
        <f t="shared" si="1"/>
        <v>1100.5208820741</v>
      </c>
      <c r="AN56">
        <v>110</v>
      </c>
      <c r="AO56">
        <v>7.3765743046117003E-4</v>
      </c>
      <c r="AP56">
        <v>11.9652134541957</v>
      </c>
      <c r="AQ56">
        <v>37.451354553715099</v>
      </c>
      <c r="AR56" s="83">
        <v>49.416568007910897</v>
      </c>
      <c r="AS56" s="96">
        <v>368.90139693763302</v>
      </c>
      <c r="AT56" s="25">
        <v>146.90088967086101</v>
      </c>
    </row>
    <row r="57" spans="1:46" x14ac:dyDescent="0.3">
      <c r="A57" s="51"/>
      <c r="B57" s="83">
        <v>56</v>
      </c>
      <c r="C57" s="83">
        <v>64.649764450537504</v>
      </c>
      <c r="D57" s="83">
        <v>1.5569816177904701</v>
      </c>
      <c r="E57" s="83">
        <v>12.640387075063</v>
      </c>
      <c r="F57" s="83">
        <v>8.2846968636412299</v>
      </c>
      <c r="G57" s="83">
        <v>0.161819146900955</v>
      </c>
      <c r="H57" s="83">
        <v>1.0676043343987001</v>
      </c>
      <c r="I57" s="83">
        <v>3.9804494874027498</v>
      </c>
      <c r="J57" s="83">
        <v>3.7372182231168498</v>
      </c>
      <c r="K57" s="83">
        <v>2.4127134294145098</v>
      </c>
      <c r="L57" s="83">
        <v>0.53983269441306103</v>
      </c>
      <c r="M57" s="83">
        <v>0.93556710442144897</v>
      </c>
      <c r="N57" s="83">
        <v>0</v>
      </c>
      <c r="O57" s="83">
        <v>1107.3710105125101</v>
      </c>
      <c r="P57" s="83">
        <f t="shared" si="0"/>
        <v>1035.4588471214138</v>
      </c>
      <c r="Q57">
        <v>100</v>
      </c>
      <c r="R57" s="84">
        <v>8.24205216086242E-5</v>
      </c>
      <c r="S57">
        <v>54.548429426332099</v>
      </c>
      <c r="T57">
        <v>40.751308205472696</v>
      </c>
      <c r="U57" s="83">
        <v>95.299737631804803</v>
      </c>
      <c r="V57" s="2">
        <v>17606.742166882199</v>
      </c>
      <c r="W57" s="82">
        <v>4593.5396189571302</v>
      </c>
      <c r="Z57">
        <v>51.194562882907903</v>
      </c>
      <c r="AA57">
        <v>4.4572075334996297</v>
      </c>
      <c r="AB57">
        <v>12.2038300017854</v>
      </c>
      <c r="AC57">
        <v>14.049724544707299</v>
      </c>
      <c r="AD57">
        <v>0.203702301007397</v>
      </c>
      <c r="AE57">
        <v>4.3056127840585701</v>
      </c>
      <c r="AF57">
        <v>8.2507982374951503</v>
      </c>
      <c r="AG57">
        <v>2.8263820006937501</v>
      </c>
      <c r="AH57">
        <v>1.0546246537094099</v>
      </c>
      <c r="AI57">
        <v>0.582437690287815</v>
      </c>
      <c r="AJ57">
        <v>0.71371519617235901</v>
      </c>
      <c r="AK57">
        <v>0</v>
      </c>
      <c r="AL57">
        <v>1152.00514766029</v>
      </c>
      <c r="AM57" s="83">
        <f t="shared" si="1"/>
        <v>1100.5428169595773</v>
      </c>
      <c r="AN57">
        <v>100</v>
      </c>
      <c r="AO57">
        <v>5.7287990635728598E-4</v>
      </c>
      <c r="AP57">
        <v>15.4275390733505</v>
      </c>
      <c r="AQ57">
        <v>37.406509993030497</v>
      </c>
      <c r="AR57" s="83">
        <v>52.834049066380899</v>
      </c>
      <c r="AS57" s="96">
        <v>387.55370169674501</v>
      </c>
      <c r="AT57" s="25">
        <v>153.031344770685</v>
      </c>
    </row>
    <row r="58" spans="1:46" x14ac:dyDescent="0.3">
      <c r="A58" s="51"/>
      <c r="B58" s="83">
        <v>57</v>
      </c>
      <c r="C58" s="83">
        <v>64.684155779157393</v>
      </c>
      <c r="D58" s="83">
        <v>1.55780987551001</v>
      </c>
      <c r="E58" s="83">
        <v>12.647111302281401</v>
      </c>
      <c r="F58" s="83">
        <v>8.2891040217302905</v>
      </c>
      <c r="G58" s="83">
        <v>0.16190522881486999</v>
      </c>
      <c r="H58" s="83">
        <v>1.06817226116243</v>
      </c>
      <c r="I58" s="83">
        <v>3.98256694208398</v>
      </c>
      <c r="J58" s="83">
        <v>3.73920628759207</v>
      </c>
      <c r="K58" s="83">
        <v>2.41399690540428</v>
      </c>
      <c r="L58" s="83">
        <v>0.54011986581656302</v>
      </c>
      <c r="M58" s="83">
        <v>0.88288119930531905</v>
      </c>
      <c r="N58" s="83">
        <v>0</v>
      </c>
      <c r="O58" s="83">
        <v>1107.5781536531999</v>
      </c>
      <c r="P58" s="83">
        <f t="shared" si="0"/>
        <v>1035.4702624493648</v>
      </c>
      <c r="Q58">
        <v>90</v>
      </c>
      <c r="R58" s="84">
        <v>6.9686119743113194E-5</v>
      </c>
      <c r="S58">
        <v>64.370559623217304</v>
      </c>
      <c r="T58">
        <v>40.682792999930498</v>
      </c>
      <c r="U58" s="83">
        <v>105.053352623148</v>
      </c>
      <c r="V58" s="2">
        <v>19530.0003042483</v>
      </c>
      <c r="W58" s="82">
        <v>5017.7207841679701</v>
      </c>
      <c r="Z58">
        <v>51.210414811508599</v>
      </c>
      <c r="AA58">
        <v>4.4585876670841502</v>
      </c>
      <c r="AB58">
        <v>12.207608806231599</v>
      </c>
      <c r="AC58">
        <v>14.0540749135317</v>
      </c>
      <c r="AD58">
        <v>0.20376537556355201</v>
      </c>
      <c r="AE58">
        <v>4.3069459777141397</v>
      </c>
      <c r="AF58">
        <v>8.2533530217768103</v>
      </c>
      <c r="AG58">
        <v>2.8272571640538802</v>
      </c>
      <c r="AH58">
        <v>1.0549512085966799</v>
      </c>
      <c r="AI58">
        <v>0.58261803679652402</v>
      </c>
      <c r="AJ58">
        <v>0.68324007076692395</v>
      </c>
      <c r="AK58">
        <v>0</v>
      </c>
      <c r="AL58">
        <v>1152.2275558982001</v>
      </c>
      <c r="AM58" s="83">
        <f t="shared" si="1"/>
        <v>1100.5696141520543</v>
      </c>
      <c r="AN58">
        <v>90</v>
      </c>
      <c r="AO58">
        <v>4.4433975527851202E-4</v>
      </c>
      <c r="AP58">
        <v>19.8945483294723</v>
      </c>
      <c r="AQ58">
        <v>37.3572066680685</v>
      </c>
      <c r="AR58" s="83">
        <v>57.2517549975408</v>
      </c>
      <c r="AS58" s="96">
        <v>409.961023926699</v>
      </c>
      <c r="AT58" s="25">
        <v>160.39625493594801</v>
      </c>
    </row>
    <row r="59" spans="1:46" x14ac:dyDescent="0.3">
      <c r="A59" s="51"/>
      <c r="B59" s="83">
        <v>58</v>
      </c>
      <c r="C59" s="83">
        <v>64.720183369615498</v>
      </c>
      <c r="D59" s="83">
        <v>1.55867753986352</v>
      </c>
      <c r="E59" s="83">
        <v>12.654155453062801</v>
      </c>
      <c r="F59" s="83">
        <v>8.2937208624598604</v>
      </c>
      <c r="G59" s="83">
        <v>0.16199540631207199</v>
      </c>
      <c r="H59" s="83">
        <v>1.06876720860049</v>
      </c>
      <c r="I59" s="83">
        <v>3.9847851404825398</v>
      </c>
      <c r="J59" s="83">
        <v>3.7412889396904898</v>
      </c>
      <c r="K59" s="83">
        <v>2.4153414462864702</v>
      </c>
      <c r="L59" s="83">
        <v>0.54042070018766197</v>
      </c>
      <c r="M59" s="83">
        <v>0.82768674267790099</v>
      </c>
      <c r="N59" s="83">
        <v>0</v>
      </c>
      <c r="O59" s="83">
        <v>1107.7833154587099</v>
      </c>
      <c r="P59" s="83">
        <f t="shared" si="0"/>
        <v>1035.4822208928699</v>
      </c>
      <c r="Q59">
        <v>80</v>
      </c>
      <c r="R59" s="84">
        <v>5.8220834760379203E-5</v>
      </c>
      <c r="S59">
        <v>76.847723842698798</v>
      </c>
      <c r="T59">
        <v>40.6108901430188</v>
      </c>
      <c r="U59" s="83">
        <v>117.458613985718</v>
      </c>
      <c r="V59" s="2">
        <v>21874.865015970499</v>
      </c>
      <c r="W59" s="82">
        <v>5527.5353655193803</v>
      </c>
      <c r="Z59">
        <v>51.228946339824702</v>
      </c>
      <c r="AA59">
        <v>4.4602010975534503</v>
      </c>
      <c r="AB59">
        <v>12.2120263773272</v>
      </c>
      <c r="AC59">
        <v>14.0591606658767</v>
      </c>
      <c r="AD59">
        <v>0.203839112201714</v>
      </c>
      <c r="AE59">
        <v>4.3085045335593799</v>
      </c>
      <c r="AF59">
        <v>8.25633966513419</v>
      </c>
      <c r="AG59">
        <v>2.8282802644600298</v>
      </c>
      <c r="AH59">
        <v>1.05533296411001</v>
      </c>
      <c r="AI59">
        <v>0.58282886896193498</v>
      </c>
      <c r="AJ59">
        <v>0.64749659126633696</v>
      </c>
      <c r="AK59">
        <v>0</v>
      </c>
      <c r="AL59">
        <v>1152.4477043495201</v>
      </c>
      <c r="AM59" s="83">
        <f t="shared" si="1"/>
        <v>1100.6009411245436</v>
      </c>
      <c r="AN59">
        <v>80</v>
      </c>
      <c r="AO59">
        <v>3.4321318190801402E-4</v>
      </c>
      <c r="AP59">
        <v>25.737002891250899</v>
      </c>
      <c r="AQ59">
        <v>37.303546973864002</v>
      </c>
      <c r="AR59" s="83">
        <v>63.040549865114897</v>
      </c>
      <c r="AS59" s="96">
        <v>436.97441263047199</v>
      </c>
      <c r="AT59" s="25">
        <v>169.25160124004199</v>
      </c>
    </row>
    <row r="60" spans="1:46" x14ac:dyDescent="0.3">
      <c r="A60" s="51"/>
      <c r="B60" s="83">
        <v>59</v>
      </c>
      <c r="C60" s="83">
        <v>64.758153941300804</v>
      </c>
      <c r="D60" s="83">
        <v>1.5595919976752901</v>
      </c>
      <c r="E60" s="83">
        <v>12.6615794974912</v>
      </c>
      <c r="F60" s="83">
        <v>8.2985866911109891</v>
      </c>
      <c r="G60" s="83">
        <v>0.16209044711492199</v>
      </c>
      <c r="H60" s="83">
        <v>1.06939424177308</v>
      </c>
      <c r="I60" s="83">
        <v>3.98712296713799</v>
      </c>
      <c r="J60" s="83">
        <v>3.7434839099838899</v>
      </c>
      <c r="K60" s="83">
        <v>2.4167584987538202</v>
      </c>
      <c r="L60" s="83">
        <v>0.54073775866723295</v>
      </c>
      <c r="M60" s="83">
        <v>0.76951388170374402</v>
      </c>
      <c r="N60" s="83">
        <v>0</v>
      </c>
      <c r="O60" s="83">
        <v>1107.98629756375</v>
      </c>
      <c r="P60" s="83">
        <f t="shared" si="0"/>
        <v>1035.494824259639</v>
      </c>
      <c r="Q60">
        <v>70</v>
      </c>
      <c r="R60" s="84">
        <v>4.7884187978484799E-5</v>
      </c>
      <c r="S60">
        <v>93.160121937960199</v>
      </c>
      <c r="T60">
        <v>40.534967127728898</v>
      </c>
      <c r="U60" s="83">
        <v>133.69508906568899</v>
      </c>
      <c r="V60" s="2">
        <v>24797.1921246444</v>
      </c>
      <c r="W60" s="82">
        <v>6152.9121392808202</v>
      </c>
      <c r="Z60">
        <v>51.249945174318597</v>
      </c>
      <c r="AA60">
        <v>4.4620293417659296</v>
      </c>
      <c r="AB60">
        <v>12.217032108248</v>
      </c>
      <c r="AC60">
        <v>14.064923540365401</v>
      </c>
      <c r="AD60">
        <v>0.20392266620948399</v>
      </c>
      <c r="AE60">
        <v>4.3102705970855801</v>
      </c>
      <c r="AF60">
        <v>8.2597239531694004</v>
      </c>
      <c r="AG60">
        <v>2.8294395814754898</v>
      </c>
      <c r="AH60">
        <v>1.0557655469334399</v>
      </c>
      <c r="AI60">
        <v>0.58306777153229905</v>
      </c>
      <c r="AJ60">
        <v>0.60691509785558595</v>
      </c>
      <c r="AK60">
        <v>0</v>
      </c>
      <c r="AL60">
        <v>1152.66609753171</v>
      </c>
      <c r="AM60" s="83">
        <f t="shared" si="1"/>
        <v>1100.6364390014201</v>
      </c>
      <c r="AN60">
        <v>70</v>
      </c>
      <c r="AO60">
        <v>2.6283153754275899E-4</v>
      </c>
      <c r="AP60">
        <v>33.554411819571101</v>
      </c>
      <c r="AQ60">
        <v>37.2453838626205</v>
      </c>
      <c r="AR60" s="83">
        <v>70.799795682191601</v>
      </c>
      <c r="AS60" s="96">
        <v>469.89597245665499</v>
      </c>
      <c r="AT60" s="25">
        <v>179.992125562762</v>
      </c>
    </row>
    <row r="61" spans="1:46" x14ac:dyDescent="0.3">
      <c r="A61" s="51"/>
      <c r="B61" s="83">
        <v>60</v>
      </c>
      <c r="C61" s="83">
        <v>64.798491365150397</v>
      </c>
      <c r="D61" s="83">
        <v>1.5605634571690199</v>
      </c>
      <c r="E61" s="83">
        <v>12.6694663112391</v>
      </c>
      <c r="F61" s="83">
        <v>8.3037558256267001</v>
      </c>
      <c r="G61" s="83">
        <v>0.162191412177533</v>
      </c>
      <c r="H61" s="83">
        <v>1.07006036034144</v>
      </c>
      <c r="I61" s="83">
        <v>3.98960651954456</v>
      </c>
      <c r="J61" s="83">
        <v>3.74581570124045</v>
      </c>
      <c r="K61" s="83">
        <v>2.4182638815662201</v>
      </c>
      <c r="L61" s="83">
        <v>0.54107458062455105</v>
      </c>
      <c r="M61" s="83">
        <v>0.70771322547874604</v>
      </c>
      <c r="N61" s="83">
        <v>0</v>
      </c>
      <c r="O61" s="83">
        <v>1108.1868287411301</v>
      </c>
      <c r="P61" s="83">
        <f t="shared" si="0"/>
        <v>1035.5082132428629</v>
      </c>
      <c r="Q61">
        <v>60</v>
      </c>
      <c r="R61" s="84">
        <v>3.8559704537457699E-5</v>
      </c>
      <c r="S61">
        <v>115.293591438633</v>
      </c>
      <c r="T61">
        <v>40.454149681616997</v>
      </c>
      <c r="U61" s="83">
        <v>155.74774112025</v>
      </c>
      <c r="V61" s="2">
        <v>28542.417738871201</v>
      </c>
      <c r="W61" s="82">
        <v>6940.2691412177001</v>
      </c>
      <c r="Z61">
        <v>51.273334883800302</v>
      </c>
      <c r="AA61">
        <v>4.4640657453103101</v>
      </c>
      <c r="AB61">
        <v>12.2226077792222</v>
      </c>
      <c r="AC61">
        <v>14.071342561388199</v>
      </c>
      <c r="AD61">
        <v>0.20401573346844601</v>
      </c>
      <c r="AE61">
        <v>4.3122377402056502</v>
      </c>
      <c r="AF61">
        <v>8.2634935678100803</v>
      </c>
      <c r="AG61">
        <v>2.83073089543849</v>
      </c>
      <c r="AH61">
        <v>1.0562473825595999</v>
      </c>
      <c r="AI61">
        <v>0.58333387495422195</v>
      </c>
      <c r="AJ61">
        <v>0.56165915682840095</v>
      </c>
      <c r="AK61">
        <v>0</v>
      </c>
      <c r="AL61">
        <v>1152.8831853039901</v>
      </c>
      <c r="AM61" s="83">
        <f t="shared" si="1"/>
        <v>1100.6759785781335</v>
      </c>
      <c r="AN61">
        <v>60</v>
      </c>
      <c r="AO61">
        <v>1.98289287353941E-4</v>
      </c>
      <c r="AP61">
        <v>44.369560112878801</v>
      </c>
      <c r="AQ61">
        <v>37.182271439606801</v>
      </c>
      <c r="AR61" s="83">
        <v>81.551831552485595</v>
      </c>
      <c r="AS61" s="96">
        <v>510.76614070402502</v>
      </c>
      <c r="AT61" s="25">
        <v>193.236272917761</v>
      </c>
    </row>
    <row r="62" spans="1:46" x14ac:dyDescent="0.3">
      <c r="A62" s="51"/>
      <c r="B62" s="83">
        <v>61</v>
      </c>
      <c r="C62" s="83">
        <v>64.841808427305494</v>
      </c>
      <c r="D62" s="83">
        <v>1.56160667627563</v>
      </c>
      <c r="E62" s="83">
        <v>12.677935706870301</v>
      </c>
      <c r="F62" s="83">
        <v>8.3093067929353808</v>
      </c>
      <c r="G62" s="83">
        <v>0.16229983531107001</v>
      </c>
      <c r="H62" s="83">
        <v>1.07077568364854</v>
      </c>
      <c r="I62" s="83">
        <v>3.9922735265989</v>
      </c>
      <c r="J62" s="83">
        <v>3.7483197368766801</v>
      </c>
      <c r="K62" s="83">
        <v>2.4198804637529099</v>
      </c>
      <c r="L62" s="83">
        <v>0.54143628289177503</v>
      </c>
      <c r="M62" s="83">
        <v>0.64134588322453001</v>
      </c>
      <c r="N62" s="83">
        <v>0</v>
      </c>
      <c r="O62" s="83">
        <v>1108.3845229690301</v>
      </c>
      <c r="P62" s="83">
        <f t="shared" si="0"/>
        <v>1035.5225912413357</v>
      </c>
      <c r="Q62">
        <v>50</v>
      </c>
      <c r="R62" s="84">
        <v>3.0151585073949198E-5</v>
      </c>
      <c r="S62">
        <v>146.859081532913</v>
      </c>
      <c r="T62">
        <v>40.367173725667598</v>
      </c>
      <c r="U62" s="83">
        <v>187.22625525858101</v>
      </c>
      <c r="V62" s="2">
        <v>33522.421498570402</v>
      </c>
      <c r="W62" s="82">
        <v>7966.1693155187204</v>
      </c>
      <c r="Z62">
        <v>51.299252436071299</v>
      </c>
      <c r="AA62">
        <v>4.4663222331622796</v>
      </c>
      <c r="AB62">
        <v>12.228786040821999</v>
      </c>
      <c r="AC62">
        <v>14.0784553180908</v>
      </c>
      <c r="AD62">
        <v>0.20411885897117099</v>
      </c>
      <c r="AE62">
        <v>4.3144174823131101</v>
      </c>
      <c r="AF62">
        <v>8.2676705835429107</v>
      </c>
      <c r="AG62">
        <v>2.8321617681545699</v>
      </c>
      <c r="AH62">
        <v>1.0567812925697599</v>
      </c>
      <c r="AI62">
        <v>0.58362873750275401</v>
      </c>
      <c r="AJ62">
        <v>0.51147421170404295</v>
      </c>
      <c r="AK62">
        <v>0</v>
      </c>
      <c r="AL62">
        <v>1153.0993425848201</v>
      </c>
      <c r="AM62" s="83">
        <f t="shared" si="1"/>
        <v>1100.7197913944935</v>
      </c>
      <c r="AN62">
        <v>50</v>
      </c>
      <c r="AO62">
        <v>1.46012170704187E-4</v>
      </c>
      <c r="AP62">
        <v>60.061239323729801</v>
      </c>
      <c r="AQ62">
        <v>37.113365237483499</v>
      </c>
      <c r="AR62" s="83">
        <v>97.1746045612133</v>
      </c>
      <c r="AS62" s="96">
        <v>562.92910154711399</v>
      </c>
      <c r="AT62" s="25">
        <v>209.992137150914</v>
      </c>
    </row>
    <row r="63" spans="1:46" x14ac:dyDescent="0.3">
      <c r="A63" s="51"/>
      <c r="B63" s="83">
        <v>62</v>
      </c>
      <c r="C63" s="83">
        <v>64.889048263783295</v>
      </c>
      <c r="D63" s="83">
        <v>1.56274436885113</v>
      </c>
      <c r="E63" s="83">
        <v>12.687172087288999</v>
      </c>
      <c r="F63" s="83">
        <v>8.3153604534310208</v>
      </c>
      <c r="G63" s="83">
        <v>0.16241807719645901</v>
      </c>
      <c r="H63" s="83">
        <v>1.0715557863234499</v>
      </c>
      <c r="I63" s="83">
        <v>3.9951820566529701</v>
      </c>
      <c r="J63" s="83">
        <v>3.7510505368918401</v>
      </c>
      <c r="K63" s="83">
        <v>2.4216434429198399</v>
      </c>
      <c r="L63" s="83">
        <v>0.54183074075911897</v>
      </c>
      <c r="M63" s="83">
        <v>0.56896674262296398</v>
      </c>
      <c r="N63" s="83">
        <v>0</v>
      </c>
      <c r="O63" s="83">
        <v>1108.5787975912101</v>
      </c>
      <c r="P63" s="83">
        <f t="shared" si="0"/>
        <v>1035.5382713051013</v>
      </c>
      <c r="Q63">
        <v>40</v>
      </c>
      <c r="R63" s="84">
        <v>2.2582706790999701E-5</v>
      </c>
      <c r="S63">
        <v>195.158125361842</v>
      </c>
      <c r="T63">
        <v>40.272093603566397</v>
      </c>
      <c r="U63" s="83">
        <v>235.43021896540799</v>
      </c>
      <c r="V63" s="2">
        <v>40490.331269508599</v>
      </c>
      <c r="W63" s="82">
        <v>9367.8392968576809</v>
      </c>
      <c r="Z63">
        <v>51.328125698210599</v>
      </c>
      <c r="AA63">
        <v>4.4688360571755599</v>
      </c>
      <c r="AB63">
        <v>12.235668888587499</v>
      </c>
      <c r="AC63">
        <v>14.0863792333842</v>
      </c>
      <c r="AD63">
        <v>0.20423374519353901</v>
      </c>
      <c r="AE63">
        <v>4.3168458082833698</v>
      </c>
      <c r="AF63">
        <v>8.2723239577872594</v>
      </c>
      <c r="AG63">
        <v>2.8337558215816601</v>
      </c>
      <c r="AH63">
        <v>1.0573760911649699</v>
      </c>
      <c r="AI63">
        <v>0.58395722699781905</v>
      </c>
      <c r="AJ63">
        <v>0.45553803998210302</v>
      </c>
      <c r="AK63">
        <v>0</v>
      </c>
      <c r="AL63">
        <v>1153.3149112508499</v>
      </c>
      <c r="AM63" s="83">
        <f t="shared" si="1"/>
        <v>1100.7686007464958</v>
      </c>
      <c r="AN63">
        <v>40</v>
      </c>
      <c r="AO63">
        <v>1.0340040755515499E-4</v>
      </c>
      <c r="AP63">
        <v>84.460586185289301</v>
      </c>
      <c r="AQ63">
        <v>37.037199974399698</v>
      </c>
      <c r="AR63" s="83">
        <v>121.497786159689</v>
      </c>
      <c r="AS63" s="96">
        <v>632.272502369481</v>
      </c>
      <c r="AT63" s="25">
        <v>232.01827020321599</v>
      </c>
    </row>
    <row r="64" spans="1:46" x14ac:dyDescent="0.3">
      <c r="A64" s="51"/>
      <c r="B64" s="83">
        <v>63</v>
      </c>
      <c r="C64" s="83">
        <v>64.941801489235303</v>
      </c>
      <c r="D64" s="83">
        <v>1.5640148421932301</v>
      </c>
      <c r="E64" s="83">
        <v>12.6974864510742</v>
      </c>
      <c r="F64" s="83">
        <v>8.3221206401875101</v>
      </c>
      <c r="G64" s="83">
        <v>0.16255011916152201</v>
      </c>
      <c r="H64" s="83">
        <v>1.07242693523829</v>
      </c>
      <c r="I64" s="83">
        <v>3.9984300429525899</v>
      </c>
      <c r="J64" s="83">
        <v>3.7541000501756501</v>
      </c>
      <c r="K64" s="83">
        <v>2.4236121804175701</v>
      </c>
      <c r="L64" s="83">
        <v>0.54227123603511496</v>
      </c>
      <c r="M64" s="83">
        <v>0.48813852621118098</v>
      </c>
      <c r="N64" s="83">
        <v>0</v>
      </c>
      <c r="O64" s="83">
        <v>1108.76869195215</v>
      </c>
      <c r="P64" s="83">
        <f t="shared" si="0"/>
        <v>1035.5557813982896</v>
      </c>
      <c r="Q64">
        <v>30</v>
      </c>
      <c r="R64" s="84">
        <v>1.57943930801687E-5</v>
      </c>
      <c r="S64">
        <v>277.43569502675803</v>
      </c>
      <c r="T64">
        <v>40.165627869128301</v>
      </c>
      <c r="U64" s="83">
        <v>317.60132289588603</v>
      </c>
      <c r="V64" s="2">
        <v>51003.554965201904</v>
      </c>
      <c r="W64" s="82">
        <v>11422.361825453499</v>
      </c>
      <c r="Z64">
        <v>51.360854873606499</v>
      </c>
      <c r="AA64">
        <v>4.4716855927302097</v>
      </c>
      <c r="AB64">
        <v>12.2434709142351</v>
      </c>
      <c r="AC64">
        <v>14.0953613571292</v>
      </c>
      <c r="AD64">
        <v>0.204363974029626</v>
      </c>
      <c r="AE64">
        <v>4.3195984278597601</v>
      </c>
      <c r="AF64">
        <v>8.2775987722883393</v>
      </c>
      <c r="AG64">
        <v>2.8355627547211801</v>
      </c>
      <c r="AH64">
        <v>1.0580503228279501</v>
      </c>
      <c r="AI64">
        <v>0.58432958500322396</v>
      </c>
      <c r="AJ64">
        <v>0.392109895924242</v>
      </c>
      <c r="AK64">
        <v>0</v>
      </c>
      <c r="AL64">
        <v>1153.53028458472</v>
      </c>
      <c r="AM64" s="83">
        <f t="shared" si="1"/>
        <v>1100.8239283999812</v>
      </c>
      <c r="AN64">
        <v>30</v>
      </c>
      <c r="AO64" s="84">
        <v>6.8567630486688895E-5</v>
      </c>
      <c r="AP64">
        <v>126.688364968358</v>
      </c>
      <c r="AQ64">
        <v>36.951161700700602</v>
      </c>
      <c r="AR64" s="83">
        <v>163.639526669058</v>
      </c>
      <c r="AS64" s="96">
        <v>730.36484094022296</v>
      </c>
      <c r="AT64" s="25">
        <v>262.726848557724</v>
      </c>
    </row>
    <row r="65" spans="1:46" x14ac:dyDescent="0.3">
      <c r="A65" s="51"/>
      <c r="B65" s="83">
        <v>64</v>
      </c>
      <c r="C65" s="83">
        <v>65.003173393437095</v>
      </c>
      <c r="D65" s="83">
        <v>1.56549288202065</v>
      </c>
      <c r="E65" s="83">
        <v>12.709485947611199</v>
      </c>
      <c r="F65" s="83">
        <v>8.3299852879024403</v>
      </c>
      <c r="G65" s="83">
        <v>0.16270373378434499</v>
      </c>
      <c r="H65" s="83">
        <v>1.07344041009769</v>
      </c>
      <c r="I65" s="83">
        <v>4.0022086764356004</v>
      </c>
      <c r="J65" s="83">
        <v>3.7576477846603802</v>
      </c>
      <c r="K65" s="83">
        <v>2.4259025649025698</v>
      </c>
      <c r="L65" s="83">
        <v>0.54278369823336303</v>
      </c>
      <c r="M65" s="83">
        <v>0.39410296283584301</v>
      </c>
      <c r="N65" s="83">
        <v>0</v>
      </c>
      <c r="O65" s="83">
        <v>1108.95237790551</v>
      </c>
      <c r="P65" s="83">
        <f t="shared" si="0"/>
        <v>1035.5761522429636</v>
      </c>
      <c r="Q65">
        <v>20</v>
      </c>
      <c r="R65" s="84">
        <v>9.7494370590433698E-6</v>
      </c>
      <c r="S65">
        <v>446.15663683275301</v>
      </c>
      <c r="T65">
        <v>40.041370358166702</v>
      </c>
      <c r="U65" s="83">
        <v>486.19800719091899</v>
      </c>
      <c r="V65" s="2">
        <v>68973.706465403302</v>
      </c>
      <c r="W65" s="82">
        <v>14805.0717812643</v>
      </c>
      <c r="Z65">
        <v>51.399350600573001</v>
      </c>
      <c r="AA65">
        <v>4.4750371877938298</v>
      </c>
      <c r="AB65">
        <v>12.252647578342399</v>
      </c>
      <c r="AC65">
        <v>14.105926040751299</v>
      </c>
      <c r="AD65">
        <v>0.204517147877012</v>
      </c>
      <c r="AE65">
        <v>4.3228360313243703</v>
      </c>
      <c r="AF65">
        <v>8.2838029560594304</v>
      </c>
      <c r="AG65">
        <v>2.8376880513088398</v>
      </c>
      <c r="AH65">
        <v>1.0588433473296699</v>
      </c>
      <c r="AI65">
        <v>0.58476754874463799</v>
      </c>
      <c r="AJ65">
        <v>0.31748772645791601</v>
      </c>
      <c r="AK65">
        <v>0</v>
      </c>
      <c r="AL65">
        <v>1153.74609437155</v>
      </c>
      <c r="AM65" s="83">
        <f t="shared" si="1"/>
        <v>1100.8890042296198</v>
      </c>
      <c r="AN65">
        <v>20</v>
      </c>
      <c r="AO65" s="84">
        <v>4.0169638065938797E-5</v>
      </c>
      <c r="AP65">
        <v>214.728193712148</v>
      </c>
      <c r="AQ65">
        <v>36.850013955479099</v>
      </c>
      <c r="AR65" s="83">
        <v>251.57820766762799</v>
      </c>
      <c r="AS65" s="96">
        <v>884.35633324005096</v>
      </c>
      <c r="AT65" s="25">
        <v>309.993754460427</v>
      </c>
    </row>
    <row r="66" spans="1:46" x14ac:dyDescent="0.3">
      <c r="A66" s="51"/>
      <c r="B66" s="83">
        <v>65</v>
      </c>
      <c r="C66" s="83">
        <v>65.0811875187716</v>
      </c>
      <c r="D66" s="83">
        <v>1.56737172195311</v>
      </c>
      <c r="E66" s="83">
        <v>12.7247393479899</v>
      </c>
      <c r="F66" s="83">
        <v>8.3399825923779005</v>
      </c>
      <c r="G66" s="83">
        <v>0.162899004089119</v>
      </c>
      <c r="H66" s="83">
        <v>1.0747287089655799</v>
      </c>
      <c r="I66" s="83">
        <v>4.0070119620753397</v>
      </c>
      <c r="J66" s="83">
        <v>3.7621575584134401</v>
      </c>
      <c r="K66" s="83">
        <v>2.42881403301817</v>
      </c>
      <c r="L66" s="83">
        <v>0.543435124821527</v>
      </c>
      <c r="M66" s="83">
        <v>0.27456539318323198</v>
      </c>
      <c r="N66" s="83">
        <v>0</v>
      </c>
      <c r="O66" s="83">
        <v>1109.12526676382</v>
      </c>
      <c r="P66" s="83">
        <f t="shared" si="0"/>
        <v>1035.6020470502081</v>
      </c>
      <c r="Q66">
        <v>10</v>
      </c>
      <c r="R66" s="84">
        <v>4.4449611776032296E-6</v>
      </c>
      <c r="S66">
        <v>968.38439547637597</v>
      </c>
      <c r="T66">
        <v>39.882769170671601</v>
      </c>
      <c r="U66" s="83">
        <v>1008.26716464705</v>
      </c>
      <c r="V66" s="2">
        <v>108637.984538499</v>
      </c>
      <c r="W66" s="82">
        <v>21872.158861462602</v>
      </c>
      <c r="Z66">
        <v>51.448704587164599</v>
      </c>
      <c r="AA66">
        <v>4.4793341472453196</v>
      </c>
      <c r="AB66">
        <v>12.2644126492475</v>
      </c>
      <c r="AC66">
        <v>14.1194706415399</v>
      </c>
      <c r="AD66">
        <v>0.204713526556044</v>
      </c>
      <c r="AE66">
        <v>4.3269868462477996</v>
      </c>
      <c r="AF66">
        <v>8.2917571168658206</v>
      </c>
      <c r="AG66">
        <v>2.84041281760256</v>
      </c>
      <c r="AH66">
        <v>1.0598600555128701</v>
      </c>
      <c r="AI66">
        <v>0.58532904630098403</v>
      </c>
      <c r="AJ66">
        <v>0.22179898183952901</v>
      </c>
      <c r="AK66">
        <v>0</v>
      </c>
      <c r="AL66">
        <v>1153.96389873048</v>
      </c>
      <c r="AM66" s="83">
        <f t="shared" si="1"/>
        <v>1100.9724356095808</v>
      </c>
      <c r="AN66">
        <v>10</v>
      </c>
      <c r="AO66" s="84">
        <v>1.7335289575524999E-5</v>
      </c>
      <c r="AP66">
        <v>492.49752031629799</v>
      </c>
      <c r="AQ66">
        <v>36.720079078055797</v>
      </c>
      <c r="AR66" s="83">
        <v>529.21759939435401</v>
      </c>
      <c r="AS66" s="96">
        <v>1183.8037540993801</v>
      </c>
      <c r="AT66" s="25">
        <v>399.18969428324499</v>
      </c>
    </row>
    <row r="67" spans="1:46" x14ac:dyDescent="0.3">
      <c r="A67" s="51"/>
      <c r="B67" s="83">
        <v>66</v>
      </c>
      <c r="C67" s="83">
        <v>65.090697553774206</v>
      </c>
      <c r="D67" s="83">
        <v>1.56760075526529</v>
      </c>
      <c r="E67" s="83">
        <v>12.7265987596142</v>
      </c>
      <c r="F67" s="83">
        <v>8.3412012782900309</v>
      </c>
      <c r="G67" s="83">
        <v>0.16292280782242299</v>
      </c>
      <c r="H67" s="83">
        <v>1.07488575446568</v>
      </c>
      <c r="I67" s="83">
        <v>4.0075974895598199</v>
      </c>
      <c r="J67" s="83">
        <v>3.7627073063733301</v>
      </c>
      <c r="K67" s="83">
        <v>2.4291689452032301</v>
      </c>
      <c r="L67" s="83">
        <v>0.54351453466722499</v>
      </c>
      <c r="M67" s="83">
        <v>0.25999343126700902</v>
      </c>
      <c r="N67" s="83">
        <v>0</v>
      </c>
      <c r="O67" s="83">
        <v>1109.14151688786</v>
      </c>
      <c r="P67" s="83">
        <f t="shared" ref="P67:P75" si="2">H67*20.1+1014</f>
        <v>1035.6052036647602</v>
      </c>
      <c r="Q67">
        <v>9</v>
      </c>
      <c r="R67" s="84">
        <v>3.9571781220384401E-6</v>
      </c>
      <c r="S67">
        <v>1086.2661180078801</v>
      </c>
      <c r="T67">
        <v>39.863383683976103</v>
      </c>
      <c r="U67" s="83">
        <v>1126.12950169186</v>
      </c>
      <c r="V67" s="2">
        <v>115634.138199241</v>
      </c>
      <c r="W67" s="82">
        <v>23075.708765651099</v>
      </c>
      <c r="Z67">
        <v>51.454744483202099</v>
      </c>
      <c r="AA67">
        <v>4.4798600052389004</v>
      </c>
      <c r="AB67">
        <v>12.265852447935499</v>
      </c>
      <c r="AC67">
        <v>14.1211282174781</v>
      </c>
      <c r="AD67">
        <v>0.20473755920035999</v>
      </c>
      <c r="AE67">
        <v>4.3274948192068203</v>
      </c>
      <c r="AF67">
        <v>8.2927305398383897</v>
      </c>
      <c r="AG67">
        <v>2.8407462720259402</v>
      </c>
      <c r="AH67">
        <v>1.05998447933658</v>
      </c>
      <c r="AI67">
        <v>0.58539776186176895</v>
      </c>
      <c r="AJ67">
        <v>0.21008766620387201</v>
      </c>
      <c r="AK67">
        <v>0</v>
      </c>
      <c r="AL67">
        <v>1153.98594495112</v>
      </c>
      <c r="AM67" s="83">
        <f t="shared" ref="AM67:AM75" si="3">20.1*AE67+1014</f>
        <v>1100.9826458660571</v>
      </c>
      <c r="AN67">
        <v>9</v>
      </c>
      <c r="AO67" s="84">
        <v>1.53409995976974E-5</v>
      </c>
      <c r="AP67">
        <v>555.77216369701</v>
      </c>
      <c r="AQ67">
        <v>36.704146080538898</v>
      </c>
      <c r="AR67" s="83">
        <v>592.47630977754898</v>
      </c>
      <c r="AS67" s="96">
        <v>1232.4363938249401</v>
      </c>
      <c r="AT67" s="25">
        <v>413.3873245373</v>
      </c>
    </row>
    <row r="68" spans="1:46" x14ac:dyDescent="0.3">
      <c r="A68" s="51"/>
      <c r="B68" s="83">
        <v>67</v>
      </c>
      <c r="C68" s="83">
        <v>65.100715156144901</v>
      </c>
      <c r="D68" s="83">
        <v>1.5678420124899399</v>
      </c>
      <c r="E68" s="83">
        <v>12.728557411321701</v>
      </c>
      <c r="F68" s="83">
        <v>8.3424850076221908</v>
      </c>
      <c r="G68" s="83">
        <v>0.16294788200302299</v>
      </c>
      <c r="H68" s="83">
        <v>1.07505118176154</v>
      </c>
      <c r="I68" s="83">
        <v>4.0082142676805299</v>
      </c>
      <c r="J68" s="83">
        <v>3.7632863953530098</v>
      </c>
      <c r="K68" s="83">
        <v>2.4295427996785799</v>
      </c>
      <c r="L68" s="83">
        <v>0.54359818275667005</v>
      </c>
      <c r="M68" s="83">
        <v>0.244643703655125</v>
      </c>
      <c r="N68" s="83">
        <v>0</v>
      </c>
      <c r="O68" s="83">
        <v>1109.15746907433</v>
      </c>
      <c r="P68" s="83">
        <f t="shared" si="2"/>
        <v>1035.608528753407</v>
      </c>
      <c r="Q68">
        <v>8</v>
      </c>
      <c r="R68" s="84">
        <v>3.47770716315751E-6</v>
      </c>
      <c r="S68">
        <v>1234.2299606377801</v>
      </c>
      <c r="T68">
        <v>39.842951034764504</v>
      </c>
      <c r="U68" s="83">
        <v>1274.0729116725499</v>
      </c>
      <c r="V68" s="2">
        <v>123738.06694154</v>
      </c>
      <c r="W68" s="82">
        <v>24456.6108361099</v>
      </c>
      <c r="Z68">
        <v>51.461111361298499</v>
      </c>
      <c r="AA68">
        <v>4.4804143316247202</v>
      </c>
      <c r="AB68">
        <v>12.267370193054401</v>
      </c>
      <c r="AC68">
        <v>14.122875529661799</v>
      </c>
      <c r="AD68">
        <v>0.20476289290076599</v>
      </c>
      <c r="AE68">
        <v>4.3280302923153497</v>
      </c>
      <c r="AF68">
        <v>8.29375666104381</v>
      </c>
      <c r="AG68">
        <v>2.8410977786828799</v>
      </c>
      <c r="AH68">
        <v>1.0601156390971</v>
      </c>
      <c r="AI68">
        <v>0.58547019747922602</v>
      </c>
      <c r="AJ68">
        <v>0.19774213834503701</v>
      </c>
      <c r="AK68">
        <v>0</v>
      </c>
      <c r="AL68">
        <v>1154.0080789445999</v>
      </c>
      <c r="AM68" s="83">
        <f t="shared" si="3"/>
        <v>1100.9934088755385</v>
      </c>
      <c r="AN68">
        <v>8</v>
      </c>
      <c r="AO68" s="84">
        <v>1.3399541665279101E-5</v>
      </c>
      <c r="AP68">
        <v>635.38162972288706</v>
      </c>
      <c r="AQ68">
        <v>36.687341749668498</v>
      </c>
      <c r="AR68" s="83">
        <v>672.06897147255495</v>
      </c>
      <c r="AS68" s="96">
        <v>1287.5171522558401</v>
      </c>
      <c r="AT68" s="25">
        <v>429.380808977073</v>
      </c>
    </row>
    <row r="69" spans="1:46" x14ac:dyDescent="0.3">
      <c r="A69" s="51"/>
      <c r="B69" s="83">
        <v>68</v>
      </c>
      <c r="C69" s="83">
        <v>65.111339053068306</v>
      </c>
      <c r="D69" s="83">
        <v>1.56809787130643</v>
      </c>
      <c r="E69" s="83">
        <v>12.7306346063509</v>
      </c>
      <c r="F69" s="83">
        <v>8.3438464320027599</v>
      </c>
      <c r="G69" s="83">
        <v>0.162974473746265</v>
      </c>
      <c r="H69" s="83">
        <v>1.07522662120049</v>
      </c>
      <c r="I69" s="83">
        <v>4.0088683750144396</v>
      </c>
      <c r="J69" s="83">
        <v>3.7639005324890098</v>
      </c>
      <c r="K69" s="83">
        <v>2.42993928091866</v>
      </c>
      <c r="L69" s="83">
        <v>0.54368689347278898</v>
      </c>
      <c r="M69" s="83">
        <v>0.22836492825711599</v>
      </c>
      <c r="N69" s="83">
        <v>0</v>
      </c>
      <c r="O69" s="83">
        <v>1109.17306904006</v>
      </c>
      <c r="P69" s="83">
        <f t="shared" si="2"/>
        <v>1035.6120550861299</v>
      </c>
      <c r="Q69">
        <v>7</v>
      </c>
      <c r="R69" s="84">
        <v>3.0066581687736899E-6</v>
      </c>
      <c r="S69">
        <v>1425.3041361616399</v>
      </c>
      <c r="T69">
        <v>39.821267569658602</v>
      </c>
      <c r="U69" s="83">
        <v>1465.1254037312999</v>
      </c>
      <c r="V69" s="2">
        <v>133271.445106022</v>
      </c>
      <c r="W69" s="82">
        <v>26064.2209272377</v>
      </c>
      <c r="Z69">
        <v>51.467868509817002</v>
      </c>
      <c r="AA69">
        <v>4.4810026365458899</v>
      </c>
      <c r="AB69">
        <v>12.268980971370899</v>
      </c>
      <c r="AC69">
        <v>14.1247299468117</v>
      </c>
      <c r="AD69">
        <v>0.20478977948058899</v>
      </c>
      <c r="AE69">
        <v>4.3285985883102098</v>
      </c>
      <c r="AF69">
        <v>8.2948456803838901</v>
      </c>
      <c r="AG69">
        <v>2.8414708316375901</v>
      </c>
      <c r="AH69">
        <v>1.0602548385553101</v>
      </c>
      <c r="AI69">
        <v>0.58554707318153498</v>
      </c>
      <c r="AJ69">
        <v>0.184639658346336</v>
      </c>
      <c r="AK69">
        <v>0</v>
      </c>
      <c r="AL69">
        <v>1154.03032074412</v>
      </c>
      <c r="AM69" s="83">
        <f t="shared" si="3"/>
        <v>1101.0048316250352</v>
      </c>
      <c r="AN69">
        <v>7</v>
      </c>
      <c r="AO69" s="84">
        <v>1.1511553735387399E-5</v>
      </c>
      <c r="AP69">
        <v>738.44088540808195</v>
      </c>
      <c r="AQ69">
        <v>36.669497153991003</v>
      </c>
      <c r="AR69" s="83">
        <v>775.11038256207405</v>
      </c>
      <c r="AS69" s="96">
        <v>1350.73075738885</v>
      </c>
      <c r="AT69" s="25">
        <v>447.62729430918699</v>
      </c>
    </row>
    <row r="70" spans="1:46" x14ac:dyDescent="0.3">
      <c r="A70" s="51"/>
      <c r="B70" s="83">
        <v>69</v>
      </c>
      <c r="C70" s="83">
        <v>65.122704845516594</v>
      </c>
      <c r="D70" s="83">
        <v>1.5683715974377499</v>
      </c>
      <c r="E70" s="83">
        <v>12.7328568575406</v>
      </c>
      <c r="F70" s="83">
        <v>8.3453029283388105</v>
      </c>
      <c r="G70" s="83">
        <v>0.163002922463031</v>
      </c>
      <c r="H70" s="83">
        <v>1.0754143120511099</v>
      </c>
      <c r="I70" s="83">
        <v>4.0095681604368503</v>
      </c>
      <c r="J70" s="83">
        <v>3.7645575564862099</v>
      </c>
      <c r="K70" s="83">
        <v>2.4303634495186301</v>
      </c>
      <c r="L70" s="83">
        <v>0.54378179909872004</v>
      </c>
      <c r="M70" s="83">
        <v>0.21094931993711999</v>
      </c>
      <c r="N70" s="83">
        <v>0</v>
      </c>
      <c r="O70" s="83">
        <v>1109.1882424514199</v>
      </c>
      <c r="P70" s="83">
        <f t="shared" si="2"/>
        <v>1035.6158276722274</v>
      </c>
      <c r="Q70">
        <v>6</v>
      </c>
      <c r="R70" s="84">
        <v>2.5446166756093599E-6</v>
      </c>
      <c r="S70">
        <v>1681.26153242896</v>
      </c>
      <c r="T70">
        <v>39.798053573656603</v>
      </c>
      <c r="U70" s="83">
        <v>1721.0595860026201</v>
      </c>
      <c r="V70" s="2">
        <v>144707.00719329901</v>
      </c>
      <c r="W70" s="82">
        <v>27970.415793289601</v>
      </c>
      <c r="Z70">
        <v>51.475102863197797</v>
      </c>
      <c r="AA70">
        <v>4.4816324888695203</v>
      </c>
      <c r="AB70">
        <v>12.270705506436</v>
      </c>
      <c r="AC70">
        <v>14.1267153270267</v>
      </c>
      <c r="AD70">
        <v>0.20481856485049901</v>
      </c>
      <c r="AE70">
        <v>4.3292070186326201</v>
      </c>
      <c r="AF70">
        <v>8.29601160869273</v>
      </c>
      <c r="AG70">
        <v>2.8418702304219701</v>
      </c>
      <c r="AH70">
        <v>1.0604038685889501</v>
      </c>
      <c r="AI70">
        <v>0.58562937801698101</v>
      </c>
      <c r="AJ70">
        <v>0.17061162735281701</v>
      </c>
      <c r="AK70">
        <v>0</v>
      </c>
      <c r="AL70">
        <v>1154.0526980168399</v>
      </c>
      <c r="AM70" s="83">
        <f t="shared" si="3"/>
        <v>1101.0170610745156</v>
      </c>
      <c r="AN70">
        <v>6</v>
      </c>
      <c r="AO70" s="84">
        <v>9.6779976425790699E-6</v>
      </c>
      <c r="AP70">
        <v>876.85802728321005</v>
      </c>
      <c r="AQ70">
        <v>36.650380263224797</v>
      </c>
      <c r="AR70" s="83">
        <v>913.50840754643502</v>
      </c>
      <c r="AS70" s="96">
        <v>1424.49795025398</v>
      </c>
      <c r="AT70" s="25">
        <v>468.78037577666498</v>
      </c>
    </row>
    <row r="71" spans="1:46" x14ac:dyDescent="0.3">
      <c r="A71" s="51"/>
      <c r="B71" s="83">
        <v>70</v>
      </c>
      <c r="C71" s="83">
        <v>65.135007761427303</v>
      </c>
      <c r="D71" s="83">
        <v>1.56866789262275</v>
      </c>
      <c r="E71" s="83">
        <v>12.735262336053699</v>
      </c>
      <c r="F71" s="83">
        <v>8.3468795145758197</v>
      </c>
      <c r="G71" s="83">
        <v>0.163033716811223</v>
      </c>
      <c r="H71" s="83">
        <v>1.07561747824148</v>
      </c>
      <c r="I71" s="83">
        <v>4.0103256440216102</v>
      </c>
      <c r="J71" s="83">
        <v>3.76526875291407</v>
      </c>
      <c r="K71" s="83">
        <v>2.4308225913374901</v>
      </c>
      <c r="L71" s="83">
        <v>0.54388452980936697</v>
      </c>
      <c r="M71" s="83">
        <v>0.192097726193073</v>
      </c>
      <c r="N71" s="83">
        <v>0</v>
      </c>
      <c r="O71" s="83">
        <v>1109.20288261423</v>
      </c>
      <c r="P71" s="83">
        <f t="shared" si="2"/>
        <v>1035.6199113126538</v>
      </c>
      <c r="Q71">
        <v>5</v>
      </c>
      <c r="R71" s="84">
        <v>2.0917369817066199E-6</v>
      </c>
      <c r="S71">
        <v>2041.40821990729</v>
      </c>
      <c r="T71">
        <v>39.772906336938398</v>
      </c>
      <c r="U71" s="83">
        <v>2081.1811262442302</v>
      </c>
      <c r="V71" s="2">
        <v>158777.09069449001</v>
      </c>
      <c r="W71" s="82">
        <v>30285.436835632801</v>
      </c>
      <c r="Z71">
        <v>51.482939589946497</v>
      </c>
      <c r="AA71">
        <v>4.4823147862764197</v>
      </c>
      <c r="AB71">
        <v>12.2725736360893</v>
      </c>
      <c r="AC71">
        <v>14.128866021279199</v>
      </c>
      <c r="AD71">
        <v>0.20484974705386599</v>
      </c>
      <c r="AE71">
        <v>4.3298661103207703</v>
      </c>
      <c r="AF71">
        <v>8.2972746188173492</v>
      </c>
      <c r="AG71">
        <v>2.8423028854185102</v>
      </c>
      <c r="AH71">
        <v>1.0605653077099899</v>
      </c>
      <c r="AI71">
        <v>0.58571853602068202</v>
      </c>
      <c r="AJ71">
        <v>0.15541529586611799</v>
      </c>
      <c r="AK71">
        <v>0</v>
      </c>
      <c r="AL71">
        <v>1154.0752508200801</v>
      </c>
      <c r="AM71" s="83">
        <f t="shared" si="3"/>
        <v>1101.0303088174476</v>
      </c>
      <c r="AN71">
        <v>5</v>
      </c>
      <c r="AO71" s="84">
        <v>7.9002553108490399E-6</v>
      </c>
      <c r="AP71">
        <v>1072.1642930293301</v>
      </c>
      <c r="AQ71">
        <v>36.629657018828198</v>
      </c>
      <c r="AR71" s="83">
        <v>1108.79395004816</v>
      </c>
      <c r="AS71" s="96">
        <v>1512.4767041047501</v>
      </c>
      <c r="AT71" s="25">
        <v>493.82234999582499</v>
      </c>
    </row>
    <row r="72" spans="1:46" x14ac:dyDescent="0.3">
      <c r="A72" s="51"/>
      <c r="B72" s="83">
        <v>71</v>
      </c>
      <c r="C72" s="83">
        <v>65.148547443780302</v>
      </c>
      <c r="D72" s="83">
        <v>1.56899397326223</v>
      </c>
      <c r="E72" s="83">
        <v>12.7379096283875</v>
      </c>
      <c r="F72" s="83">
        <v>8.3486145891716497</v>
      </c>
      <c r="G72" s="83">
        <v>0.16306760680086699</v>
      </c>
      <c r="H72" s="83">
        <v>1.0758410679743899</v>
      </c>
      <c r="I72" s="83">
        <v>4.01115927461779</v>
      </c>
      <c r="J72" s="83">
        <v>3.7660514432773602</v>
      </c>
      <c r="K72" s="83">
        <v>2.4313278889781098</v>
      </c>
      <c r="L72" s="83">
        <v>0.54399758765680495</v>
      </c>
      <c r="M72" s="83">
        <v>0.171350996462447</v>
      </c>
      <c r="N72" s="83">
        <v>0</v>
      </c>
      <c r="O72" s="83">
        <v>1109.2168262720199</v>
      </c>
      <c r="P72" s="83">
        <f t="shared" si="2"/>
        <v>1035.6244054662852</v>
      </c>
      <c r="Q72">
        <v>4</v>
      </c>
      <c r="R72" s="84">
        <v>1.6486149035708999E-6</v>
      </c>
      <c r="S72">
        <v>2584.6077825806201</v>
      </c>
      <c r="T72">
        <v>39.745207768881997</v>
      </c>
      <c r="U72" s="83">
        <v>2624.3529903495</v>
      </c>
      <c r="V72" s="2">
        <v>176699.65209065401</v>
      </c>
      <c r="W72" s="82">
        <v>33190.6002360727</v>
      </c>
      <c r="Z72">
        <v>51.491570808720397</v>
      </c>
      <c r="AA72">
        <v>4.4830662554007903</v>
      </c>
      <c r="AB72">
        <v>12.274631157839501</v>
      </c>
      <c r="AC72">
        <v>14.1312347541959</v>
      </c>
      <c r="AD72">
        <v>0.204884090527581</v>
      </c>
      <c r="AE72">
        <v>4.3305920211168001</v>
      </c>
      <c r="AF72">
        <v>8.2986656736606008</v>
      </c>
      <c r="AG72">
        <v>2.8427794032362699</v>
      </c>
      <c r="AH72">
        <v>1.0607431136252601</v>
      </c>
      <c r="AI72">
        <v>0.58581673291589698</v>
      </c>
      <c r="AJ72">
        <v>0.138678072295322</v>
      </c>
      <c r="AK72">
        <v>0</v>
      </c>
      <c r="AL72">
        <v>1154.0980409886799</v>
      </c>
      <c r="AM72" s="83">
        <f t="shared" si="3"/>
        <v>1101.0448996244477</v>
      </c>
      <c r="AN72">
        <v>4</v>
      </c>
      <c r="AO72" s="84">
        <v>6.18051021878832E-6</v>
      </c>
      <c r="AP72">
        <v>1367.6337388116201</v>
      </c>
      <c r="AQ72">
        <v>36.606814702807199</v>
      </c>
      <c r="AR72" s="83">
        <v>1404.2405535144201</v>
      </c>
      <c r="AS72" s="96">
        <v>1620.58345318236</v>
      </c>
      <c r="AT72" s="25">
        <v>524.33250962721797</v>
      </c>
    </row>
    <row r="73" spans="1:46" x14ac:dyDescent="0.3">
      <c r="A73" s="52"/>
      <c r="B73" s="83">
        <v>72</v>
      </c>
      <c r="C73" s="83">
        <v>65.163828318921006</v>
      </c>
      <c r="D73" s="83">
        <v>1.5693619876223801</v>
      </c>
      <c r="E73" s="83">
        <v>12.7408973604894</v>
      </c>
      <c r="F73" s="83">
        <v>8.3505727930325406</v>
      </c>
      <c r="G73" s="83">
        <v>0.16310585501724001</v>
      </c>
      <c r="H73" s="83">
        <v>1.07609341117583</v>
      </c>
      <c r="I73" s="83">
        <v>4.0121001094705999</v>
      </c>
      <c r="J73" s="83">
        <v>3.76693478702233</v>
      </c>
      <c r="K73" s="83">
        <v>2.4318981675085598</v>
      </c>
      <c r="L73" s="83">
        <v>0.54412518465689197</v>
      </c>
      <c r="M73" s="83">
        <v>0.14793618565705099</v>
      </c>
      <c r="N73" s="83">
        <v>0</v>
      </c>
      <c r="O73" s="83">
        <v>1109.2297994493699</v>
      </c>
      <c r="P73" s="83">
        <f t="shared" si="2"/>
        <v>1035.6294775646343</v>
      </c>
      <c r="Q73">
        <v>3</v>
      </c>
      <c r="R73" s="84">
        <v>1.21601804673729E-6</v>
      </c>
      <c r="S73">
        <v>3495.53275801274</v>
      </c>
      <c r="T73">
        <v>39.713917366415302</v>
      </c>
      <c r="U73" s="83">
        <v>3535.24667537916</v>
      </c>
      <c r="V73" s="2">
        <v>200716.79800390001</v>
      </c>
      <c r="W73" s="82">
        <v>37015.498189900798</v>
      </c>
      <c r="Z73">
        <v>51.501319936817602</v>
      </c>
      <c r="AA73">
        <v>4.4839150542722503</v>
      </c>
      <c r="AB73">
        <v>12.276955168344999</v>
      </c>
      <c r="AC73">
        <v>14.1339102837171</v>
      </c>
      <c r="AD73">
        <v>0.20492288214361201</v>
      </c>
      <c r="AE73">
        <v>4.33141195136339</v>
      </c>
      <c r="AF73">
        <v>8.3002368969388503</v>
      </c>
      <c r="AG73">
        <v>2.84331763930324</v>
      </c>
      <c r="AH73">
        <v>1.0609439488363599</v>
      </c>
      <c r="AI73">
        <v>0.58592764820321397</v>
      </c>
      <c r="AJ73">
        <v>0.119772726839312</v>
      </c>
      <c r="AK73">
        <v>0</v>
      </c>
      <c r="AL73">
        <v>1154.1211732276299</v>
      </c>
      <c r="AM73" s="83">
        <f t="shared" si="3"/>
        <v>1101.0613802224041</v>
      </c>
      <c r="AN73">
        <v>3</v>
      </c>
      <c r="AO73" s="84">
        <v>4.5217421319743199E-6</v>
      </c>
      <c r="AP73">
        <v>1864.7924162346201</v>
      </c>
      <c r="AQ73">
        <v>36.580990217063103</v>
      </c>
      <c r="AR73" s="83">
        <v>1901.37340645168</v>
      </c>
      <c r="AS73" s="96">
        <v>1759.3679781574799</v>
      </c>
      <c r="AT73" s="25">
        <v>563.10810365244595</v>
      </c>
    </row>
    <row r="74" spans="1:46" x14ac:dyDescent="0.3">
      <c r="A74" s="51"/>
      <c r="B74" s="83">
        <v>73</v>
      </c>
      <c r="C74" s="83">
        <v>65.181833986714594</v>
      </c>
      <c r="D74" s="83">
        <v>1.5697956240634201</v>
      </c>
      <c r="E74" s="83">
        <v>12.744417846795701</v>
      </c>
      <c r="F74" s="83">
        <v>8.3528801718879002</v>
      </c>
      <c r="G74" s="83">
        <v>0.16315092342277099</v>
      </c>
      <c r="H74" s="83">
        <v>1.0763907506811401</v>
      </c>
      <c r="I74" s="83">
        <v>4.0132087082682704</v>
      </c>
      <c r="J74" s="83">
        <v>3.7679756432477101</v>
      </c>
      <c r="K74" s="83">
        <v>2.4325701346357498</v>
      </c>
      <c r="L74" s="83">
        <v>0.54427553397745498</v>
      </c>
      <c r="M74" s="83">
        <v>0.120346122717285</v>
      </c>
      <c r="N74" s="83">
        <v>0</v>
      </c>
      <c r="O74" s="83">
        <v>1109.2412696762599</v>
      </c>
      <c r="P74" s="83">
        <f t="shared" si="2"/>
        <v>1035.6354540886909</v>
      </c>
      <c r="Q74">
        <v>2</v>
      </c>
      <c r="R74" s="84">
        <v>7.7186162491042298E-7</v>
      </c>
      <c r="S74">
        <v>5330.5084313788502</v>
      </c>
      <c r="T74">
        <v>39.677006247357397</v>
      </c>
      <c r="U74" s="83">
        <v>5370.1854376262099</v>
      </c>
      <c r="V74" s="2">
        <v>235671.73655018999</v>
      </c>
      <c r="W74" s="82">
        <v>42461.613512079697</v>
      </c>
      <c r="Z74">
        <v>51.512817592550398</v>
      </c>
      <c r="AA74">
        <v>4.4849160870941702</v>
      </c>
      <c r="AB74">
        <v>12.2796959952626</v>
      </c>
      <c r="AC74">
        <v>14.1370656753614</v>
      </c>
      <c r="AD74">
        <v>0.20496863112157099</v>
      </c>
      <c r="AE74">
        <v>4.3323789379088797</v>
      </c>
      <c r="AF74">
        <v>8.3020899225789506</v>
      </c>
      <c r="AG74">
        <v>2.8439524091964401</v>
      </c>
      <c r="AH74">
        <v>1.0611808042857001</v>
      </c>
      <c r="AI74">
        <v>0.58605845639204601</v>
      </c>
      <c r="AJ74">
        <v>9.74762502395531E-2</v>
      </c>
      <c r="AK74">
        <v>0</v>
      </c>
      <c r="AL74">
        <v>1154.1448529321599</v>
      </c>
      <c r="AM74" s="83">
        <f t="shared" si="3"/>
        <v>1101.0808166519685</v>
      </c>
      <c r="AN74">
        <v>2</v>
      </c>
      <c r="AO74" s="84">
        <v>2.92933116014852E-6</v>
      </c>
      <c r="AP74">
        <v>2870.1601585318499</v>
      </c>
      <c r="AQ74">
        <v>36.550500669393799</v>
      </c>
      <c r="AR74" s="83">
        <v>2906.7106592012401</v>
      </c>
      <c r="AS74" s="96">
        <v>1950.77577220944</v>
      </c>
      <c r="AT74" s="25">
        <v>615.92305786172096</v>
      </c>
    </row>
    <row r="75" spans="1:46" x14ac:dyDescent="0.3">
      <c r="A75" s="51"/>
      <c r="B75" s="83">
        <v>74</v>
      </c>
      <c r="C75" s="83">
        <v>65.205103808370396</v>
      </c>
      <c r="D75" s="83">
        <v>1.5703560388596001</v>
      </c>
      <c r="E75" s="83">
        <v>12.7489675857684</v>
      </c>
      <c r="F75" s="83">
        <v>8.3558621381816405</v>
      </c>
      <c r="G75" s="83">
        <v>0.16320916806945901</v>
      </c>
      <c r="H75" s="83">
        <v>1.0767750206420901</v>
      </c>
      <c r="I75" s="83">
        <v>4.0146414180463896</v>
      </c>
      <c r="J75" s="83">
        <v>3.7693208051718101</v>
      </c>
      <c r="K75" s="83">
        <v>2.4334385587001899</v>
      </c>
      <c r="L75" s="83">
        <v>0.54446983956587802</v>
      </c>
      <c r="M75" s="83">
        <v>8.4689624539906402E-2</v>
      </c>
      <c r="N75" s="83">
        <v>0</v>
      </c>
      <c r="O75" s="83">
        <v>1109.24986652557</v>
      </c>
      <c r="P75" s="83">
        <f t="shared" si="2"/>
        <v>1035.6431779149061</v>
      </c>
      <c r="Q75">
        <v>1</v>
      </c>
      <c r="R75" s="84">
        <v>3.76505066275196E-7</v>
      </c>
      <c r="S75">
        <v>10886.1464151324</v>
      </c>
      <c r="T75">
        <v>39.629236362454201</v>
      </c>
      <c r="U75" s="83">
        <v>10925.7756514949</v>
      </c>
      <c r="V75" s="2">
        <v>295725.192420509</v>
      </c>
      <c r="W75" s="82">
        <v>51542.072121844598</v>
      </c>
      <c r="Z75">
        <v>51.527691817751602</v>
      </c>
      <c r="AA75">
        <v>4.4862110978314202</v>
      </c>
      <c r="AB75">
        <v>12.2832417334337</v>
      </c>
      <c r="AC75">
        <v>14.1411477253902</v>
      </c>
      <c r="AD75">
        <v>0.20502781541241299</v>
      </c>
      <c r="AE75">
        <v>4.3336299038430202</v>
      </c>
      <c r="AF75">
        <v>8.3044871347859406</v>
      </c>
      <c r="AG75">
        <v>2.84477359488523</v>
      </c>
      <c r="AH75">
        <v>1.0614872181648101</v>
      </c>
      <c r="AI75">
        <v>0.58622767962363898</v>
      </c>
      <c r="AJ75">
        <v>6.8631252580839602E-2</v>
      </c>
      <c r="AK75">
        <v>0</v>
      </c>
      <c r="AL75">
        <v>1154.16961375183</v>
      </c>
      <c r="AM75" s="83">
        <f t="shared" si="3"/>
        <v>1101.1059610672446</v>
      </c>
      <c r="AN75">
        <v>1</v>
      </c>
      <c r="AO75" s="84">
        <v>1.4125551053052901E-6</v>
      </c>
      <c r="AP75">
        <v>5928.9446362829003</v>
      </c>
      <c r="AQ75">
        <v>36.5110014299025</v>
      </c>
      <c r="AR75" s="83">
        <v>5965.4556377128001</v>
      </c>
      <c r="AS75" s="96">
        <v>2255.9725524823498</v>
      </c>
      <c r="AT75" s="25">
        <v>698.71836654935703</v>
      </c>
    </row>
    <row r="76" spans="1:46" x14ac:dyDescent="0.3">
      <c r="A76" s="51"/>
    </row>
    <row r="77" spans="1:46" x14ac:dyDescent="0.3">
      <c r="A77" s="51"/>
    </row>
    <row r="78" spans="1:46" x14ac:dyDescent="0.3">
      <c r="A78" s="51"/>
    </row>
    <row r="79" spans="1:46" x14ac:dyDescent="0.3">
      <c r="A79" s="51"/>
    </row>
    <row r="80" spans="1:46" x14ac:dyDescent="0.3">
      <c r="A80" s="51"/>
    </row>
    <row r="81" spans="1:1" x14ac:dyDescent="0.3">
      <c r="A81" s="51"/>
    </row>
    <row r="82" spans="1:1" x14ac:dyDescent="0.3">
      <c r="A82" s="51"/>
    </row>
    <row r="83" spans="1:1" x14ac:dyDescent="0.3">
      <c r="A83" s="51"/>
    </row>
    <row r="84" spans="1:1" x14ac:dyDescent="0.3">
      <c r="A84" s="51"/>
    </row>
    <row r="85" spans="1:1" x14ac:dyDescent="0.3">
      <c r="A85" s="51"/>
    </row>
    <row r="86" spans="1:1" x14ac:dyDescent="0.3">
      <c r="A86" s="51"/>
    </row>
    <row r="87" spans="1:1" x14ac:dyDescent="0.3">
      <c r="A87" s="51"/>
    </row>
    <row r="88" spans="1:1" x14ac:dyDescent="0.3">
      <c r="A88" s="51"/>
    </row>
    <row r="89" spans="1:1" x14ac:dyDescent="0.3">
      <c r="A89" s="51"/>
    </row>
    <row r="90" spans="1:1" x14ac:dyDescent="0.3">
      <c r="A90" s="51"/>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47114-396B-43BA-81C3-60146704BDAF}">
  <dimension ref="A1:LR125"/>
  <sheetViews>
    <sheetView zoomScale="90" zoomScaleNormal="90" workbookViewId="0">
      <pane ySplit="1" topLeftCell="A61" activePane="bottomLeft" state="frozen"/>
      <selection pane="bottomLeft" activeCell="L61" sqref="L61"/>
    </sheetView>
  </sheetViews>
  <sheetFormatPr defaultRowHeight="14.4" x14ac:dyDescent="0.3"/>
  <cols>
    <col min="1" max="14" width="8.88671875" style="12"/>
    <col min="15" max="15" width="8.88671875" style="36"/>
    <col min="16" max="16" width="8.88671875" style="46"/>
    <col min="17" max="330" width="8.88671875" style="36"/>
  </cols>
  <sheetData>
    <row r="1" spans="1:330" s="23" customFormat="1" ht="28.8" x14ac:dyDescent="0.3">
      <c r="A1" s="58" t="s">
        <v>427</v>
      </c>
      <c r="B1" s="58" t="s">
        <v>428</v>
      </c>
      <c r="C1" s="58" t="s">
        <v>429</v>
      </c>
      <c r="D1" s="58" t="s">
        <v>595</v>
      </c>
      <c r="E1" s="58" t="s">
        <v>432</v>
      </c>
      <c r="F1" s="58" t="s">
        <v>433</v>
      </c>
      <c r="G1" s="58" t="s">
        <v>434</v>
      </c>
      <c r="H1" s="58" t="s">
        <v>435</v>
      </c>
      <c r="I1" s="58" t="s">
        <v>436</v>
      </c>
      <c r="J1" s="58" t="s">
        <v>437</v>
      </c>
      <c r="K1" s="58" t="s">
        <v>438</v>
      </c>
      <c r="L1" s="58" t="s">
        <v>597</v>
      </c>
      <c r="M1" s="58" t="s">
        <v>430</v>
      </c>
      <c r="N1" s="58" t="s">
        <v>431</v>
      </c>
      <c r="O1" s="76" t="s">
        <v>821</v>
      </c>
      <c r="P1" s="47" t="s">
        <v>845</v>
      </c>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c r="BV1" s="76"/>
      <c r="BW1" s="76"/>
      <c r="BX1" s="76"/>
      <c r="BY1" s="76"/>
      <c r="BZ1" s="76"/>
      <c r="CA1" s="76"/>
      <c r="CB1" s="76"/>
      <c r="CC1" s="76"/>
      <c r="CD1" s="76"/>
      <c r="CE1" s="76"/>
      <c r="CF1" s="76"/>
      <c r="CG1" s="76"/>
      <c r="CH1" s="76"/>
      <c r="CI1" s="76"/>
      <c r="CJ1" s="76"/>
      <c r="CK1" s="76"/>
      <c r="CL1" s="76"/>
      <c r="CM1" s="76"/>
      <c r="CN1" s="76"/>
      <c r="CO1" s="76"/>
      <c r="CP1" s="76"/>
      <c r="CQ1" s="76"/>
      <c r="CR1" s="76"/>
      <c r="CS1" s="76"/>
      <c r="CT1" s="76"/>
      <c r="CU1" s="76"/>
      <c r="CV1" s="76"/>
      <c r="CW1" s="76"/>
      <c r="CX1" s="76"/>
      <c r="CY1" s="76"/>
      <c r="CZ1" s="76"/>
      <c r="DA1" s="76"/>
      <c r="DB1" s="76"/>
      <c r="DC1" s="76"/>
      <c r="DD1" s="76"/>
      <c r="DE1" s="76"/>
      <c r="DF1" s="76"/>
      <c r="DG1" s="76"/>
      <c r="DH1" s="76"/>
      <c r="DI1" s="76"/>
      <c r="DJ1" s="76"/>
      <c r="DK1" s="76"/>
      <c r="DL1" s="76"/>
      <c r="DM1" s="76"/>
      <c r="DN1" s="76"/>
      <c r="DO1" s="76"/>
      <c r="DP1" s="76"/>
      <c r="DQ1" s="76"/>
      <c r="DR1" s="76"/>
      <c r="DS1" s="76"/>
      <c r="DT1" s="76"/>
      <c r="DU1" s="76"/>
      <c r="DV1" s="76"/>
      <c r="DW1" s="76"/>
      <c r="DX1" s="76"/>
      <c r="DY1" s="76"/>
      <c r="DZ1" s="76"/>
      <c r="EA1" s="76"/>
      <c r="EB1" s="76"/>
      <c r="EC1" s="76"/>
      <c r="ED1" s="76"/>
      <c r="EE1" s="76"/>
      <c r="EF1" s="76"/>
      <c r="EG1" s="76"/>
      <c r="EH1" s="76"/>
      <c r="EI1" s="76"/>
      <c r="EJ1" s="76"/>
      <c r="EK1" s="76"/>
      <c r="EL1" s="76"/>
      <c r="EM1" s="76"/>
      <c r="EN1" s="76"/>
      <c r="EO1" s="76"/>
      <c r="EP1" s="76"/>
      <c r="EQ1" s="76"/>
      <c r="ER1" s="76"/>
      <c r="ES1" s="76"/>
      <c r="ET1" s="76"/>
      <c r="EU1" s="76"/>
      <c r="EV1" s="76"/>
      <c r="EW1" s="76"/>
      <c r="EX1" s="76"/>
      <c r="EY1" s="76"/>
      <c r="EZ1" s="76"/>
      <c r="FA1" s="76"/>
      <c r="FB1" s="76"/>
      <c r="FC1" s="76"/>
      <c r="FD1" s="76"/>
      <c r="FE1" s="76"/>
      <c r="FF1" s="76"/>
      <c r="FG1" s="76"/>
      <c r="FH1" s="76"/>
      <c r="FI1" s="76"/>
      <c r="FJ1" s="76"/>
      <c r="FK1" s="76"/>
      <c r="FL1" s="76"/>
      <c r="FM1" s="76"/>
      <c r="FN1" s="76"/>
      <c r="FO1" s="76"/>
      <c r="FP1" s="76"/>
      <c r="FQ1" s="76"/>
      <c r="FR1" s="76"/>
      <c r="FS1" s="76"/>
      <c r="FT1" s="76"/>
      <c r="FU1" s="76"/>
      <c r="FV1" s="76"/>
      <c r="FW1" s="76"/>
      <c r="FX1" s="76"/>
      <c r="FY1" s="76"/>
      <c r="FZ1" s="76"/>
      <c r="GA1" s="76"/>
      <c r="GB1" s="76"/>
      <c r="GC1" s="76"/>
      <c r="GD1" s="76"/>
      <c r="GE1" s="76"/>
      <c r="GF1" s="76"/>
      <c r="GG1" s="76"/>
      <c r="GH1" s="76"/>
      <c r="GI1" s="76"/>
      <c r="GJ1" s="76"/>
      <c r="GK1" s="76"/>
      <c r="GL1" s="76"/>
      <c r="GM1" s="76"/>
      <c r="GN1" s="76"/>
      <c r="GO1" s="76"/>
      <c r="GP1" s="76"/>
      <c r="GQ1" s="76"/>
      <c r="GR1" s="76"/>
      <c r="GS1" s="76"/>
      <c r="GT1" s="76"/>
      <c r="GU1" s="76"/>
      <c r="GV1" s="76"/>
      <c r="GW1" s="76"/>
      <c r="GX1" s="76"/>
      <c r="GY1" s="76"/>
      <c r="GZ1" s="76"/>
      <c r="HA1" s="76"/>
      <c r="HB1" s="76"/>
      <c r="HC1" s="76"/>
      <c r="HD1" s="76"/>
      <c r="HE1" s="76"/>
      <c r="HF1" s="76"/>
      <c r="HG1" s="76"/>
      <c r="HH1" s="76"/>
      <c r="HI1" s="76"/>
      <c r="HJ1" s="76"/>
      <c r="HK1" s="76"/>
      <c r="HL1" s="76"/>
      <c r="HM1" s="76"/>
      <c r="HN1" s="76"/>
      <c r="HO1" s="76"/>
      <c r="HP1" s="76"/>
      <c r="HQ1" s="76"/>
      <c r="HR1" s="76"/>
      <c r="HS1" s="76"/>
      <c r="HT1" s="76"/>
      <c r="HU1" s="76"/>
      <c r="HV1" s="76"/>
      <c r="HW1" s="76"/>
      <c r="HX1" s="76"/>
      <c r="HY1" s="76"/>
      <c r="HZ1" s="76"/>
      <c r="IA1" s="76"/>
      <c r="IB1" s="76"/>
      <c r="IC1" s="76"/>
      <c r="ID1" s="76"/>
      <c r="IE1" s="76"/>
      <c r="IF1" s="76"/>
      <c r="IG1" s="76"/>
      <c r="IH1" s="76"/>
      <c r="II1" s="76"/>
      <c r="IJ1" s="76"/>
      <c r="IK1" s="76"/>
      <c r="IL1" s="76"/>
      <c r="IM1" s="76"/>
      <c r="IN1" s="76"/>
      <c r="IO1" s="76"/>
      <c r="IP1" s="76"/>
      <c r="IQ1" s="76"/>
      <c r="IR1" s="76"/>
      <c r="IS1" s="76"/>
      <c r="IT1" s="76"/>
      <c r="IU1" s="76"/>
      <c r="IV1" s="76"/>
      <c r="IW1" s="76"/>
      <c r="IX1" s="76"/>
      <c r="IY1" s="76"/>
      <c r="IZ1" s="76"/>
      <c r="JA1" s="76"/>
      <c r="JB1" s="76"/>
      <c r="JC1" s="76"/>
      <c r="JD1" s="76"/>
      <c r="JE1" s="76"/>
      <c r="JF1" s="76"/>
      <c r="JG1" s="76"/>
      <c r="JH1" s="76"/>
      <c r="JI1" s="76"/>
      <c r="JJ1" s="76"/>
      <c r="JK1" s="76"/>
      <c r="JL1" s="76"/>
      <c r="JM1" s="76"/>
      <c r="JN1" s="76"/>
      <c r="JO1" s="76"/>
      <c r="JP1" s="76"/>
      <c r="JQ1" s="76"/>
      <c r="JR1" s="76"/>
      <c r="JS1" s="76"/>
      <c r="JT1" s="76"/>
      <c r="JU1" s="76"/>
      <c r="JV1" s="76"/>
      <c r="JW1" s="76"/>
      <c r="JX1" s="76"/>
      <c r="JY1" s="76"/>
      <c r="JZ1" s="76"/>
      <c r="KA1" s="76"/>
      <c r="KB1" s="76"/>
      <c r="KC1" s="76"/>
      <c r="KD1" s="76"/>
      <c r="KE1" s="76"/>
      <c r="KF1" s="76"/>
      <c r="KG1" s="76"/>
      <c r="KH1" s="76"/>
      <c r="KI1" s="76"/>
      <c r="KJ1" s="76"/>
      <c r="KK1" s="76"/>
      <c r="KL1" s="76"/>
      <c r="KM1" s="76"/>
      <c r="KN1" s="76"/>
      <c r="KO1" s="76"/>
      <c r="KP1" s="76"/>
      <c r="KQ1" s="76"/>
      <c r="KR1" s="76"/>
      <c r="KS1" s="76"/>
      <c r="KT1" s="76"/>
      <c r="KU1" s="76"/>
      <c r="KV1" s="76"/>
      <c r="KW1" s="76"/>
      <c r="KX1" s="76"/>
      <c r="KY1" s="76"/>
      <c r="KZ1" s="76"/>
      <c r="LA1" s="76"/>
      <c r="LB1" s="76"/>
      <c r="LC1" s="76"/>
      <c r="LD1" s="76"/>
      <c r="LE1" s="76"/>
      <c r="LF1" s="76"/>
      <c r="LG1" s="76"/>
      <c r="LH1" s="76"/>
      <c r="LI1" s="76"/>
      <c r="LJ1" s="76"/>
      <c r="LK1" s="76"/>
      <c r="LL1" s="76"/>
      <c r="LM1" s="76"/>
      <c r="LN1" s="76"/>
      <c r="LO1" s="76"/>
      <c r="LP1" s="76"/>
      <c r="LQ1" s="76"/>
      <c r="LR1" s="76"/>
    </row>
    <row r="2" spans="1:330" s="4" customFormat="1" x14ac:dyDescent="0.3">
      <c r="A2" s="12">
        <v>51.456178597040598</v>
      </c>
      <c r="B2" s="12">
        <v>2.60168984815774</v>
      </c>
      <c r="C2" s="12">
        <v>13.5290734721183</v>
      </c>
      <c r="D2" s="12">
        <v>11.114609688386199</v>
      </c>
      <c r="E2" s="12">
        <v>0.18587289210824401</v>
      </c>
      <c r="F2" s="12">
        <v>6.6984769698036004</v>
      </c>
      <c r="G2" s="12">
        <v>10.9746086716827</v>
      </c>
      <c r="H2" s="12">
        <v>2.4069261719231001</v>
      </c>
      <c r="I2" s="12">
        <v>0.48380056746081201</v>
      </c>
      <c r="J2" s="12">
        <v>0.24853533380965401</v>
      </c>
      <c r="K2" s="12">
        <v>0.10165543249961401</v>
      </c>
      <c r="L2" s="12">
        <v>1445.2203125000001</v>
      </c>
      <c r="M2" s="12">
        <v>9.4477473285106903</v>
      </c>
      <c r="N2" s="12">
        <v>1.85248095118415</v>
      </c>
      <c r="O2" s="36">
        <v>0.51440527250948098</v>
      </c>
      <c r="P2" s="46">
        <f>20.1*F2+1014</f>
        <v>1148.6393870930524</v>
      </c>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c r="IV2" s="36"/>
      <c r="IW2" s="36"/>
      <c r="IX2" s="36"/>
      <c r="IY2" s="36"/>
      <c r="IZ2" s="36"/>
      <c r="JA2" s="36"/>
      <c r="JB2" s="36"/>
      <c r="JC2" s="36"/>
      <c r="JD2" s="36"/>
      <c r="JE2" s="36"/>
      <c r="JF2" s="36"/>
      <c r="JG2" s="36"/>
      <c r="JH2" s="36"/>
      <c r="JI2" s="36"/>
      <c r="JJ2" s="36"/>
      <c r="JK2" s="36"/>
      <c r="JL2" s="36"/>
      <c r="JM2" s="36"/>
      <c r="JN2" s="36"/>
      <c r="JO2" s="36"/>
      <c r="JP2" s="36"/>
      <c r="JQ2" s="36"/>
      <c r="JR2" s="36"/>
      <c r="JS2" s="36"/>
      <c r="JT2" s="36"/>
      <c r="JU2" s="36"/>
      <c r="JV2" s="36"/>
      <c r="JW2" s="36"/>
      <c r="JX2" s="36"/>
      <c r="JY2" s="36"/>
      <c r="JZ2" s="36"/>
      <c r="KA2" s="36"/>
      <c r="KB2" s="36"/>
      <c r="KC2" s="36"/>
      <c r="KD2" s="36"/>
      <c r="KE2" s="36"/>
      <c r="KF2" s="36"/>
      <c r="KG2" s="36"/>
      <c r="KH2" s="36"/>
      <c r="KI2" s="36"/>
      <c r="KJ2" s="36"/>
      <c r="KK2" s="36"/>
      <c r="KL2" s="36"/>
      <c r="KM2" s="36"/>
      <c r="KN2" s="36"/>
      <c r="KO2" s="36"/>
      <c r="KP2" s="36"/>
      <c r="KQ2" s="36"/>
      <c r="KR2" s="36"/>
      <c r="KS2" s="36"/>
      <c r="KT2" s="36"/>
      <c r="KU2" s="36"/>
      <c r="KV2" s="36"/>
      <c r="KW2" s="36"/>
      <c r="KX2" s="36"/>
      <c r="KY2" s="36"/>
      <c r="KZ2" s="36"/>
      <c r="LA2" s="36"/>
      <c r="LB2" s="36"/>
      <c r="LC2" s="36"/>
      <c r="LD2" s="36"/>
      <c r="LE2" s="36"/>
      <c r="LF2" s="36"/>
      <c r="LG2" s="36"/>
      <c r="LH2" s="36"/>
      <c r="LI2" s="36"/>
      <c r="LJ2" s="36"/>
      <c r="LK2" s="36"/>
      <c r="LL2" s="36"/>
      <c r="LM2" s="36"/>
      <c r="LN2" s="36"/>
      <c r="LO2" s="36"/>
      <c r="LP2" s="36"/>
      <c r="LQ2" s="36"/>
      <c r="LR2" s="36"/>
    </row>
    <row r="3" spans="1:330" x14ac:dyDescent="0.3">
      <c r="A3" s="12">
        <v>51.458755905746798</v>
      </c>
      <c r="B3" s="12">
        <v>2.6207708210866398</v>
      </c>
      <c r="C3" s="12">
        <v>13.6193590421999</v>
      </c>
      <c r="D3" s="12">
        <v>11.144151548948599</v>
      </c>
      <c r="E3" s="12">
        <v>0.187637858306754</v>
      </c>
      <c r="F3" s="12">
        <v>6.6023258696619198</v>
      </c>
      <c r="G3" s="12">
        <v>10.8981606844774</v>
      </c>
      <c r="H3" s="12">
        <v>2.4280381322375901</v>
      </c>
      <c r="I3" s="12">
        <v>0.488394522172032</v>
      </c>
      <c r="J3" s="12">
        <v>0.250895314645671</v>
      </c>
      <c r="K3" s="12">
        <v>0.10262070721085199</v>
      </c>
      <c r="L3" s="12">
        <v>1443.2203125000001</v>
      </c>
      <c r="M3" s="12">
        <v>9.4755449498900308</v>
      </c>
      <c r="N3" s="12">
        <v>1.85441942549294</v>
      </c>
      <c r="O3" s="36">
        <v>0.51954848845499102</v>
      </c>
      <c r="P3" s="46">
        <f t="shared" ref="P3:P50" si="0">20.1*F3+1014</f>
        <v>1146.7067499802047</v>
      </c>
    </row>
    <row r="4" spans="1:330" x14ac:dyDescent="0.3">
      <c r="A4" s="12">
        <v>51.462402534413201</v>
      </c>
      <c r="B4" s="12">
        <v>2.6414483133353199</v>
      </c>
      <c r="C4" s="12">
        <v>13.7175222762295</v>
      </c>
      <c r="D4" s="12">
        <v>11.175641651838101</v>
      </c>
      <c r="E4" s="12">
        <v>0.189569573817122</v>
      </c>
      <c r="F4" s="12">
        <v>6.4979339194967496</v>
      </c>
      <c r="G4" s="12">
        <v>10.814570692017799</v>
      </c>
      <c r="H4" s="12">
        <v>2.4511155984017101</v>
      </c>
      <c r="I4" s="12">
        <v>0.49342250150505101</v>
      </c>
      <c r="J4" s="12">
        <v>0.25347826019382802</v>
      </c>
      <c r="K4" s="12">
        <v>0.103677178509304</v>
      </c>
      <c r="L4" s="12">
        <v>1441.2203125000001</v>
      </c>
      <c r="M4" s="12">
        <v>9.5052993659395906</v>
      </c>
      <c r="N4" s="12">
        <v>1.8563483950861299</v>
      </c>
      <c r="O4" s="36">
        <v>0.52488922191649201</v>
      </c>
      <c r="P4" s="46">
        <f t="shared" si="0"/>
        <v>1144.6084717818846</v>
      </c>
    </row>
    <row r="5" spans="1:330" x14ac:dyDescent="0.3">
      <c r="A5" s="12">
        <v>51.469781784086102</v>
      </c>
      <c r="B5" s="12">
        <v>2.6725482901714499</v>
      </c>
      <c r="C5" s="12">
        <v>13.761156861948599</v>
      </c>
      <c r="D5" s="12">
        <v>11.2465056697544</v>
      </c>
      <c r="E5" s="12">
        <v>0.19229331082755299</v>
      </c>
      <c r="F5" s="12">
        <v>6.4084347061173501</v>
      </c>
      <c r="G5" s="12">
        <v>10.7137874024986</v>
      </c>
      <c r="H5" s="12">
        <v>2.47265280520813</v>
      </c>
      <c r="I5" s="12">
        <v>0.50030638497131097</v>
      </c>
      <c r="J5" s="12">
        <v>0.25712023767326803</v>
      </c>
      <c r="K5" s="12">
        <v>0.105166812961483</v>
      </c>
      <c r="L5" s="12">
        <v>1439.2203125000001</v>
      </c>
      <c r="M5" s="12">
        <v>9.5686344090362407</v>
      </c>
      <c r="N5" s="12">
        <v>1.8647157820828499</v>
      </c>
      <c r="O5" s="36">
        <v>0.53518156271446304</v>
      </c>
      <c r="P5" s="46">
        <f t="shared" si="0"/>
        <v>1142.8095375929588</v>
      </c>
    </row>
    <row r="6" spans="1:330" x14ac:dyDescent="0.3">
      <c r="A6" s="12">
        <v>51.481354253314699</v>
      </c>
      <c r="B6" s="12">
        <v>2.7217407218627998</v>
      </c>
      <c r="C6" s="12">
        <v>13.7143237766968</v>
      </c>
      <c r="D6" s="12">
        <v>11.384440147831899</v>
      </c>
      <c r="E6" s="12">
        <v>0.196377865415159</v>
      </c>
      <c r="F6" s="12">
        <v>6.3422908886824896</v>
      </c>
      <c r="G6" s="12">
        <v>10.5854304572225</v>
      </c>
      <c r="H6" s="12">
        <v>2.4911972690717699</v>
      </c>
      <c r="I6" s="12">
        <v>0.51036432564753098</v>
      </c>
      <c r="J6" s="12">
        <v>0.262581798670036</v>
      </c>
      <c r="K6" s="12">
        <v>0.107400689878454</v>
      </c>
      <c r="L6" s="12">
        <v>1437.2203125000001</v>
      </c>
      <c r="M6" s="12">
        <v>9.6889014387456598</v>
      </c>
      <c r="N6" s="12">
        <v>1.88435064357213</v>
      </c>
      <c r="O6" s="36">
        <v>0.54650660449991395</v>
      </c>
      <c r="P6" s="46">
        <f t="shared" si="0"/>
        <v>1141.4800468625181</v>
      </c>
    </row>
    <row r="7" spans="1:330" x14ac:dyDescent="0.3">
      <c r="A7" s="12">
        <v>51.491656539203198</v>
      </c>
      <c r="B7" s="12">
        <v>2.7714514613017802</v>
      </c>
      <c r="C7" s="12">
        <v>13.666924784339701</v>
      </c>
      <c r="D7" s="12">
        <v>11.5219054194151</v>
      </c>
      <c r="E7" s="12">
        <v>0.200503558978778</v>
      </c>
      <c r="F7" s="12">
        <v>6.2753742986977903</v>
      </c>
      <c r="G7" s="12">
        <v>10.459901095611899</v>
      </c>
      <c r="H7" s="12">
        <v>2.5092248803206401</v>
      </c>
      <c r="I7" s="12">
        <v>0.52050239889091299</v>
      </c>
      <c r="J7" s="12">
        <v>0.26809836762960898</v>
      </c>
      <c r="K7" s="12">
        <v>0.109657066043981</v>
      </c>
      <c r="L7" s="12">
        <v>1435.2203125000001</v>
      </c>
      <c r="M7" s="12">
        <v>9.8082737436755298</v>
      </c>
      <c r="N7" s="12">
        <v>1.90445840824579</v>
      </c>
      <c r="O7" s="36">
        <v>0.55794984111460999</v>
      </c>
      <c r="P7" s="46">
        <f t="shared" si="0"/>
        <v>1140.1350234038257</v>
      </c>
    </row>
    <row r="8" spans="1:330" x14ac:dyDescent="0.3">
      <c r="A8" s="12">
        <v>51.500649846902803</v>
      </c>
      <c r="B8" s="12">
        <v>2.8217892926720798</v>
      </c>
      <c r="C8" s="12">
        <v>13.6188389646309</v>
      </c>
      <c r="D8" s="12">
        <v>11.6589688534947</v>
      </c>
      <c r="E8" s="12">
        <v>0.204677290968101</v>
      </c>
      <c r="F8" s="12">
        <v>6.2074843150242804</v>
      </c>
      <c r="G8" s="12">
        <v>10.337324594535501</v>
      </c>
      <c r="H8" s="12">
        <v>2.5267532698718602</v>
      </c>
      <c r="I8" s="12">
        <v>0.530736702140437</v>
      </c>
      <c r="J8" s="12">
        <v>0.27367916998025399</v>
      </c>
      <c r="K8" s="12">
        <v>0.11193971482455201</v>
      </c>
      <c r="L8" s="12">
        <v>1433.2203125000001</v>
      </c>
      <c r="M8" s="12">
        <v>9.9267755997835891</v>
      </c>
      <c r="N8" s="12">
        <v>1.9250869678940801</v>
      </c>
      <c r="O8" s="36">
        <v>0.56953171392367197</v>
      </c>
      <c r="P8" s="46">
        <f t="shared" si="0"/>
        <v>1138.770434731988</v>
      </c>
    </row>
    <row r="9" spans="1:330" x14ac:dyDescent="0.3">
      <c r="A9" s="12">
        <v>51.508275773377399</v>
      </c>
      <c r="B9" s="12">
        <v>2.8728956326486599</v>
      </c>
      <c r="C9" s="12">
        <v>13.5698972271566</v>
      </c>
      <c r="D9" s="12">
        <v>11.7957094995052</v>
      </c>
      <c r="E9" s="12">
        <v>0.208908047569172</v>
      </c>
      <c r="F9" s="12">
        <v>6.1383557346764803</v>
      </c>
      <c r="G9" s="12">
        <v>10.2178997901526</v>
      </c>
      <c r="H9" s="12">
        <v>2.5438016208375802</v>
      </c>
      <c r="I9" s="12">
        <v>0.54108819478081005</v>
      </c>
      <c r="J9" s="12">
        <v>0.27933622137805503</v>
      </c>
      <c r="K9" s="12">
        <v>0.114253550840145</v>
      </c>
      <c r="L9" s="12">
        <v>1431.2203125000001</v>
      </c>
      <c r="M9" s="12">
        <v>10.0444258098956</v>
      </c>
      <c r="N9" s="12">
        <v>1.9463032780724301</v>
      </c>
      <c r="O9" s="36">
        <v>0.58127925319141704</v>
      </c>
      <c r="P9" s="46">
        <f t="shared" si="0"/>
        <v>1137.3809502669972</v>
      </c>
    </row>
    <row r="10" spans="1:330" x14ac:dyDescent="0.3">
      <c r="A10" s="12">
        <v>51.514442573142503</v>
      </c>
      <c r="B10" s="12">
        <v>2.9249674386589701</v>
      </c>
      <c r="C10" s="12">
        <v>13.5198423919948</v>
      </c>
      <c r="D10" s="12">
        <v>11.932225996193001</v>
      </c>
      <c r="E10" s="12">
        <v>0.213208329670352</v>
      </c>
      <c r="F10" s="12">
        <v>6.0676129700645101</v>
      </c>
      <c r="G10" s="12">
        <v>10.1019579483249</v>
      </c>
      <c r="H10" s="12">
        <v>2.5603915179998502</v>
      </c>
      <c r="I10" s="12">
        <v>0.55158603383250704</v>
      </c>
      <c r="J10" s="12">
        <v>0.28508623707625702</v>
      </c>
      <c r="K10" s="12">
        <v>0.11660541093070199</v>
      </c>
      <c r="L10" s="12">
        <v>1429.2203125000001</v>
      </c>
      <c r="M10" s="12">
        <v>10.161233347320101</v>
      </c>
      <c r="N10" s="12">
        <v>1.96820698918979</v>
      </c>
      <c r="O10" s="36">
        <v>0.59427550516421301</v>
      </c>
      <c r="P10" s="46">
        <f t="shared" si="0"/>
        <v>1135.9590206982966</v>
      </c>
    </row>
    <row r="11" spans="1:330" x14ac:dyDescent="0.3">
      <c r="A11" s="12">
        <v>51.510613663431997</v>
      </c>
      <c r="B11" s="12">
        <v>2.99283935507093</v>
      </c>
      <c r="C11" s="12">
        <v>13.433124510707099</v>
      </c>
      <c r="D11" s="12">
        <v>12.0746755100378</v>
      </c>
      <c r="E11" s="12">
        <v>0.218548024916975</v>
      </c>
      <c r="F11" s="12">
        <v>5.9593876075904904</v>
      </c>
      <c r="G11" s="12">
        <v>10.041961965143299</v>
      </c>
      <c r="H11" s="12">
        <v>2.5769215179064102</v>
      </c>
      <c r="I11" s="12">
        <v>0.56450737187262401</v>
      </c>
      <c r="J11" s="12">
        <v>0.29222607831673397</v>
      </c>
      <c r="K11" s="12">
        <v>0.11952573472593001</v>
      </c>
      <c r="L11" s="12">
        <v>1427.2203125000001</v>
      </c>
      <c r="M11" s="12">
        <v>10.274736809636901</v>
      </c>
      <c r="N11" s="12">
        <v>2.0003764174271002</v>
      </c>
      <c r="O11" s="36">
        <v>0.60875647405093802</v>
      </c>
      <c r="P11" s="46">
        <f t="shared" si="0"/>
        <v>1133.7836909125688</v>
      </c>
    </row>
    <row r="12" spans="1:330" x14ac:dyDescent="0.3">
      <c r="A12" s="12">
        <v>51.506959924941199</v>
      </c>
      <c r="B12" s="12">
        <v>3.0589522201515602</v>
      </c>
      <c r="C12" s="12">
        <v>13.350351146023799</v>
      </c>
      <c r="D12" s="12">
        <v>12.2149133263443</v>
      </c>
      <c r="E12" s="12">
        <v>0.22378164176096399</v>
      </c>
      <c r="F12" s="12">
        <v>5.8569713777394403</v>
      </c>
      <c r="G12" s="12">
        <v>9.9775212788285899</v>
      </c>
      <c r="H12" s="12">
        <v>2.5926449018758002</v>
      </c>
      <c r="I12" s="12">
        <v>0.57714774876494801</v>
      </c>
      <c r="J12" s="12">
        <v>0.29922407944857798</v>
      </c>
      <c r="K12" s="12">
        <v>0.12238804335942</v>
      </c>
      <c r="L12" s="12">
        <v>1425.2203125000001</v>
      </c>
      <c r="M12" s="12">
        <v>10.3870385139008</v>
      </c>
      <c r="N12" s="12">
        <v>2.03142344125754</v>
      </c>
      <c r="O12" s="36">
        <v>0.62323638772232104</v>
      </c>
      <c r="P12" s="46">
        <f t="shared" si="0"/>
        <v>1131.7251246925628</v>
      </c>
    </row>
    <row r="13" spans="1:330" x14ac:dyDescent="0.3">
      <c r="A13" s="12">
        <v>51.502521229959797</v>
      </c>
      <c r="B13" s="12">
        <v>3.1249443019949998</v>
      </c>
      <c r="C13" s="12">
        <v>13.267730286175899</v>
      </c>
      <c r="D13" s="12">
        <v>12.353713009269301</v>
      </c>
      <c r="E13" s="12">
        <v>0.22901527948252901</v>
      </c>
      <c r="F13" s="12">
        <v>5.75637448324429</v>
      </c>
      <c r="G13" s="12">
        <v>9.9142312626287996</v>
      </c>
      <c r="H13" s="12">
        <v>2.6076265204042901</v>
      </c>
      <c r="I13" s="12">
        <v>0.58975693471816404</v>
      </c>
      <c r="J13" s="12">
        <v>0.306222108496357</v>
      </c>
      <c r="K13" s="12">
        <v>0.12525036341102799</v>
      </c>
      <c r="L13" s="12">
        <v>1423.2203125000001</v>
      </c>
      <c r="M13" s="12">
        <v>10.4979536525149</v>
      </c>
      <c r="N13" s="12">
        <v>2.0624131548726998</v>
      </c>
      <c r="O13" s="36">
        <v>0.63771630064891605</v>
      </c>
      <c r="P13" s="46">
        <f t="shared" si="0"/>
        <v>1129.7031271132103</v>
      </c>
    </row>
    <row r="14" spans="1:330" x14ac:dyDescent="0.3">
      <c r="A14" s="12">
        <v>51.497310619381899</v>
      </c>
      <c r="B14" s="12">
        <v>3.1908228747987302</v>
      </c>
      <c r="C14" s="12">
        <v>13.185256801480801</v>
      </c>
      <c r="D14" s="12">
        <v>12.4911214574797</v>
      </c>
      <c r="E14" s="12">
        <v>0.23424931714385</v>
      </c>
      <c r="F14" s="12">
        <v>5.6575429629800098</v>
      </c>
      <c r="G14" s="12">
        <v>9.8520640580640908</v>
      </c>
      <c r="H14" s="12">
        <v>2.6218835956771001</v>
      </c>
      <c r="I14" s="12">
        <v>0.60233590315405505</v>
      </c>
      <c r="J14" s="12">
        <v>0.31322067231367201</v>
      </c>
      <c r="K14" s="12">
        <v>0.12811290219302099</v>
      </c>
      <c r="L14" s="12">
        <v>1421.2203125000001</v>
      </c>
      <c r="M14" s="12">
        <v>10.6075253500453</v>
      </c>
      <c r="N14" s="12">
        <v>2.0933497526498801</v>
      </c>
      <c r="O14" s="36">
        <v>0.65219726414455004</v>
      </c>
      <c r="P14" s="46">
        <f t="shared" si="0"/>
        <v>1127.7166135558982</v>
      </c>
    </row>
    <row r="15" spans="1:330" x14ac:dyDescent="0.3">
      <c r="A15" s="12">
        <v>51.491340679748902</v>
      </c>
      <c r="B15" s="12">
        <v>3.25659499246379</v>
      </c>
      <c r="C15" s="12">
        <v>13.102926260649699</v>
      </c>
      <c r="D15" s="12">
        <v>12.6271827040059</v>
      </c>
      <c r="E15" s="12">
        <v>0.23948413238124999</v>
      </c>
      <c r="F15" s="12">
        <v>5.5604252426323404</v>
      </c>
      <c r="G15" s="12">
        <v>9.7909930518273498</v>
      </c>
      <c r="H15" s="12">
        <v>2.63543260944446</v>
      </c>
      <c r="I15" s="12">
        <v>0.61488560387111602</v>
      </c>
      <c r="J15" s="12">
        <v>0.320220275847584</v>
      </c>
      <c r="K15" s="12">
        <v>0.13097586623784499</v>
      </c>
      <c r="L15" s="12">
        <v>1419.2203125000001</v>
      </c>
      <c r="M15" s="12">
        <v>10.7157940613845</v>
      </c>
      <c r="N15" s="12">
        <v>2.1242372111818302</v>
      </c>
      <c r="O15" s="36">
        <v>0.666680325536813</v>
      </c>
      <c r="P15" s="46">
        <f t="shared" si="0"/>
        <v>1125.7645473769101</v>
      </c>
    </row>
    <row r="16" spans="1:330" x14ac:dyDescent="0.3">
      <c r="A16" s="12">
        <v>51.484623595131801</v>
      </c>
      <c r="B16" s="12">
        <v>3.3222674941068</v>
      </c>
      <c r="C16" s="12">
        <v>13.020734887153701</v>
      </c>
      <c r="D16" s="12">
        <v>12.761938091882101</v>
      </c>
      <c r="E16" s="12">
        <v>0.24472010114102399</v>
      </c>
      <c r="F16" s="12">
        <v>5.4649719768698999</v>
      </c>
      <c r="G16" s="12">
        <v>9.7309927865283807</v>
      </c>
      <c r="H16" s="12">
        <v>2.6482893598722299</v>
      </c>
      <c r="I16" s="12">
        <v>0.62740696350207104</v>
      </c>
      <c r="J16" s="12">
        <v>0.32722142178536601</v>
      </c>
      <c r="K16" s="12">
        <v>0.13383946115366199</v>
      </c>
      <c r="L16" s="12">
        <v>1417.2203125000001</v>
      </c>
      <c r="M16" s="12">
        <v>10.822797737013101</v>
      </c>
      <c r="N16" s="12">
        <v>2.1550793008102</v>
      </c>
      <c r="O16" s="36">
        <v>0.68116652744709505</v>
      </c>
      <c r="P16" s="46">
        <f t="shared" si="0"/>
        <v>1123.8459367350849</v>
      </c>
    </row>
    <row r="17" spans="1:330" s="4" customFormat="1" x14ac:dyDescent="0.3">
      <c r="A17" s="12">
        <v>51.477171194994199</v>
      </c>
      <c r="B17" s="12">
        <v>3.3878470090663702</v>
      </c>
      <c r="C17" s="12">
        <v>12.938679520068799</v>
      </c>
      <c r="D17" s="12">
        <v>12.8954264332256</v>
      </c>
      <c r="E17" s="12">
        <v>0.24995759745627499</v>
      </c>
      <c r="F17" s="12">
        <v>5.3711359056225101</v>
      </c>
      <c r="G17" s="12">
        <v>9.6720388788491203</v>
      </c>
      <c r="H17" s="12">
        <v>2.6604690134591902</v>
      </c>
      <c r="I17" s="12">
        <v>0.63990088599355099</v>
      </c>
      <c r="J17" s="12">
        <v>0.334224610256114</v>
      </c>
      <c r="K17" s="12">
        <v>0.13670389150228801</v>
      </c>
      <c r="L17" s="12">
        <v>1415.2203125000001</v>
      </c>
      <c r="M17" s="12">
        <v>10.928571972791399</v>
      </c>
      <c r="N17" s="12">
        <v>2.1858795959482098</v>
      </c>
      <c r="O17" s="36">
        <v>0.695656907194112</v>
      </c>
      <c r="P17" s="46">
        <f t="shared" si="0"/>
        <v>1121.9598317030125</v>
      </c>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6"/>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s="36"/>
      <c r="EP17" s="36"/>
      <c r="EQ17" s="36"/>
      <c r="ER17" s="36"/>
      <c r="ES17" s="36"/>
      <c r="ET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c r="FU17" s="36"/>
      <c r="FV17" s="36"/>
      <c r="FW17" s="36"/>
      <c r="FX17" s="36"/>
      <c r="FY17" s="36"/>
      <c r="FZ17" s="36"/>
      <c r="GA17" s="36"/>
      <c r="GB17" s="36"/>
      <c r="GC17" s="36"/>
      <c r="GD17" s="36"/>
      <c r="GE17" s="36"/>
      <c r="GF17" s="36"/>
      <c r="GG17" s="36"/>
      <c r="GH17" s="36"/>
      <c r="GI17" s="36"/>
      <c r="GJ17" s="36"/>
      <c r="GK17" s="36"/>
      <c r="GL17" s="36"/>
      <c r="GM17" s="36"/>
      <c r="GN17" s="36"/>
      <c r="GO17" s="36"/>
      <c r="GP17" s="36"/>
      <c r="GQ17" s="36"/>
      <c r="GR17" s="36"/>
      <c r="GS17" s="36"/>
      <c r="GT17" s="36"/>
      <c r="GU17" s="36"/>
      <c r="GV17" s="36"/>
      <c r="GW17" s="36"/>
      <c r="GX17" s="36"/>
      <c r="GY17" s="36"/>
      <c r="GZ17" s="36"/>
      <c r="HA17" s="36"/>
      <c r="HB17" s="36"/>
      <c r="HC17" s="36"/>
      <c r="HD17" s="36"/>
      <c r="HE17" s="36"/>
      <c r="HF17" s="36"/>
      <c r="HG17" s="36"/>
      <c r="HH17" s="36"/>
      <c r="HI17" s="36"/>
      <c r="HJ17" s="36"/>
      <c r="HK17" s="36"/>
      <c r="HL17" s="36"/>
      <c r="HM17" s="36"/>
      <c r="HN17" s="36"/>
      <c r="HO17" s="36"/>
      <c r="HP17" s="36"/>
      <c r="HQ17" s="36"/>
      <c r="HR17" s="36"/>
      <c r="HS17" s="36"/>
      <c r="HT17" s="36"/>
      <c r="HU17" s="36"/>
      <c r="HV17" s="36"/>
      <c r="HW17" s="36"/>
      <c r="HX17" s="36"/>
      <c r="HY17" s="36"/>
      <c r="HZ17" s="36"/>
      <c r="IA17" s="36"/>
      <c r="IB17" s="36"/>
      <c r="IC17" s="36"/>
      <c r="ID17" s="36"/>
      <c r="IE17" s="36"/>
      <c r="IF17" s="36"/>
      <c r="IG17" s="36"/>
      <c r="IH17" s="36"/>
      <c r="II17" s="36"/>
      <c r="IJ17" s="36"/>
      <c r="IK17" s="36"/>
      <c r="IL17" s="36"/>
      <c r="IM17" s="36"/>
      <c r="IN17" s="36"/>
      <c r="IO17" s="36"/>
      <c r="IP17" s="36"/>
      <c r="IQ17" s="36"/>
      <c r="IR17" s="36"/>
      <c r="IS17" s="36"/>
      <c r="IT17" s="36"/>
      <c r="IU17" s="36"/>
      <c r="IV17" s="36"/>
      <c r="IW17" s="36"/>
      <c r="IX17" s="36"/>
      <c r="IY17" s="36"/>
      <c r="IZ17" s="36"/>
      <c r="JA17" s="36"/>
      <c r="JB17" s="36"/>
      <c r="JC17" s="36"/>
      <c r="JD17" s="36"/>
      <c r="JE17" s="36"/>
      <c r="JF17" s="36"/>
      <c r="JG17" s="36"/>
      <c r="JH17" s="36"/>
      <c r="JI17" s="36"/>
      <c r="JJ17" s="36"/>
      <c r="JK17" s="36"/>
      <c r="JL17" s="36"/>
      <c r="JM17" s="36"/>
      <c r="JN17" s="36"/>
      <c r="JO17" s="36"/>
      <c r="JP17" s="36"/>
      <c r="JQ17" s="36"/>
      <c r="JR17" s="36"/>
      <c r="JS17" s="36"/>
      <c r="JT17" s="36"/>
      <c r="JU17" s="36"/>
      <c r="JV17" s="36"/>
      <c r="JW17" s="36"/>
      <c r="JX17" s="36"/>
      <c r="JY17" s="36"/>
      <c r="JZ17" s="36"/>
      <c r="KA17" s="36"/>
      <c r="KB17" s="36"/>
      <c r="KC17" s="36"/>
      <c r="KD17" s="36"/>
      <c r="KE17" s="36"/>
      <c r="KF17" s="36"/>
      <c r="KG17" s="36"/>
      <c r="KH17" s="36"/>
      <c r="KI17" s="36"/>
      <c r="KJ17" s="36"/>
      <c r="KK17" s="36"/>
      <c r="KL17" s="36"/>
      <c r="KM17" s="36"/>
      <c r="KN17" s="36"/>
      <c r="KO17" s="36"/>
      <c r="KP17" s="36"/>
      <c r="KQ17" s="36"/>
      <c r="KR17" s="36"/>
      <c r="KS17" s="36"/>
      <c r="KT17" s="36"/>
      <c r="KU17" s="36"/>
      <c r="KV17" s="36"/>
      <c r="KW17" s="36"/>
      <c r="KX17" s="36"/>
      <c r="KY17" s="36"/>
      <c r="KZ17" s="36"/>
      <c r="LA17" s="36"/>
      <c r="LB17" s="36"/>
      <c r="LC17" s="36"/>
      <c r="LD17" s="36"/>
      <c r="LE17" s="36"/>
      <c r="LF17" s="36"/>
      <c r="LG17" s="36"/>
      <c r="LH17" s="36"/>
      <c r="LI17" s="36"/>
      <c r="LJ17" s="36"/>
      <c r="LK17" s="36"/>
      <c r="LL17" s="36"/>
      <c r="LM17" s="36"/>
      <c r="LN17" s="36"/>
      <c r="LO17" s="36"/>
      <c r="LP17" s="36"/>
      <c r="LQ17" s="36"/>
      <c r="LR17" s="36"/>
    </row>
    <row r="18" spans="1:330" x14ac:dyDescent="0.3">
      <c r="A18" s="12">
        <v>51.468994998509601</v>
      </c>
      <c r="B18" s="12">
        <v>3.45333996136076</v>
      </c>
      <c r="C18" s="12">
        <v>12.856757578850701</v>
      </c>
      <c r="D18" s="12">
        <v>13.027684153307</v>
      </c>
      <c r="E18" s="12">
        <v>0.255196993253551</v>
      </c>
      <c r="F18" s="12">
        <v>5.2788717230132498</v>
      </c>
      <c r="G18" s="12">
        <v>9.6141079446567197</v>
      </c>
      <c r="H18" s="12">
        <v>2.6719861525366002</v>
      </c>
      <c r="I18" s="12">
        <v>0.65236825308916102</v>
      </c>
      <c r="J18" s="12">
        <v>0.34123033857221002</v>
      </c>
      <c r="K18" s="12">
        <v>0.13956936069345299</v>
      </c>
      <c r="L18" s="12">
        <v>1413.2203125000001</v>
      </c>
      <c r="M18" s="12">
        <v>11.033150145730801</v>
      </c>
      <c r="N18" s="12">
        <v>2.2166414843034201</v>
      </c>
      <c r="O18" s="36">
        <v>0.71015249629330102</v>
      </c>
      <c r="P18" s="46">
        <f t="shared" si="0"/>
        <v>1120.1053216325663</v>
      </c>
    </row>
    <row r="19" spans="1:330" x14ac:dyDescent="0.3">
      <c r="A19" s="12">
        <v>51.460106255822403</v>
      </c>
      <c r="B19" s="12">
        <v>3.5187525737793401</v>
      </c>
      <c r="C19" s="12">
        <v>12.774967031655301</v>
      </c>
      <c r="D19" s="12">
        <v>13.158745421652901</v>
      </c>
      <c r="E19" s="12">
        <v>0.26043865820080198</v>
      </c>
      <c r="F19" s="12">
        <v>5.1881359573438601</v>
      </c>
      <c r="G19" s="12">
        <v>9.55717752969902</v>
      </c>
      <c r="H19" s="12">
        <v>2.6828548189075598</v>
      </c>
      <c r="I19" s="12">
        <v>0.66480992485179202</v>
      </c>
      <c r="J19" s="12">
        <v>0.34823910102598998</v>
      </c>
      <c r="K19" s="12">
        <v>0.14243607090163399</v>
      </c>
      <c r="L19" s="12">
        <v>1411.2203125000001</v>
      </c>
      <c r="M19" s="12">
        <v>11.136563537643299</v>
      </c>
      <c r="N19" s="12">
        <v>2.2473681751607102</v>
      </c>
      <c r="O19" s="36">
        <v>0.72465432002040098</v>
      </c>
      <c r="P19" s="46">
        <f t="shared" si="0"/>
        <v>1118.2815327426115</v>
      </c>
    </row>
    <row r="20" spans="1:330" x14ac:dyDescent="0.3">
      <c r="A20" s="12">
        <v>51.450515986604202</v>
      </c>
      <c r="B20" s="12">
        <v>3.5840908714374602</v>
      </c>
      <c r="C20" s="12">
        <v>12.6933063668138</v>
      </c>
      <c r="D20" s="12">
        <v>13.288642270995499</v>
      </c>
      <c r="E20" s="12">
        <v>0.26568295957621502</v>
      </c>
      <c r="F20" s="12">
        <v>5.0988868612372702</v>
      </c>
      <c r="G20" s="12">
        <v>9.5012260459342404</v>
      </c>
      <c r="H20" s="12">
        <v>2.6930885539702301</v>
      </c>
      <c r="I20" s="12">
        <v>0.67722674018184303</v>
      </c>
      <c r="J20" s="12">
        <v>0.355251388714377</v>
      </c>
      <c r="K20" s="12">
        <v>0.14530422299433099</v>
      </c>
      <c r="L20" s="12">
        <v>1409.2203125000001</v>
      </c>
      <c r="M20" s="12">
        <v>11.2388414474543</v>
      </c>
      <c r="N20" s="12">
        <v>2.2780627067583801</v>
      </c>
      <c r="O20" s="36">
        <v>0.739163397097929</v>
      </c>
      <c r="P20" s="46">
        <f t="shared" si="0"/>
        <v>1116.4876259108692</v>
      </c>
    </row>
    <row r="21" spans="1:330" x14ac:dyDescent="0.3">
      <c r="A21" s="12">
        <v>51.440235016270897</v>
      </c>
      <c r="B21" s="12">
        <v>3.64936068500272</v>
      </c>
      <c r="C21" s="12">
        <v>12.6117745669901</v>
      </c>
      <c r="D21" s="12">
        <v>13.417404705808901</v>
      </c>
      <c r="E21" s="12">
        <v>0.270930262172563</v>
      </c>
      <c r="F21" s="12">
        <v>5.0110843106943799</v>
      </c>
      <c r="G21" s="12">
        <v>9.4462327123697705</v>
      </c>
      <c r="H21" s="12">
        <v>2.70270043574553</v>
      </c>
      <c r="I21" s="12">
        <v>0.68961951737398997</v>
      </c>
      <c r="J21" s="12">
        <v>0.36226768941101301</v>
      </c>
      <c r="K21" s="12">
        <v>0.14817401647975001</v>
      </c>
      <c r="L21" s="12">
        <v>1407.2203125000001</v>
      </c>
      <c r="M21" s="12">
        <v>11.3400112937743</v>
      </c>
      <c r="N21" s="12">
        <v>2.3087279529169402</v>
      </c>
      <c r="O21" s="36">
        <v>0.75368073939591296</v>
      </c>
      <c r="P21" s="46">
        <f t="shared" si="0"/>
        <v>1114.722794644957</v>
      </c>
    </row>
    <row r="22" spans="1:330" x14ac:dyDescent="0.3">
      <c r="A22" s="12">
        <v>51.429274010220198</v>
      </c>
      <c r="B22" s="12">
        <v>3.7145676533383001</v>
      </c>
      <c r="C22" s="12">
        <v>12.5303710861147</v>
      </c>
      <c r="D22" s="12">
        <v>13.545060800859799</v>
      </c>
      <c r="E22" s="12">
        <v>0.27618092821314699</v>
      </c>
      <c r="F22" s="12">
        <v>4.9246897124047697</v>
      </c>
      <c r="G22" s="12">
        <v>9.3921775002730801</v>
      </c>
      <c r="H22" s="12">
        <v>2.7117031131148099</v>
      </c>
      <c r="I22" s="12">
        <v>0.70198905465817596</v>
      </c>
      <c r="J22" s="12">
        <v>0.369288487453794</v>
      </c>
      <c r="K22" s="12">
        <v>0.15104564946082799</v>
      </c>
      <c r="L22" s="12">
        <v>1405.2203125000001</v>
      </c>
      <c r="M22" s="12">
        <v>11.4400987082089</v>
      </c>
      <c r="N22" s="12">
        <v>2.33936662886294</v>
      </c>
      <c r="O22" s="36">
        <v>0.76820735175456401</v>
      </c>
      <c r="P22" s="46">
        <f t="shared" si="0"/>
        <v>1112.9862632193358</v>
      </c>
    </row>
    <row r="23" spans="1:330" x14ac:dyDescent="0.3">
      <c r="A23" s="12">
        <v>51.417643506318903</v>
      </c>
      <c r="B23" s="12">
        <v>3.7797172259123299</v>
      </c>
      <c r="C23" s="12">
        <v>12.4490958284354</v>
      </c>
      <c r="D23" s="12">
        <v>13.6716367914009</v>
      </c>
      <c r="E23" s="12">
        <v>0.28143531730576798</v>
      </c>
      <c r="F23" s="12">
        <v>4.8396659180981896</v>
      </c>
      <c r="G23" s="12">
        <v>9.3390410819119101</v>
      </c>
      <c r="H23" s="12">
        <v>2.7201088376001499</v>
      </c>
      <c r="I23" s="12">
        <v>0.71433613079668601</v>
      </c>
      <c r="J23" s="12">
        <v>0.376314263683388</v>
      </c>
      <c r="K23" s="12">
        <v>0.15391931861006899</v>
      </c>
      <c r="L23" s="12">
        <v>1403.2203125000001</v>
      </c>
      <c r="M23" s="12">
        <v>11.539127620834799</v>
      </c>
      <c r="N23" s="12">
        <v>2.3699812964726799</v>
      </c>
      <c r="O23" s="36">
        <v>0.78274423182916697</v>
      </c>
      <c r="P23" s="46">
        <f t="shared" si="0"/>
        <v>1111.2772849537737</v>
      </c>
    </row>
    <row r="24" spans="1:330" x14ac:dyDescent="0.3">
      <c r="A24" s="12">
        <v>51.4053539459821</v>
      </c>
      <c r="B24" s="12">
        <v>3.84481466454451</v>
      </c>
      <c r="C24" s="12">
        <v>12.3679491299592</v>
      </c>
      <c r="D24" s="12">
        <v>13.7971571549483</v>
      </c>
      <c r="E24" s="12">
        <v>0.28669378639809301</v>
      </c>
      <c r="F24" s="12">
        <v>4.75597714577603</v>
      </c>
      <c r="G24" s="12">
        <v>9.2868047828636904</v>
      </c>
      <c r="H24" s="12">
        <v>2.7279294928906799</v>
      </c>
      <c r="I24" s="12">
        <v>0.72666150565214704</v>
      </c>
      <c r="J24" s="12">
        <v>0.38334549538353302</v>
      </c>
      <c r="K24" s="12">
        <v>0.15679521914512401</v>
      </c>
      <c r="L24" s="12">
        <v>1401.2203125000001</v>
      </c>
      <c r="M24" s="12">
        <v>11.637120337916899</v>
      </c>
      <c r="N24" s="12">
        <v>2.4005743687835102</v>
      </c>
      <c r="O24" s="36">
        <v>0.79729237000298503</v>
      </c>
      <c r="P24" s="46">
        <f t="shared" si="0"/>
        <v>1109.5951406300983</v>
      </c>
    </row>
    <row r="25" spans="1:330" x14ac:dyDescent="0.3">
      <c r="A25" s="12">
        <v>51.392415703994303</v>
      </c>
      <c r="B25" s="12">
        <v>3.9098650449185102</v>
      </c>
      <c r="C25" s="12">
        <v>12.2869317414384</v>
      </c>
      <c r="D25" s="12">
        <v>13.9216446862384</v>
      </c>
      <c r="E25" s="12">
        <v>0.29195668976758399</v>
      </c>
      <c r="F25" s="12">
        <v>4.6735889067191003</v>
      </c>
      <c r="G25" s="12">
        <v>9.2354505371986395</v>
      </c>
      <c r="H25" s="12">
        <v>2.7351766223783902</v>
      </c>
      <c r="I25" s="12">
        <v>0.73896592080953405</v>
      </c>
      <c r="J25" s="12">
        <v>0.39038265626755297</v>
      </c>
      <c r="K25" s="12">
        <v>0.159673544823284</v>
      </c>
      <c r="L25" s="12">
        <v>1399.2203125000001</v>
      </c>
      <c r="M25" s="12">
        <v>11.7340976132368</v>
      </c>
      <c r="N25" s="12">
        <v>2.43114811402716</v>
      </c>
      <c r="O25" s="36">
        <v>0.81185274934598395</v>
      </c>
      <c r="P25" s="46">
        <f t="shared" si="0"/>
        <v>1107.9391370250539</v>
      </c>
    </row>
    <row r="26" spans="1:330" x14ac:dyDescent="0.3">
      <c r="A26" s="12">
        <v>51.3788391174024</v>
      </c>
      <c r="B26" s="12">
        <v>3.97487325760062</v>
      </c>
      <c r="C26" s="12">
        <v>12.206044813396399</v>
      </c>
      <c r="D26" s="12">
        <v>14.0451205654681</v>
      </c>
      <c r="E26" s="12">
        <v>0.29722437902660898</v>
      </c>
      <c r="F26" s="12">
        <v>4.5924679378572204</v>
      </c>
      <c r="G26" s="12">
        <v>9.1849608451549098</v>
      </c>
      <c r="H26" s="12">
        <v>2.7418614549398601</v>
      </c>
      <c r="I26" s="12">
        <v>0.75125010021182503</v>
      </c>
      <c r="J26" s="12">
        <v>0.39742621648522503</v>
      </c>
      <c r="K26" s="12">
        <v>0.16255448794428601</v>
      </c>
      <c r="L26" s="12">
        <v>1397.2203125000001</v>
      </c>
      <c r="M26" s="12">
        <v>11.83007871323</v>
      </c>
      <c r="N26" s="12">
        <v>2.4617046590777201</v>
      </c>
      <c r="O26" s="36">
        <v>0.82642634562135497</v>
      </c>
      <c r="P26" s="46">
        <f t="shared" si="0"/>
        <v>1106.3086055509302</v>
      </c>
    </row>
    <row r="27" spans="1:330" x14ac:dyDescent="0.3">
      <c r="A27" s="12">
        <v>51.364634513692501</v>
      </c>
      <c r="B27" s="12">
        <v>4.0398440084148</v>
      </c>
      <c r="C27" s="12">
        <v>12.125289882984999</v>
      </c>
      <c r="D27" s="12">
        <v>14.1676044200695</v>
      </c>
      <c r="E27" s="12">
        <v>0.30249720312922701</v>
      </c>
      <c r="F27" s="12">
        <v>4.5125821392560503</v>
      </c>
      <c r="G27" s="12">
        <v>9.1353187333760495</v>
      </c>
      <c r="H27" s="12">
        <v>2.74799492910175</v>
      </c>
      <c r="I27" s="12">
        <v>0.76351475078096298</v>
      </c>
      <c r="J27" s="12">
        <v>0.40447664263182598</v>
      </c>
      <c r="K27" s="12">
        <v>0.16543823935400701</v>
      </c>
      <c r="L27" s="12">
        <v>1395.2203125000001</v>
      </c>
      <c r="M27" s="12">
        <v>11.925081476200299</v>
      </c>
      <c r="N27" s="12">
        <v>2.4922459922973901</v>
      </c>
      <c r="O27" s="36">
        <v>0.84101412735062897</v>
      </c>
      <c r="P27" s="46">
        <f t="shared" si="0"/>
        <v>1104.7029009990465</v>
      </c>
    </row>
    <row r="28" spans="1:330" x14ac:dyDescent="0.3">
      <c r="A28" s="12">
        <v>51.349812238370802</v>
      </c>
      <c r="B28" s="12">
        <v>4.1047818185382798</v>
      </c>
      <c r="C28" s="12">
        <v>12.0446688619631</v>
      </c>
      <c r="D28" s="12">
        <v>14.289114381307099</v>
      </c>
      <c r="E28" s="12">
        <v>0.30777550840973</v>
      </c>
      <c r="F28" s="12">
        <v>4.4339005158855098</v>
      </c>
      <c r="G28" s="12">
        <v>9.0865077171137294</v>
      </c>
      <c r="H28" s="12">
        <v>2.7535877157790898</v>
      </c>
      <c r="I28" s="12">
        <v>0.77576056309668695</v>
      </c>
      <c r="J28" s="12">
        <v>0.411534397799667</v>
      </c>
      <c r="K28" s="12">
        <v>0.16832498846555599</v>
      </c>
      <c r="L28" s="12">
        <v>1393.2203125000001</v>
      </c>
      <c r="M28" s="12">
        <v>12.019122366712599</v>
      </c>
      <c r="N28" s="12">
        <v>2.5227739659862398</v>
      </c>
      <c r="O28" s="36">
        <v>0.85561705589639203</v>
      </c>
      <c r="P28" s="46">
        <f t="shared" si="0"/>
        <v>1103.1214003692987</v>
      </c>
    </row>
    <row r="29" spans="1:330" x14ac:dyDescent="0.3">
      <c r="A29" s="12">
        <v>51.334382682331302</v>
      </c>
      <c r="B29" s="12">
        <v>4.1696910239882197</v>
      </c>
      <c r="C29" s="12">
        <v>11.9641840266295</v>
      </c>
      <c r="D29" s="12">
        <v>14.409667135515701</v>
      </c>
      <c r="E29" s="12">
        <v>0.31305963863164499</v>
      </c>
      <c r="F29" s="12">
        <v>4.3563931233648496</v>
      </c>
      <c r="G29" s="12">
        <v>9.0385117638880903</v>
      </c>
      <c r="H29" s="12">
        <v>2.7586502398161201</v>
      </c>
      <c r="I29" s="12">
        <v>0.78798821209151604</v>
      </c>
      <c r="J29" s="12">
        <v>0.418599941643642</v>
      </c>
      <c r="K29" s="12">
        <v>0.17121492328606799</v>
      </c>
      <c r="L29" s="12">
        <v>1391.2203125000001</v>
      </c>
      <c r="M29" s="12">
        <v>12.1122165251331</v>
      </c>
      <c r="N29" s="12">
        <v>2.5532902982691899</v>
      </c>
      <c r="O29" s="36">
        <v>0.87023608559677101</v>
      </c>
      <c r="P29" s="46">
        <f t="shared" si="0"/>
        <v>1101.5635017796335</v>
      </c>
    </row>
    <row r="30" spans="1:330" x14ac:dyDescent="0.3">
      <c r="A30" s="12">
        <v>51.318356309049904</v>
      </c>
      <c r="B30" s="12">
        <v>4.2345757744935302</v>
      </c>
      <c r="C30" s="12">
        <v>11.883838008807899</v>
      </c>
      <c r="D30" s="12">
        <v>14.529277970354601</v>
      </c>
      <c r="E30" s="12">
        <v>0.31834993504322801</v>
      </c>
      <c r="F30" s="12">
        <v>4.2800310176427203</v>
      </c>
      <c r="G30" s="12">
        <v>8.9913152591544705</v>
      </c>
      <c r="H30" s="12">
        <v>2.7631927003302801</v>
      </c>
      <c r="I30" s="12">
        <v>0.80019835775026005</v>
      </c>
      <c r="J30" s="12">
        <v>0.42567373045540402</v>
      </c>
      <c r="K30" s="12">
        <v>0.174108230447058</v>
      </c>
      <c r="L30" s="12">
        <v>1389.2203125000001</v>
      </c>
      <c r="M30" s="12">
        <v>12.204377812618199</v>
      </c>
      <c r="N30" s="12">
        <v>2.5837965745014499</v>
      </c>
      <c r="O30" s="36">
        <v>0.88487216394287804</v>
      </c>
      <c r="P30" s="46">
        <f t="shared" si="0"/>
        <v>1100.0286234546186</v>
      </c>
    </row>
    <row r="31" spans="1:330" x14ac:dyDescent="0.3">
      <c r="A31" s="12">
        <v>51.301743681918701</v>
      </c>
      <c r="B31" s="12">
        <v>4.29944003185512</v>
      </c>
      <c r="C31" s="12">
        <v>11.8036337882642</v>
      </c>
      <c r="D31" s="12">
        <v>14.6479608166996</v>
      </c>
      <c r="E31" s="12">
        <v>0.32364673645555803</v>
      </c>
      <c r="F31" s="12">
        <v>4.2047862078230702</v>
      </c>
      <c r="G31" s="12">
        <v>8.94490297298562</v>
      </c>
      <c r="H31" s="12">
        <v>2.76722509012435</v>
      </c>
      <c r="I31" s="12">
        <v>0.81239164585972001</v>
      </c>
      <c r="J31" s="12">
        <v>0.43275621726779201</v>
      </c>
      <c r="K31" s="12">
        <v>0.17700509524712499</v>
      </c>
      <c r="L31" s="12">
        <v>1387.2203125000001</v>
      </c>
      <c r="M31" s="12">
        <v>12.2956188521551</v>
      </c>
      <c r="N31" s="12">
        <v>2.6142942482157001</v>
      </c>
      <c r="O31" s="36">
        <v>0.89952623179578906</v>
      </c>
      <c r="P31" s="46">
        <f t="shared" si="0"/>
        <v>1098.5162027772437</v>
      </c>
    </row>
    <row r="32" spans="1:330" x14ac:dyDescent="0.3">
      <c r="A32" s="12">
        <v>51.284555491994396</v>
      </c>
      <c r="B32" s="12">
        <v>4.3642875675703898</v>
      </c>
      <c r="C32" s="12">
        <v>11.723574686649201</v>
      </c>
      <c r="D32" s="12">
        <v>14.765728286174101</v>
      </c>
      <c r="E32" s="12">
        <v>0.32895037932934001</v>
      </c>
      <c r="F32" s="12">
        <v>4.1306316120896103</v>
      </c>
      <c r="G32" s="12">
        <v>8.8992600276459903</v>
      </c>
      <c r="H32" s="12">
        <v>2.7707572142741799</v>
      </c>
      <c r="I32" s="12">
        <v>0.82456870877941701</v>
      </c>
      <c r="J32" s="12">
        <v>0.43984785197090098</v>
      </c>
      <c r="K32" s="12">
        <v>0.17990570169942999</v>
      </c>
      <c r="L32" s="12">
        <v>1385.2203125000001</v>
      </c>
      <c r="M32" s="12">
        <v>12.3859510657278</v>
      </c>
      <c r="N32" s="12">
        <v>2.6447846415274001</v>
      </c>
      <c r="O32" s="36">
        <v>0.91419922361228501</v>
      </c>
      <c r="P32" s="46">
        <f t="shared" si="0"/>
        <v>1097.0256954030012</v>
      </c>
    </row>
    <row r="33" spans="1:16" x14ac:dyDescent="0.3">
      <c r="A33" s="12">
        <v>51.2668025862626</v>
      </c>
      <c r="B33" s="12">
        <v>4.4291219597601801</v>
      </c>
      <c r="C33" s="12">
        <v>11.643664362483699</v>
      </c>
      <c r="D33" s="12">
        <v>14.8825917046144</v>
      </c>
      <c r="E33" s="12">
        <v>0.33426119787502301</v>
      </c>
      <c r="F33" s="12">
        <v>4.0575410164616796</v>
      </c>
      <c r="G33" s="12">
        <v>8.8543718662826603</v>
      </c>
      <c r="H33" s="12">
        <v>2.7737987079460802</v>
      </c>
      <c r="I33" s="12">
        <v>0.83673016624597496</v>
      </c>
      <c r="J33" s="12">
        <v>0.44694908144596501</v>
      </c>
      <c r="K33" s="12">
        <v>0.18281023258645199</v>
      </c>
      <c r="L33" s="12">
        <v>1383.2203125000001</v>
      </c>
      <c r="M33" s="12">
        <v>12.475384707843199</v>
      </c>
      <c r="N33" s="12">
        <v>2.6752689450668399</v>
      </c>
      <c r="O33" s="36">
        <v>0.92889206774314004</v>
      </c>
      <c r="P33" s="46">
        <f t="shared" si="0"/>
        <v>1095.5565744308797</v>
      </c>
    </row>
    <row r="34" spans="1:16" x14ac:dyDescent="0.3">
      <c r="A34" s="12">
        <v>51.275359281043798</v>
      </c>
      <c r="B34" s="12">
        <v>4.4747389952930199</v>
      </c>
      <c r="C34" s="12">
        <v>11.567844579739701</v>
      </c>
      <c r="D34" s="12">
        <v>14.994143533478001</v>
      </c>
      <c r="E34" s="12">
        <v>0.339508991175477</v>
      </c>
      <c r="F34" s="12">
        <v>3.9790456334055002</v>
      </c>
      <c r="G34" s="12">
        <v>8.8050724025862692</v>
      </c>
      <c r="H34" s="12">
        <v>2.7789432945090802</v>
      </c>
      <c r="I34" s="12">
        <v>0.85004559409402003</v>
      </c>
      <c r="J34" s="12">
        <v>0.45470398370590798</v>
      </c>
      <c r="K34" s="12">
        <v>0.185982127427891</v>
      </c>
      <c r="L34" s="12">
        <v>1381.2203125000001</v>
      </c>
      <c r="M34" s="12">
        <v>12.561340937129801</v>
      </c>
      <c r="N34" s="12">
        <v>2.7037148214583699</v>
      </c>
      <c r="O34" s="36">
        <v>0.96315446734548504</v>
      </c>
      <c r="P34" s="46">
        <f t="shared" si="0"/>
        <v>1093.9788172314506</v>
      </c>
    </row>
    <row r="35" spans="1:16" x14ac:dyDescent="0.3">
      <c r="A35" s="12">
        <v>52.217290086343901</v>
      </c>
      <c r="B35" s="12">
        <v>4.2265774203692503</v>
      </c>
      <c r="C35" s="12">
        <v>11.6947542684273</v>
      </c>
      <c r="D35" s="12">
        <v>14.339844708087799</v>
      </c>
      <c r="E35" s="12">
        <v>0.357064280744045</v>
      </c>
      <c r="F35" s="12">
        <v>3.7452317982159902</v>
      </c>
      <c r="G35" s="12">
        <v>8.7214368854319293</v>
      </c>
      <c r="H35" s="12">
        <v>2.86345561506658</v>
      </c>
      <c r="I35" s="12">
        <v>0.89238599175920097</v>
      </c>
      <c r="J35" s="12">
        <v>0.47817552445286798</v>
      </c>
      <c r="K35" s="12">
        <v>0.19558241077388899</v>
      </c>
      <c r="L35" s="12">
        <v>1379.2203125000001</v>
      </c>
      <c r="M35" s="12">
        <v>12.1551958125424</v>
      </c>
      <c r="N35" s="12">
        <v>2.4279272010951098</v>
      </c>
      <c r="O35" s="36">
        <v>1.0117926480050199</v>
      </c>
      <c r="P35" s="46">
        <f t="shared" si="0"/>
        <v>1089.2791591441414</v>
      </c>
    </row>
    <row r="36" spans="1:16" x14ac:dyDescent="0.3">
      <c r="A36" s="12">
        <v>53.0453773597809</v>
      </c>
      <c r="B36" s="12">
        <v>4.0169520290879701</v>
      </c>
      <c r="C36" s="12">
        <v>11.7786239428124</v>
      </c>
      <c r="D36" s="12">
        <v>13.785682906035699</v>
      </c>
      <c r="E36" s="12">
        <v>0.37346868968346197</v>
      </c>
      <c r="F36" s="12">
        <v>3.5446491710757</v>
      </c>
      <c r="G36" s="12">
        <v>8.6375114724241406</v>
      </c>
      <c r="H36" s="12">
        <v>2.9353648313603702</v>
      </c>
      <c r="I36" s="12">
        <v>0.93179757266067698</v>
      </c>
      <c r="J36" s="12">
        <v>0.50014408101528696</v>
      </c>
      <c r="K36" s="12">
        <v>0.204567946490333</v>
      </c>
      <c r="L36" s="12">
        <v>1377.2203125000001</v>
      </c>
      <c r="M36" s="12">
        <v>11.8119394341226</v>
      </c>
      <c r="N36" s="12">
        <v>2.1935357545155498</v>
      </c>
      <c r="O36" s="36">
        <v>1.05409585932122</v>
      </c>
      <c r="P36" s="46">
        <f t="shared" si="0"/>
        <v>1085.2474483386216</v>
      </c>
    </row>
    <row r="37" spans="1:16" x14ac:dyDescent="0.3">
      <c r="A37" s="12">
        <v>53.730532626261699</v>
      </c>
      <c r="B37" s="12">
        <v>3.8528921159191598</v>
      </c>
      <c r="C37" s="12">
        <v>11.8243047856734</v>
      </c>
      <c r="D37" s="12">
        <v>13.3498061847421</v>
      </c>
      <c r="E37" s="12">
        <v>0.38810300887377402</v>
      </c>
      <c r="F37" s="12">
        <v>3.3784611891986298</v>
      </c>
      <c r="G37" s="12">
        <v>8.5552348165015903</v>
      </c>
      <c r="H37" s="12">
        <v>2.9933074606647301</v>
      </c>
      <c r="I37" s="12">
        <v>0.96676473030233301</v>
      </c>
      <c r="J37" s="12">
        <v>0.519742157975703</v>
      </c>
      <c r="K37" s="12">
        <v>0.21258391331096199</v>
      </c>
      <c r="L37" s="12">
        <v>1375.2203125000001</v>
      </c>
      <c r="M37" s="12">
        <v>11.5432211883607</v>
      </c>
      <c r="N37" s="12">
        <v>2.0077628321642602</v>
      </c>
      <c r="O37" s="36">
        <v>1.0927726446336199</v>
      </c>
      <c r="P37" s="46">
        <f t="shared" si="0"/>
        <v>1081.9070699028925</v>
      </c>
    </row>
    <row r="38" spans="1:16" x14ac:dyDescent="0.3">
      <c r="A38" s="12">
        <v>54.326306266290601</v>
      </c>
      <c r="B38" s="12">
        <v>3.7149008133174601</v>
      </c>
      <c r="C38" s="12">
        <v>11.846466770499401</v>
      </c>
      <c r="D38" s="12">
        <v>12.989698039020199</v>
      </c>
      <c r="E38" s="12">
        <v>0.40152476192599901</v>
      </c>
      <c r="F38" s="12">
        <v>3.2334743084691202</v>
      </c>
      <c r="G38" s="12">
        <v>8.4745373347983293</v>
      </c>
      <c r="H38" s="12">
        <v>3.04243156141828</v>
      </c>
      <c r="I38" s="12">
        <v>0.99897843446955104</v>
      </c>
      <c r="J38" s="12">
        <v>0.53787814911716403</v>
      </c>
      <c r="K38" s="12">
        <v>0.22000186067093699</v>
      </c>
      <c r="L38" s="12">
        <v>1373.2203125000001</v>
      </c>
      <c r="M38" s="12">
        <v>11.321500539449501</v>
      </c>
      <c r="N38" s="12">
        <v>1.85396476947179</v>
      </c>
      <c r="O38" s="36">
        <v>1.1290244382225101</v>
      </c>
      <c r="P38" s="46">
        <f t="shared" si="0"/>
        <v>1078.9928336002292</v>
      </c>
    </row>
    <row r="39" spans="1:16" x14ac:dyDescent="0.3">
      <c r="A39" s="12">
        <v>54.848900778892599</v>
      </c>
      <c r="B39" s="12">
        <v>3.58530888484849</v>
      </c>
      <c r="C39" s="12">
        <v>11.8489023980244</v>
      </c>
      <c r="D39" s="12">
        <v>12.710611819392099</v>
      </c>
      <c r="E39" s="12">
        <v>0.41322621125148001</v>
      </c>
      <c r="F39" s="12">
        <v>3.1022423134080999</v>
      </c>
      <c r="G39" s="12">
        <v>8.3919962044190406</v>
      </c>
      <c r="H39" s="12">
        <v>3.0848514936895501</v>
      </c>
      <c r="I39" s="12">
        <v>1.0293040039863799</v>
      </c>
      <c r="J39" s="12">
        <v>0.555027269504202</v>
      </c>
      <c r="K39" s="12">
        <v>0.227016160099555</v>
      </c>
      <c r="L39" s="12">
        <v>1371.2203125000001</v>
      </c>
      <c r="M39" s="12">
        <v>11.150920651512299</v>
      </c>
      <c r="N39" s="12">
        <v>1.7333753810622301</v>
      </c>
      <c r="O39" s="36">
        <v>1.1635881482699699</v>
      </c>
      <c r="P39" s="46">
        <f t="shared" si="0"/>
        <v>1076.3550704995027</v>
      </c>
    </row>
    <row r="40" spans="1:16" x14ac:dyDescent="0.3">
      <c r="A40" s="12">
        <v>55.327067546588097</v>
      </c>
      <c r="B40" s="12">
        <v>3.4673176985051701</v>
      </c>
      <c r="C40" s="12">
        <v>11.840327686327001</v>
      </c>
      <c r="D40" s="12">
        <v>12.469000107082801</v>
      </c>
      <c r="E40" s="12">
        <v>0.42420260399974602</v>
      </c>
      <c r="F40" s="12">
        <v>2.9816231195457998</v>
      </c>
      <c r="G40" s="12">
        <v>8.3112482885322798</v>
      </c>
      <c r="H40" s="12">
        <v>3.1227783558457198</v>
      </c>
      <c r="I40" s="12">
        <v>1.05824726670312</v>
      </c>
      <c r="J40" s="12">
        <v>0.57145031638656496</v>
      </c>
      <c r="K40" s="12">
        <v>0.23373348237400801</v>
      </c>
      <c r="L40" s="12">
        <v>1369.2203125000001</v>
      </c>
      <c r="M40" s="12">
        <v>11.003284251679901</v>
      </c>
      <c r="N40" s="12">
        <v>1.6289351582606399</v>
      </c>
      <c r="O40" s="36">
        <v>1.1993187105492</v>
      </c>
      <c r="P40" s="46">
        <f t="shared" si="0"/>
        <v>1073.9306247028705</v>
      </c>
    </row>
    <row r="41" spans="1:16" x14ac:dyDescent="0.3">
      <c r="A41" s="12">
        <v>55.7706141374643</v>
      </c>
      <c r="B41" s="12">
        <v>3.358663286573</v>
      </c>
      <c r="C41" s="12">
        <v>11.823468276319099</v>
      </c>
      <c r="D41" s="12">
        <v>12.2553054453206</v>
      </c>
      <c r="E41" s="12">
        <v>0.43462098202096699</v>
      </c>
      <c r="F41" s="12">
        <v>2.8694892046335898</v>
      </c>
      <c r="G41" s="12">
        <v>8.2325370027211306</v>
      </c>
      <c r="H41" s="12">
        <v>3.1571145800233902</v>
      </c>
      <c r="I41" s="12">
        <v>1.0860837338839899</v>
      </c>
      <c r="J41" s="12">
        <v>0.58729437151727704</v>
      </c>
      <c r="K41" s="12">
        <v>0.24021398658309501</v>
      </c>
      <c r="L41" s="12">
        <v>1367.2203125000001</v>
      </c>
      <c r="M41" s="12">
        <v>10.872514276370699</v>
      </c>
      <c r="N41" s="12">
        <v>1.53677613797504</v>
      </c>
      <c r="O41" s="36">
        <v>1.2321671408360699</v>
      </c>
      <c r="P41" s="46">
        <f t="shared" si="0"/>
        <v>1071.6767330131352</v>
      </c>
    </row>
    <row r="42" spans="1:16" x14ac:dyDescent="0.3">
      <c r="A42" s="12">
        <v>56.1860814595261</v>
      </c>
      <c r="B42" s="12">
        <v>3.2577864853111298</v>
      </c>
      <c r="C42" s="12">
        <v>11.800120458483301</v>
      </c>
      <c r="D42" s="12">
        <v>12.063288697166699</v>
      </c>
      <c r="E42" s="12">
        <v>0.44459207060612599</v>
      </c>
      <c r="F42" s="12">
        <v>2.7643869393589098</v>
      </c>
      <c r="G42" s="12">
        <v>8.1559812791528508</v>
      </c>
      <c r="H42" s="12">
        <v>3.18846833469249</v>
      </c>
      <c r="I42" s="12">
        <v>1.1130001572999799</v>
      </c>
      <c r="J42" s="12">
        <v>0.60265916666461095</v>
      </c>
      <c r="K42" s="12">
        <v>0.24649846481815499</v>
      </c>
      <c r="L42" s="12">
        <v>1365.2203125000001</v>
      </c>
      <c r="M42" s="12">
        <v>10.7546666005173</v>
      </c>
      <c r="N42" s="12">
        <v>1.4543477402193901</v>
      </c>
      <c r="O42" s="36">
        <v>1.26410803151936</v>
      </c>
      <c r="P42" s="46">
        <f t="shared" si="0"/>
        <v>1069.564177481114</v>
      </c>
    </row>
    <row r="43" spans="1:16" x14ac:dyDescent="0.3">
      <c r="A43" s="12">
        <v>56.551746678430099</v>
      </c>
      <c r="B43" s="12">
        <v>3.19240590214214</v>
      </c>
      <c r="C43" s="12">
        <v>11.729308970501499</v>
      </c>
      <c r="D43" s="12">
        <v>11.8813326919899</v>
      </c>
      <c r="E43" s="12">
        <v>0.45568828659400501</v>
      </c>
      <c r="F43" s="12">
        <v>2.6325250429863001</v>
      </c>
      <c r="G43" s="12">
        <v>8.1565053547270008</v>
      </c>
      <c r="H43" s="12">
        <v>3.21310504373443</v>
      </c>
      <c r="I43" s="12">
        <v>1.14225426607877</v>
      </c>
      <c r="J43" s="12">
        <v>0.61957477536942895</v>
      </c>
      <c r="K43" s="12">
        <v>0.25341725375864099</v>
      </c>
      <c r="L43" s="12">
        <v>1363.2203125000001</v>
      </c>
      <c r="M43" s="12">
        <v>10.6255347974939</v>
      </c>
      <c r="N43" s="12">
        <v>1.39564113635927</v>
      </c>
      <c r="O43" s="36">
        <v>1.2952538798020301</v>
      </c>
      <c r="P43" s="46">
        <f t="shared" si="0"/>
        <v>1066.9137533640246</v>
      </c>
    </row>
    <row r="44" spans="1:16" x14ac:dyDescent="0.3">
      <c r="A44" s="12">
        <v>56.921935302990597</v>
      </c>
      <c r="B44" s="12">
        <v>3.10710372703329</v>
      </c>
      <c r="C44" s="12">
        <v>11.689960309048001</v>
      </c>
      <c r="D44" s="12">
        <v>11.718127861001101</v>
      </c>
      <c r="E44" s="12">
        <v>0.46515143558886102</v>
      </c>
      <c r="F44" s="12">
        <v>2.5341926207398102</v>
      </c>
      <c r="G44" s="12">
        <v>8.0957758845576695</v>
      </c>
      <c r="H44" s="12">
        <v>3.2393150792104302</v>
      </c>
      <c r="I44" s="12">
        <v>1.1681899012836301</v>
      </c>
      <c r="J44" s="12">
        <v>0.63448332372806104</v>
      </c>
      <c r="K44" s="12">
        <v>0.25951511883121903</v>
      </c>
      <c r="L44" s="12">
        <v>1361.2203125000001</v>
      </c>
      <c r="M44" s="12">
        <v>10.5221670020488</v>
      </c>
      <c r="N44" s="12">
        <v>1.3291407634500101</v>
      </c>
      <c r="O44" s="36">
        <v>1.32569172657346</v>
      </c>
      <c r="P44" s="46">
        <f t="shared" si="0"/>
        <v>1064.9372716768703</v>
      </c>
    </row>
    <row r="45" spans="1:16" x14ac:dyDescent="0.3">
      <c r="A45" s="12">
        <v>57.275210917884401</v>
      </c>
      <c r="B45" s="12">
        <v>3.02651832320884</v>
      </c>
      <c r="C45" s="12">
        <v>11.6472374583069</v>
      </c>
      <c r="D45" s="12">
        <v>11.566580923623601</v>
      </c>
      <c r="E45" s="12">
        <v>0.47432726631021899</v>
      </c>
      <c r="F45" s="12">
        <v>2.44081898102568</v>
      </c>
      <c r="G45" s="12">
        <v>8.03676520601039</v>
      </c>
      <c r="H45" s="12">
        <v>3.2636073540936299</v>
      </c>
      <c r="I45" s="12">
        <v>1.1934963079519101</v>
      </c>
      <c r="J45" s="12">
        <v>0.649066146845101</v>
      </c>
      <c r="K45" s="12">
        <v>0.26547975640730997</v>
      </c>
      <c r="L45" s="12">
        <v>1359.2203125000001</v>
      </c>
      <c r="M45" s="12">
        <v>10.4255612095847</v>
      </c>
      <c r="N45" s="12">
        <v>1.26808147814952</v>
      </c>
      <c r="O45" s="36">
        <v>1.35549105557245</v>
      </c>
      <c r="P45" s="46">
        <f t="shared" si="0"/>
        <v>1063.0604615186162</v>
      </c>
    </row>
    <row r="46" spans="1:16" x14ac:dyDescent="0.3">
      <c r="A46" s="12">
        <v>57.613597632249302</v>
      </c>
      <c r="B46" s="12">
        <v>2.9501084459759301</v>
      </c>
      <c r="C46" s="12">
        <v>11.601714719655201</v>
      </c>
      <c r="D46" s="12">
        <v>11.4249462892616</v>
      </c>
      <c r="E46" s="12">
        <v>0.48324841649620598</v>
      </c>
      <c r="F46" s="12">
        <v>2.35191957045617</v>
      </c>
      <c r="G46" s="12">
        <v>7.9793825856716003</v>
      </c>
      <c r="H46" s="12">
        <v>3.2861856486845098</v>
      </c>
      <c r="I46" s="12">
        <v>1.2182319048589501</v>
      </c>
      <c r="J46" s="12">
        <v>0.66335400935248201</v>
      </c>
      <c r="K46" s="12">
        <v>0.271323749776054</v>
      </c>
      <c r="L46" s="12">
        <v>1357.2203125000001</v>
      </c>
      <c r="M46" s="12">
        <v>10.334655000634299</v>
      </c>
      <c r="N46" s="12">
        <v>1.2117040327042901</v>
      </c>
      <c r="O46" s="36">
        <v>1.38470873856122</v>
      </c>
      <c r="P46" s="46">
        <f t="shared" si="0"/>
        <v>1061.2735833661691</v>
      </c>
    </row>
    <row r="47" spans="1:16" x14ac:dyDescent="0.3">
      <c r="A47" s="12">
        <v>57.9387267203522</v>
      </c>
      <c r="B47" s="12">
        <v>2.8774320333217598</v>
      </c>
      <c r="C47" s="12">
        <v>11.5538482848703</v>
      </c>
      <c r="D47" s="12">
        <v>11.2918466073057</v>
      </c>
      <c r="E47" s="12">
        <v>0.49194127119693698</v>
      </c>
      <c r="F47" s="12">
        <v>2.2670905778225099</v>
      </c>
      <c r="G47" s="12">
        <v>7.9235455606743299</v>
      </c>
      <c r="H47" s="12">
        <v>3.3072170018979001</v>
      </c>
      <c r="I47" s="12">
        <v>1.24244491714528</v>
      </c>
      <c r="J47" s="12">
        <v>0.677372294895489</v>
      </c>
      <c r="K47" s="12">
        <v>0.27705748130603097</v>
      </c>
      <c r="L47" s="12">
        <v>1355.2203125000001</v>
      </c>
      <c r="M47" s="12">
        <v>10.248614473900901</v>
      </c>
      <c r="N47" s="12">
        <v>1.15940446032977</v>
      </c>
      <c r="O47" s="36">
        <v>1.4133922827377301</v>
      </c>
      <c r="P47" s="46">
        <f t="shared" si="0"/>
        <v>1059.5685206142325</v>
      </c>
    </row>
    <row r="48" spans="1:16" x14ac:dyDescent="0.3">
      <c r="A48" s="12">
        <v>58.251938096509797</v>
      </c>
      <c r="B48" s="12">
        <v>2.8081217013310602</v>
      </c>
      <c r="C48" s="12">
        <v>11.5040070177147</v>
      </c>
      <c r="D48" s="12">
        <v>11.1661739293233</v>
      </c>
      <c r="E48" s="12">
        <v>0.50042756903205898</v>
      </c>
      <c r="F48" s="12">
        <v>2.18598988086756</v>
      </c>
      <c r="G48" s="12">
        <v>7.8691788359609101</v>
      </c>
      <c r="H48" s="12">
        <v>3.3268409371413399</v>
      </c>
      <c r="I48" s="12">
        <v>1.26617591603881</v>
      </c>
      <c r="J48" s="12">
        <v>0.69114234838160804</v>
      </c>
      <c r="K48" s="12">
        <v>0.28268968144923501</v>
      </c>
      <c r="L48" s="12">
        <v>1353.2203125000001</v>
      </c>
      <c r="M48" s="12">
        <v>10.166772147746</v>
      </c>
      <c r="N48" s="12">
        <v>1.11069324469583</v>
      </c>
      <c r="O48" s="36">
        <v>1.4415820484828299</v>
      </c>
      <c r="P48" s="46">
        <f t="shared" si="0"/>
        <v>1057.9383966054379</v>
      </c>
    </row>
    <row r="49" spans="1:330" x14ac:dyDescent="0.3">
      <c r="A49" s="12">
        <v>58.554350105943101</v>
      </c>
      <c r="B49" s="12">
        <v>2.7418676754306102</v>
      </c>
      <c r="C49" s="12">
        <v>11.4524936348546</v>
      </c>
      <c r="D49" s="12">
        <v>11.0470223099672</v>
      </c>
      <c r="E49" s="12">
        <v>0.50872550729085098</v>
      </c>
      <c r="F49" s="12">
        <v>2.1083236571263102</v>
      </c>
      <c r="G49" s="12">
        <v>7.81621337760276</v>
      </c>
      <c r="H49" s="12">
        <v>3.34517583920027</v>
      </c>
      <c r="I49" s="12">
        <v>1.28945957638456</v>
      </c>
      <c r="J49" s="12">
        <v>0.70468240482784605</v>
      </c>
      <c r="K49" s="12">
        <v>0.28822780865639502</v>
      </c>
      <c r="L49" s="12">
        <v>1351.2203125000001</v>
      </c>
      <c r="M49" s="12">
        <v>10.0885847481049</v>
      </c>
      <c r="N49" s="12">
        <v>1.0651673281420999</v>
      </c>
      <c r="O49" s="36">
        <v>1.46931281504849</v>
      </c>
      <c r="P49" s="46">
        <f t="shared" si="0"/>
        <v>1056.3773055082388</v>
      </c>
    </row>
    <row r="50" spans="1:330" x14ac:dyDescent="0.3">
      <c r="A50" s="12">
        <v>58.846908993689198</v>
      </c>
      <c r="B50" s="12">
        <v>2.6784055389757402</v>
      </c>
      <c r="C50" s="12">
        <v>11.399559720642801</v>
      </c>
      <c r="D50" s="12">
        <v>10.933640459709199</v>
      </c>
      <c r="E50" s="12">
        <v>0.516850525739871</v>
      </c>
      <c r="F50" s="12">
        <v>2.03383668472252</v>
      </c>
      <c r="G50" s="12">
        <v>7.7645856562904001</v>
      </c>
      <c r="H50" s="12">
        <v>3.3623234992887698</v>
      </c>
      <c r="I50" s="12">
        <v>1.3123259309914901</v>
      </c>
      <c r="J50" s="12">
        <v>0.71800825221642495</v>
      </c>
      <c r="K50" s="12">
        <v>0.29367832049688503</v>
      </c>
      <c r="L50" s="12">
        <v>1349.2203125000001</v>
      </c>
      <c r="M50" s="12">
        <v>10.013603650945999</v>
      </c>
      <c r="N50" s="12">
        <v>1.02249034092378</v>
      </c>
      <c r="O50" s="36">
        <v>1.4966149163629801</v>
      </c>
      <c r="P50" s="46">
        <f t="shared" si="0"/>
        <v>1054.8801173629226</v>
      </c>
    </row>
    <row r="51" spans="1:330" x14ac:dyDescent="0.3">
      <c r="A51" s="12">
        <v>59.130424880314798</v>
      </c>
      <c r="B51" s="12">
        <v>2.6175072134546502</v>
      </c>
      <c r="C51" s="12">
        <v>11.345416640829701</v>
      </c>
      <c r="D51" s="12">
        <v>10.825397632408301</v>
      </c>
      <c r="E51" s="12">
        <v>0.52481587719695</v>
      </c>
      <c r="F51" s="12">
        <v>1.9623051327080401</v>
      </c>
      <c r="G51" s="12">
        <v>7.7142370105036902</v>
      </c>
      <c r="H51" s="12">
        <v>3.3783724400308102</v>
      </c>
      <c r="I51" s="12">
        <v>1.33480128982492</v>
      </c>
      <c r="J51" s="12">
        <v>0.73113371717377196</v>
      </c>
      <c r="K51" s="12">
        <v>0.29904687231020499</v>
      </c>
      <c r="L51" s="12">
        <v>1347.2203125000001</v>
      </c>
      <c r="M51" s="12">
        <v>9.9414536570841001</v>
      </c>
      <c r="N51" s="12">
        <v>0.98237827886662699</v>
      </c>
      <c r="O51" s="36">
        <v>1.5235150859855899</v>
      </c>
    </row>
    <row r="52" spans="1:330" x14ac:dyDescent="0.3">
      <c r="A52" s="12">
        <v>59.4055985113514</v>
      </c>
      <c r="B52" s="12">
        <v>2.5589741708552198</v>
      </c>
      <c r="C52" s="12">
        <v>11.290243650410201</v>
      </c>
      <c r="D52" s="12">
        <v>10.7217585058841</v>
      </c>
      <c r="E52" s="12">
        <v>0.53263305228674196</v>
      </c>
      <c r="F52" s="12">
        <v>1.89353108192805</v>
      </c>
      <c r="G52" s="12">
        <v>7.6651131040924403</v>
      </c>
      <c r="H52" s="12">
        <v>3.3934004036563499</v>
      </c>
      <c r="I52" s="12">
        <v>1.3569089290945999</v>
      </c>
      <c r="J52" s="12">
        <v>0.74407102899396405</v>
      </c>
      <c r="K52" s="12">
        <v>0.30433846609811799</v>
      </c>
      <c r="L52" s="12">
        <v>1345.2203125000001</v>
      </c>
      <c r="M52" s="12">
        <v>9.8718174149212405</v>
      </c>
      <c r="N52" s="12">
        <v>0.94458889860286399</v>
      </c>
      <c r="O52" s="36">
        <v>1.5500370983659999</v>
      </c>
    </row>
    <row r="53" spans="1:330" x14ac:dyDescent="0.3">
      <c r="A53" s="12">
        <v>59.673041532774299</v>
      </c>
      <c r="B53" s="12">
        <v>2.5026322283739302</v>
      </c>
      <c r="C53" s="12">
        <v>11.234194031585901</v>
      </c>
      <c r="D53" s="12">
        <v>10.622264330065301</v>
      </c>
      <c r="E53" s="12">
        <v>0.54031210184561196</v>
      </c>
      <c r="F53" s="12">
        <v>1.82733828079898</v>
      </c>
      <c r="G53" s="12">
        <v>7.6171634613674799</v>
      </c>
      <c r="H53" s="12">
        <v>3.40747625091698</v>
      </c>
      <c r="I53" s="12">
        <v>1.3786696180909801</v>
      </c>
      <c r="J53" s="12">
        <v>0.75683109787485903</v>
      </c>
      <c r="K53" s="12">
        <v>0.30955756432825499</v>
      </c>
      <c r="L53" s="12">
        <v>1343.2203125000001</v>
      </c>
      <c r="M53" s="12">
        <v>9.8044237693656395</v>
      </c>
      <c r="N53" s="12">
        <v>0.90891371493622297</v>
      </c>
      <c r="O53" s="36">
        <v>1.5762022647241201</v>
      </c>
    </row>
    <row r="54" spans="1:330" x14ac:dyDescent="0.3">
      <c r="A54" s="12">
        <v>59.933292125643298</v>
      </c>
      <c r="B54" s="12">
        <v>2.4483274895340998</v>
      </c>
      <c r="C54" s="12">
        <v>11.1773998155535</v>
      </c>
      <c r="D54" s="12">
        <v>10.526518542060099</v>
      </c>
      <c r="E54" s="12">
        <v>0.547861886029259</v>
      </c>
      <c r="F54" s="12">
        <v>1.7635688007763499</v>
      </c>
      <c r="G54" s="12">
        <v>7.57034106358683</v>
      </c>
      <c r="H54" s="12">
        <v>3.4206614356856</v>
      </c>
      <c r="I54" s="12">
        <v>1.40010202955828</v>
      </c>
      <c r="J54" s="12">
        <v>0.76942373161419297</v>
      </c>
      <c r="K54" s="12">
        <v>0.31470817856671501</v>
      </c>
      <c r="L54" s="12">
        <v>1341.2203125000001</v>
      </c>
      <c r="M54" s="12">
        <v>9.7390389021164196</v>
      </c>
      <c r="N54" s="12">
        <v>0.87517186035086303</v>
      </c>
      <c r="O54" s="36">
        <v>1.6020298228054799</v>
      </c>
    </row>
    <row r="55" spans="1:330" x14ac:dyDescent="0.3">
      <c r="A55" s="12">
        <v>60.1868272401857</v>
      </c>
      <c r="B55" s="12">
        <v>2.3959231328463302</v>
      </c>
      <c r="C55" s="12">
        <v>11.1199754727197</v>
      </c>
      <c r="D55" s="12">
        <v>10.434175623511999</v>
      </c>
      <c r="E55" s="12">
        <v>0.55529026951099403</v>
      </c>
      <c r="F55" s="12">
        <v>1.7020803637041899</v>
      </c>
      <c r="G55" s="12">
        <v>7.5246019987554904</v>
      </c>
      <c r="H55" s="12">
        <v>3.4330111678098398</v>
      </c>
      <c r="I55" s="12">
        <v>1.4212230635896399</v>
      </c>
      <c r="J55" s="12">
        <v>0.781857806555315</v>
      </c>
      <c r="K55" s="12">
        <v>0.31979393939797102</v>
      </c>
      <c r="L55" s="12">
        <v>1339.2203125000001</v>
      </c>
      <c r="M55" s="12">
        <v>9.6754594921101305</v>
      </c>
      <c r="N55" s="12">
        <v>0.84320530273606997</v>
      </c>
      <c r="O55" s="36">
        <v>1.6275372476751999</v>
      </c>
    </row>
    <row r="56" spans="1:330" x14ac:dyDescent="0.3">
      <c r="A56" s="12">
        <v>60.434072302035197</v>
      </c>
      <c r="B56" s="12">
        <v>2.3452968379223602</v>
      </c>
      <c r="C56" s="12">
        <v>11.0620208291441</v>
      </c>
      <c r="D56" s="12">
        <v>10.344932357934301</v>
      </c>
      <c r="E56" s="12">
        <v>0.56260427676172697</v>
      </c>
      <c r="F56" s="12">
        <v>1.64274417621733</v>
      </c>
      <c r="G56" s="12">
        <v>7.4799051540869401</v>
      </c>
      <c r="H56" s="12">
        <v>3.44457534252926</v>
      </c>
      <c r="I56" s="12">
        <v>1.44204810756725</v>
      </c>
      <c r="J56" s="12">
        <v>0.79414140476661199</v>
      </c>
      <c r="K56" s="12">
        <v>0.324818152533705</v>
      </c>
      <c r="L56" s="12">
        <v>1337.2203125000001</v>
      </c>
      <c r="M56" s="12">
        <v>9.6135073679414091</v>
      </c>
      <c r="N56" s="12">
        <v>0.81287507223032496</v>
      </c>
      <c r="O56" s="36">
        <v>1.6527405025511901</v>
      </c>
    </row>
    <row r="57" spans="1:330" x14ac:dyDescent="0.3">
      <c r="A57" s="12">
        <v>60.675409004455702</v>
      </c>
      <c r="B57" s="12">
        <v>2.2963386981543801</v>
      </c>
      <c r="C57" s="12">
        <v>11.003623402685999</v>
      </c>
      <c r="D57" s="12">
        <v>10.258520886909601</v>
      </c>
      <c r="E57" s="12">
        <v>0.56981021695035505</v>
      </c>
      <c r="F57" s="12">
        <v>1.5854431553744599</v>
      </c>
      <c r="G57" s="12">
        <v>7.4362119445609904</v>
      </c>
      <c r="H57" s="12">
        <v>3.4553992928465398</v>
      </c>
      <c r="I57" s="12">
        <v>1.46259124691918</v>
      </c>
      <c r="J57" s="12">
        <v>0.80628192521226105</v>
      </c>
      <c r="K57" s="12">
        <v>0.32978384428367202</v>
      </c>
      <c r="L57" s="12">
        <v>1335.2203125000001</v>
      </c>
      <c r="M57" s="12">
        <v>9.5530252751759104</v>
      </c>
      <c r="N57" s="12">
        <v>0.78405824820368897</v>
      </c>
      <c r="O57" s="36">
        <v>1.67765424418111</v>
      </c>
    </row>
    <row r="58" spans="1:330" s="4" customFormat="1" x14ac:dyDescent="0.3">
      <c r="A58" s="12">
        <v>60.911181632237898</v>
      </c>
      <c r="B58" s="12">
        <v>2.2489495105900201</v>
      </c>
      <c r="C58" s="12">
        <v>10.944860291755701</v>
      </c>
      <c r="D58" s="12">
        <v>10.174703137101901</v>
      </c>
      <c r="E58" s="12">
        <v>0.57691378556586503</v>
      </c>
      <c r="F58" s="12">
        <v>1.5300704596795101</v>
      </c>
      <c r="G58" s="12">
        <v>7.3934860727039897</v>
      </c>
      <c r="H58" s="12">
        <v>3.4655244050301501</v>
      </c>
      <c r="I58" s="12">
        <v>1.4828654380458901</v>
      </c>
      <c r="J58" s="12">
        <v>0.81828617494102496</v>
      </c>
      <c r="K58" s="12">
        <v>0.33469379885353601</v>
      </c>
      <c r="L58" s="12">
        <v>1333.2203125000001</v>
      </c>
      <c r="M58" s="12">
        <v>9.4938734911471006</v>
      </c>
      <c r="N58" s="12">
        <v>0.75664552784487404</v>
      </c>
      <c r="O58" s="36">
        <v>1.7022919918289201</v>
      </c>
      <c r="P58" s="4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c r="GV58" s="36"/>
      <c r="GW58" s="36"/>
      <c r="GX58" s="36"/>
      <c r="GY58" s="36"/>
      <c r="GZ58" s="36"/>
      <c r="HA58" s="36"/>
      <c r="HB58" s="36"/>
      <c r="HC58" s="36"/>
      <c r="HD58" s="36"/>
      <c r="HE58" s="36"/>
      <c r="HF58" s="36"/>
      <c r="HG58" s="36"/>
      <c r="HH58" s="36"/>
      <c r="HI58" s="36"/>
      <c r="HJ58" s="36"/>
      <c r="HK58" s="36"/>
      <c r="HL58" s="36"/>
      <c r="HM58" s="36"/>
      <c r="HN58" s="36"/>
      <c r="HO58" s="36"/>
      <c r="HP58" s="36"/>
      <c r="HQ58" s="36"/>
      <c r="HR58" s="36"/>
      <c r="HS58" s="36"/>
      <c r="HT58" s="36"/>
      <c r="HU58" s="36"/>
      <c r="HV58" s="36"/>
      <c r="HW58" s="36"/>
      <c r="HX58" s="36"/>
      <c r="HY58" s="36"/>
      <c r="HZ58" s="36"/>
      <c r="IA58" s="36"/>
      <c r="IB58" s="36"/>
      <c r="IC58" s="36"/>
      <c r="ID58" s="36"/>
      <c r="IE58" s="36"/>
      <c r="IF58" s="36"/>
      <c r="IG58" s="36"/>
      <c r="IH58" s="36"/>
      <c r="II58" s="36"/>
      <c r="IJ58" s="36"/>
      <c r="IK58" s="36"/>
      <c r="IL58" s="36"/>
      <c r="IM58" s="36"/>
      <c r="IN58" s="36"/>
      <c r="IO58" s="36"/>
      <c r="IP58" s="36"/>
      <c r="IQ58" s="36"/>
      <c r="IR58" s="36"/>
      <c r="IS58" s="36"/>
      <c r="IT58" s="36"/>
      <c r="IU58" s="36"/>
      <c r="IV58" s="36"/>
      <c r="IW58" s="36"/>
      <c r="IX58" s="36"/>
      <c r="IY58" s="36"/>
      <c r="IZ58" s="36"/>
      <c r="JA58" s="36"/>
      <c r="JB58" s="36"/>
      <c r="JC58" s="36"/>
      <c r="JD58" s="36"/>
      <c r="JE58" s="36"/>
      <c r="JF58" s="36"/>
      <c r="JG58" s="36"/>
      <c r="JH58" s="36"/>
      <c r="JI58" s="36"/>
      <c r="JJ58" s="36"/>
      <c r="JK58" s="36"/>
      <c r="JL58" s="36"/>
      <c r="JM58" s="36"/>
      <c r="JN58" s="36"/>
      <c r="JO58" s="36"/>
      <c r="JP58" s="36"/>
      <c r="JQ58" s="36"/>
      <c r="JR58" s="36"/>
      <c r="JS58" s="36"/>
      <c r="JT58" s="36"/>
      <c r="JU58" s="36"/>
      <c r="JV58" s="36"/>
      <c r="JW58" s="36"/>
      <c r="JX58" s="36"/>
      <c r="JY58" s="36"/>
      <c r="JZ58" s="36"/>
      <c r="KA58" s="36"/>
      <c r="KB58" s="36"/>
      <c r="KC58" s="36"/>
      <c r="KD58" s="36"/>
      <c r="KE58" s="36"/>
      <c r="KF58" s="36"/>
      <c r="KG58" s="36"/>
      <c r="KH58" s="36"/>
      <c r="KI58" s="36"/>
      <c r="KJ58" s="36"/>
      <c r="KK58" s="36"/>
      <c r="KL58" s="36"/>
      <c r="KM58" s="36"/>
      <c r="KN58" s="36"/>
      <c r="KO58" s="36"/>
      <c r="KP58" s="36"/>
      <c r="KQ58" s="36"/>
      <c r="KR58" s="36"/>
      <c r="KS58" s="36"/>
      <c r="KT58" s="36"/>
      <c r="KU58" s="36"/>
      <c r="KV58" s="36"/>
      <c r="KW58" s="36"/>
      <c r="KX58" s="36"/>
      <c r="KY58" s="36"/>
      <c r="KZ58" s="36"/>
      <c r="LA58" s="36"/>
      <c r="LB58" s="36"/>
      <c r="LC58" s="36"/>
      <c r="LD58" s="36"/>
      <c r="LE58" s="36"/>
      <c r="LF58" s="36"/>
      <c r="LG58" s="36"/>
      <c r="LH58" s="36"/>
      <c r="LI58" s="36"/>
      <c r="LJ58" s="36"/>
      <c r="LK58" s="36"/>
      <c r="LL58" s="36"/>
      <c r="LM58" s="36"/>
      <c r="LN58" s="36"/>
      <c r="LO58" s="36"/>
      <c r="LP58" s="36"/>
      <c r="LQ58" s="36"/>
      <c r="LR58" s="36"/>
    </row>
    <row r="59" spans="1:330" x14ac:dyDescent="0.3">
      <c r="A59" s="12">
        <v>61.141702245148103</v>
      </c>
      <c r="B59" s="12">
        <v>2.20303936135935</v>
      </c>
      <c r="C59" s="12">
        <v>10.8857997180327</v>
      </c>
      <c r="D59" s="12">
        <v>10.093266303681199</v>
      </c>
      <c r="E59" s="12">
        <v>0.58392014791928903</v>
      </c>
      <c r="F59" s="12">
        <v>1.47652826121214</v>
      </c>
      <c r="G59" s="12">
        <v>7.3516933139290499</v>
      </c>
      <c r="H59" s="12">
        <v>3.4749886274433801</v>
      </c>
      <c r="I59" s="12">
        <v>1.50288265163889</v>
      </c>
      <c r="J59" s="12">
        <v>0.83016044463303995</v>
      </c>
      <c r="K59" s="12">
        <v>0.33955058924488901</v>
      </c>
      <c r="L59" s="12">
        <v>1331.2203125000001</v>
      </c>
      <c r="M59" s="12">
        <v>9.43592709111938</v>
      </c>
      <c r="N59" s="12">
        <v>0.73053924490091604</v>
      </c>
      <c r="O59" s="36">
        <v>1.72666626858399</v>
      </c>
    </row>
    <row r="60" spans="1:330" x14ac:dyDescent="0.3">
      <c r="A60" s="12">
        <v>61.367254964449202</v>
      </c>
      <c r="B60" s="12">
        <v>2.1585264458938198</v>
      </c>
      <c r="C60" s="12">
        <v>10.8265022965962</v>
      </c>
      <c r="D60" s="12">
        <v>10.0140191572277</v>
      </c>
      <c r="E60" s="12">
        <v>0.590834008399997</v>
      </c>
      <c r="F60" s="12">
        <v>1.4247267108446</v>
      </c>
      <c r="G60" s="12">
        <v>7.3108013250750696</v>
      </c>
      <c r="H60" s="12">
        <v>3.4838268948221298</v>
      </c>
      <c r="I60" s="12">
        <v>1.5226539925317799</v>
      </c>
      <c r="J60" s="12">
        <v>0.84191057175568196</v>
      </c>
      <c r="K60" s="12">
        <v>0.344356603087139</v>
      </c>
      <c r="L60" s="12">
        <v>1329.2203125000001</v>
      </c>
      <c r="M60" s="12">
        <v>9.3790737207038806</v>
      </c>
      <c r="N60" s="12">
        <v>0.70565174096889605</v>
      </c>
      <c r="O60" s="36">
        <v>1.7507887198457499</v>
      </c>
    </row>
    <row r="61" spans="1:330" x14ac:dyDescent="0.3">
      <c r="A61" s="12">
        <v>61.588099546881402</v>
      </c>
      <c r="B61" s="12">
        <v>2.11533607686447</v>
      </c>
      <c r="C61" s="12">
        <v>10.767022091122101</v>
      </c>
      <c r="D61" s="12">
        <v>9.9367890000276304</v>
      </c>
      <c r="E61" s="12">
        <v>0.59765966835347295</v>
      </c>
      <c r="F61" s="12">
        <v>1.37458305957634</v>
      </c>
      <c r="G61" s="12">
        <v>7.2707794714057998</v>
      </c>
      <c r="H61" s="12">
        <v>3.4920714851913002</v>
      </c>
      <c r="I61" s="12">
        <v>1.54218980069402</v>
      </c>
      <c r="J61" s="12">
        <v>0.85354199375446205</v>
      </c>
      <c r="K61" s="12">
        <v>0.34911406439353498</v>
      </c>
      <c r="L61" s="12">
        <v>1327.2203125000001</v>
      </c>
      <c r="M61" s="12">
        <v>9.3232117667210908</v>
      </c>
      <c r="N61" s="12">
        <v>0.68190401567741399</v>
      </c>
      <c r="O61" s="36">
        <v>1.7746702137578501</v>
      </c>
    </row>
    <row r="62" spans="1:330" x14ac:dyDescent="0.3">
      <c r="A62" s="12">
        <v>61.8044743870744</v>
      </c>
      <c r="B62" s="12">
        <v>2.0733998444642001</v>
      </c>
      <c r="C62" s="12">
        <v>10.7074074956475</v>
      </c>
      <c r="D62" s="12">
        <v>9.8614191389190999</v>
      </c>
      <c r="E62" s="12">
        <v>0.60440107487037598</v>
      </c>
      <c r="F62" s="12">
        <v>1.32602090687916</v>
      </c>
      <c r="G62" s="12">
        <v>7.2315986708151003</v>
      </c>
      <c r="H62" s="12">
        <v>3.4997523222362101</v>
      </c>
      <c r="I62" s="12">
        <v>1.5614997370772601</v>
      </c>
      <c r="J62" s="12">
        <v>0.86505979325395199</v>
      </c>
      <c r="K62" s="12">
        <v>0.35382505204916098</v>
      </c>
      <c r="L62" s="12">
        <v>1325.2203125000001</v>
      </c>
      <c r="M62" s="12">
        <v>9.2682488439532307</v>
      </c>
      <c r="N62" s="12">
        <v>0.65922459987315396</v>
      </c>
      <c r="O62" s="36">
        <v>1.79832092694137</v>
      </c>
    </row>
    <row r="63" spans="1:330" x14ac:dyDescent="0.3">
      <c r="A63" s="12">
        <v>62.016599056715698</v>
      </c>
      <c r="B63" s="12">
        <v>2.0326549007467101</v>
      </c>
      <c r="C63" s="12">
        <v>10.6477019772584</v>
      </c>
      <c r="D63" s="12">
        <v>9.7877667730082507</v>
      </c>
      <c r="E63" s="12">
        <v>0.611061862151698</v>
      </c>
      <c r="F63" s="12">
        <v>1.2789695540574699</v>
      </c>
      <c r="G63" s="12">
        <v>7.19323125238187</v>
      </c>
      <c r="H63" s="12">
        <v>3.5068972333072601</v>
      </c>
      <c r="I63" s="12">
        <v>1.58059285694844</v>
      </c>
      <c r="J63" s="12">
        <v>0.87646873664645097</v>
      </c>
      <c r="K63" s="12">
        <v>0.35849151559440801</v>
      </c>
      <c r="L63" s="12">
        <v>1323.2203125000001</v>
      </c>
      <c r="M63" s="12">
        <v>9.2141005351804903</v>
      </c>
      <c r="N63" s="12">
        <v>0.63754860838827099</v>
      </c>
      <c r="O63" s="36">
        <v>1.82175041790107</v>
      </c>
    </row>
    <row r="64" spans="1:330" x14ac:dyDescent="0.3">
      <c r="A64" s="12">
        <v>62.224676466540203</v>
      </c>
      <c r="B64" s="12">
        <v>1.99304334605926</v>
      </c>
      <c r="C64" s="12">
        <v>10.5879447049433</v>
      </c>
      <c r="D64" s="12">
        <v>9.7157012171111496</v>
      </c>
      <c r="E64" s="12">
        <v>0.61764538685679105</v>
      </c>
      <c r="F64" s="12">
        <v>1.23336344426402</v>
      </c>
      <c r="G64" s="12">
        <v>7.15565082730543</v>
      </c>
      <c r="H64" s="12">
        <v>3.51353217099054</v>
      </c>
      <c r="I64" s="12">
        <v>1.59947767304944</v>
      </c>
      <c r="J64" s="12">
        <v>0.88777330731593196</v>
      </c>
      <c r="K64" s="12">
        <v>0.36311528881414901</v>
      </c>
      <c r="L64" s="12">
        <v>1321.2203125000001</v>
      </c>
      <c r="M64" s="12">
        <v>9.16068933565351</v>
      </c>
      <c r="N64" s="12">
        <v>0.61681693871709597</v>
      </c>
      <c r="O64" s="36">
        <v>1.84496769051508</v>
      </c>
    </row>
    <row r="65" spans="1:15" x14ac:dyDescent="0.3">
      <c r="A65" s="12">
        <v>62.428894716199501</v>
      </c>
      <c r="B65" s="12">
        <v>1.9545117002230901</v>
      </c>
      <c r="C65" s="12">
        <v>10.528171085885701</v>
      </c>
      <c r="D65" s="12">
        <v>9.6451023991206508</v>
      </c>
      <c r="E65" s="12">
        <v>0.62415475841456702</v>
      </c>
      <c r="F65" s="12">
        <v>1.1891416754902699</v>
      </c>
      <c r="G65" s="12">
        <v>7.1188321715553098</v>
      </c>
      <c r="H65" s="12">
        <v>3.5196814044506199</v>
      </c>
      <c r="I65" s="12">
        <v>1.6181622100780599</v>
      </c>
      <c r="J65" s="12">
        <v>0.89897773426917105</v>
      </c>
      <c r="K65" s="12">
        <v>0.36769810144840598</v>
      </c>
      <c r="L65" s="12">
        <v>1319.2203125000001</v>
      </c>
      <c r="M65" s="12">
        <v>9.1079437639518197</v>
      </c>
      <c r="N65" s="12">
        <v>0.59697558920740701</v>
      </c>
      <c r="O65" s="36">
        <v>1.8679812489574299</v>
      </c>
    </row>
    <row r="66" spans="1:15" x14ac:dyDescent="0.3">
      <c r="A66" s="12">
        <v>62.6294286872618</v>
      </c>
      <c r="B66" s="12">
        <v>1.91701044421913</v>
      </c>
      <c r="C66" s="12">
        <v>10.4684132245201</v>
      </c>
      <c r="D66" s="12">
        <v>9.5758595829520807</v>
      </c>
      <c r="E66" s="12">
        <v>0.63059286522485403</v>
      </c>
      <c r="F66" s="12">
        <v>1.14624757442309</v>
      </c>
      <c r="G66" s="12">
        <v>7.0827511175541202</v>
      </c>
      <c r="H66" s="12">
        <v>3.5253676856169398</v>
      </c>
      <c r="I66" s="12">
        <v>1.6366540521187101</v>
      </c>
      <c r="J66" s="12">
        <v>0.91008601705094305</v>
      </c>
      <c r="K66" s="12">
        <v>0.37224158938309598</v>
      </c>
      <c r="L66" s="12">
        <v>1317.2203125000001</v>
      </c>
      <c r="M66" s="12">
        <v>9.0557976098204591</v>
      </c>
      <c r="N66" s="12">
        <v>0.57797507571863105</v>
      </c>
      <c r="O66" s="36">
        <v>1.89079914574104</v>
      </c>
    </row>
    <row r="67" spans="1:15" x14ac:dyDescent="0.3">
      <c r="A67" s="12">
        <v>62.826441421389802</v>
      </c>
      <c r="B67" s="12">
        <v>1.88049362124589</v>
      </c>
      <c r="C67" s="12">
        <v>10.408700317187099</v>
      </c>
      <c r="D67" s="12">
        <v>9.5078702777087294</v>
      </c>
      <c r="E67" s="12">
        <v>0.63696239741717597</v>
      </c>
      <c r="F67" s="12">
        <v>1.1046283219403401</v>
      </c>
      <c r="G67" s="12">
        <v>7.0473844549625504</v>
      </c>
      <c r="H67" s="12">
        <v>3.5306123941348999</v>
      </c>
      <c r="I67" s="12">
        <v>1.65496038407418</v>
      </c>
      <c r="J67" s="12">
        <v>0.92110194749620899</v>
      </c>
      <c r="K67" s="12">
        <v>0.37674730354709002</v>
      </c>
      <c r="L67" s="12">
        <v>1315.2203125000001</v>
      </c>
      <c r="M67" s="12">
        <v>9.0041892946814706</v>
      </c>
      <c r="N67" s="12">
        <v>0.55976993001473596</v>
      </c>
      <c r="O67" s="36">
        <v>1.91342902343718</v>
      </c>
    </row>
    <row r="68" spans="1:15" x14ac:dyDescent="0.3">
      <c r="A68" s="12">
        <v>63.0200853173694</v>
      </c>
      <c r="B68" s="12">
        <v>1.8449184879489</v>
      </c>
      <c r="C68" s="12">
        <v>10.349058993505301</v>
      </c>
      <c r="D68" s="12">
        <v>9.4410393023366392</v>
      </c>
      <c r="E68" s="12">
        <v>0.64326586667644603</v>
      </c>
      <c r="F68" s="12">
        <v>1.06423462281687</v>
      </c>
      <c r="G68" s="12">
        <v>7.0127098392733904</v>
      </c>
      <c r="H68" s="12">
        <v>3.5354356643885398</v>
      </c>
      <c r="I68" s="12">
        <v>1.6730880278961999</v>
      </c>
      <c r="J68" s="12">
        <v>0.93202912873022004</v>
      </c>
      <c r="K68" s="12">
        <v>0.38121671768357601</v>
      </c>
      <c r="L68" s="12">
        <v>1313.2203125000001</v>
      </c>
      <c r="M68" s="12">
        <v>8.9530613262499799</v>
      </c>
      <c r="N68" s="12">
        <v>0.54231826637770297</v>
      </c>
      <c r="O68" s="36">
        <v>1.9358781514772601</v>
      </c>
    </row>
    <row r="69" spans="1:15" x14ac:dyDescent="0.3">
      <c r="A69" s="12">
        <v>63.210503175297603</v>
      </c>
      <c r="B69" s="12">
        <v>1.8102452079179501</v>
      </c>
      <c r="C69" s="12">
        <v>10.2895136141601</v>
      </c>
      <c r="D69" s="12">
        <v>9.3752779801716599</v>
      </c>
      <c r="E69" s="12">
        <v>0.64950562355380403</v>
      </c>
      <c r="F69" s="12">
        <v>1.0250204132123</v>
      </c>
      <c r="G69" s="12">
        <v>6.9787057067456804</v>
      </c>
      <c r="H69" s="12">
        <v>3.5398564974955802</v>
      </c>
      <c r="I69" s="12">
        <v>1.6910434742952201</v>
      </c>
      <c r="J69" s="12">
        <v>0.94287099176338296</v>
      </c>
      <c r="K69" s="12">
        <v>0.38565123513766802</v>
      </c>
      <c r="L69" s="12">
        <v>1311.2203125000001</v>
      </c>
      <c r="M69" s="12">
        <v>8.9023598316901396</v>
      </c>
      <c r="N69" s="12">
        <v>0.52558140529175401</v>
      </c>
      <c r="O69" s="36">
        <v>1.95815345859916</v>
      </c>
    </row>
    <row r="70" spans="1:15" x14ac:dyDescent="0.3">
      <c r="A70" s="12">
        <v>63.397829112100098</v>
      </c>
      <c r="B70" s="12">
        <v>1.77643658197952</v>
      </c>
      <c r="C70" s="12">
        <v>10.230086527604699</v>
      </c>
      <c r="D70" s="12">
        <v>9.3105034438511094</v>
      </c>
      <c r="E70" s="12">
        <v>0.65568387279140194</v>
      </c>
      <c r="F70" s="12">
        <v>0.98694260020010505</v>
      </c>
      <c r="G70" s="12">
        <v>6.9453511966501802</v>
      </c>
      <c r="H70" s="12">
        <v>3.5438928598492998</v>
      </c>
      <c r="I70" s="12">
        <v>1.7088329109335001</v>
      </c>
      <c r="J70" s="12">
        <v>0.95363081026020302</v>
      </c>
      <c r="K70" s="12">
        <v>0.39005219489717302</v>
      </c>
      <c r="L70" s="12">
        <v>1309.2203125000001</v>
      </c>
      <c r="M70" s="12">
        <v>8.8520341573905892</v>
      </c>
      <c r="N70" s="12">
        <v>0.50952354574407199</v>
      </c>
      <c r="O70" s="36">
        <v>1.9802615611243399</v>
      </c>
    </row>
    <row r="71" spans="1:15" x14ac:dyDescent="0.3">
      <c r="A71" s="12">
        <v>63.582189365400197</v>
      </c>
      <c r="B71" s="12">
        <v>1.74345780909185</v>
      </c>
      <c r="C71" s="12">
        <v>10.1707982976561</v>
      </c>
      <c r="D71" s="12">
        <v>9.2466380328075601</v>
      </c>
      <c r="E71" s="12">
        <v>0.66180268673153497</v>
      </c>
      <c r="F71" s="12">
        <v>0.94996082953513294</v>
      </c>
      <c r="G71" s="12">
        <v>6.9126260778434903</v>
      </c>
      <c r="H71" s="12">
        <v>3.5475617709034899</v>
      </c>
      <c r="I71" s="12">
        <v>1.7264622470403099</v>
      </c>
      <c r="J71" s="12">
        <v>0.96431171337840005</v>
      </c>
      <c r="K71" s="12">
        <v>0.394420876844017</v>
      </c>
      <c r="L71" s="12">
        <v>1307.2203125000001</v>
      </c>
      <c r="M71" s="12">
        <v>8.8020365247704007</v>
      </c>
      <c r="N71" s="12">
        <v>0.49411147814753698</v>
      </c>
      <c r="O71" s="36">
        <v>2.0022087881917701</v>
      </c>
    </row>
    <row r="72" spans="1:15" x14ac:dyDescent="0.3">
      <c r="A72" s="12">
        <v>63.763703003112397</v>
      </c>
      <c r="B72" s="12">
        <v>1.71127627467179</v>
      </c>
      <c r="C72" s="12">
        <v>10.1116679000231</v>
      </c>
      <c r="D72" s="12">
        <v>9.1836087708880498</v>
      </c>
      <c r="E72" s="12">
        <v>0.66786401730121703</v>
      </c>
      <c r="F72" s="12">
        <v>0.91403727736962204</v>
      </c>
      <c r="G72" s="12">
        <v>6.8805106818205202</v>
      </c>
      <c r="H72" s="12">
        <v>3.5508793807438499</v>
      </c>
      <c r="I72" s="12">
        <v>1.7439371354403399</v>
      </c>
      <c r="J72" s="12">
        <v>0.97491669727517605</v>
      </c>
      <c r="K72" s="12">
        <v>0.39875850646051197</v>
      </c>
      <c r="L72" s="12">
        <v>1305.2203125000001</v>
      </c>
      <c r="M72" s="12">
        <v>8.7523217344879995</v>
      </c>
      <c r="N72" s="12">
        <v>0.479314332518397</v>
      </c>
      <c r="O72" s="36">
        <v>2.0240012039522499</v>
      </c>
    </row>
    <row r="73" spans="1:15" x14ac:dyDescent="0.3">
      <c r="A73" s="12">
        <v>63.942482549590899</v>
      </c>
      <c r="B73" s="12">
        <v>1.6798613616506199</v>
      </c>
      <c r="C73" s="12">
        <v>10.052712898543801</v>
      </c>
      <c r="D73" s="12">
        <v>9.1213469112046592</v>
      </c>
      <c r="E73" s="12">
        <v>0.67386970652260403</v>
      </c>
      <c r="F73" s="12">
        <v>0.87913646351266606</v>
      </c>
      <c r="G73" s="12">
        <v>6.8489858397112098</v>
      </c>
      <c r="H73" s="12">
        <v>3.5538610396662</v>
      </c>
      <c r="I73" s="12">
        <v>1.76126299168995</v>
      </c>
      <c r="J73" s="12">
        <v>0.98544863503683899</v>
      </c>
      <c r="K73" s="12">
        <v>0.40306625889075898</v>
      </c>
      <c r="L73" s="12">
        <v>1303.2203125000001</v>
      </c>
      <c r="M73" s="12">
        <v>8.7028469113799005</v>
      </c>
      <c r="N73" s="12">
        <v>0.46510335610664</v>
      </c>
      <c r="O73" s="36">
        <v>2.0464261394896099</v>
      </c>
    </row>
    <row r="74" spans="1:15" x14ac:dyDescent="0.3">
      <c r="A74" s="12">
        <v>64.126614824996807</v>
      </c>
      <c r="B74" s="12">
        <v>1.6492289806123199</v>
      </c>
      <c r="C74" s="12">
        <v>9.9940796157211391</v>
      </c>
      <c r="D74" s="12">
        <v>9.0535041537322307</v>
      </c>
      <c r="E74" s="12">
        <v>0.67829967095225796</v>
      </c>
      <c r="F74" s="12">
        <v>0.84544605146595297</v>
      </c>
      <c r="G74" s="12">
        <v>6.8174539028722201</v>
      </c>
      <c r="H74" s="12">
        <v>3.5565597636501001</v>
      </c>
      <c r="I74" s="12">
        <v>1.77862616139503</v>
      </c>
      <c r="J74" s="12">
        <v>0.99602005676194605</v>
      </c>
      <c r="K74" s="12">
        <v>0.407390160973924</v>
      </c>
      <c r="L74" s="12">
        <v>1301.2203125000001</v>
      </c>
      <c r="M74" s="12">
        <v>8.6470005248670994</v>
      </c>
      <c r="N74" s="12">
        <v>0.45177109231509899</v>
      </c>
      <c r="O74" s="36">
        <v>2.07008466106742</v>
      </c>
    </row>
    <row r="75" spans="1:15" x14ac:dyDescent="0.3">
      <c r="A75" s="12">
        <v>64.341449284955004</v>
      </c>
      <c r="B75" s="12">
        <v>1.62227232444934</v>
      </c>
      <c r="C75" s="12">
        <v>9.9294898537562108</v>
      </c>
      <c r="D75" s="12">
        <v>8.9520264884991594</v>
      </c>
      <c r="E75" s="12">
        <v>0.67690036896435901</v>
      </c>
      <c r="F75" s="12">
        <v>0.81016016966855298</v>
      </c>
      <c r="G75" s="12">
        <v>6.7979851670206299</v>
      </c>
      <c r="H75" s="12">
        <v>3.5583103272085999</v>
      </c>
      <c r="I75" s="12">
        <v>1.7973923702174299</v>
      </c>
      <c r="J75" s="12">
        <v>1.00749322055896</v>
      </c>
      <c r="K75" s="12">
        <v>0.41208289182249103</v>
      </c>
      <c r="L75" s="12">
        <v>1299.2203125000001</v>
      </c>
      <c r="M75" s="12">
        <v>8.5543971287613996</v>
      </c>
      <c r="N75" s="12">
        <v>0.44190860162008999</v>
      </c>
      <c r="O75" s="36">
        <v>2.0935967643479501</v>
      </c>
    </row>
    <row r="76" spans="1:15" x14ac:dyDescent="0.3">
      <c r="A76" s="12">
        <v>64.553184831018797</v>
      </c>
      <c r="B76" s="12">
        <v>1.5960182768607001</v>
      </c>
      <c r="C76" s="12">
        <v>9.8649668295934099</v>
      </c>
      <c r="D76" s="12">
        <v>8.8513995094903404</v>
      </c>
      <c r="E76" s="12">
        <v>0.675481308676388</v>
      </c>
      <c r="F76" s="12">
        <v>0.77592341904291595</v>
      </c>
      <c r="G76" s="12">
        <v>6.7794003907179103</v>
      </c>
      <c r="H76" s="12">
        <v>3.5597437417868201</v>
      </c>
      <c r="I76" s="12">
        <v>1.81601734373028</v>
      </c>
      <c r="J76" s="12">
        <v>1.0188980757434301</v>
      </c>
      <c r="K76" s="12">
        <v>0.416747683216942</v>
      </c>
      <c r="L76" s="12">
        <v>1297.2203125000001</v>
      </c>
      <c r="M76" s="12">
        <v>8.4622210242187208</v>
      </c>
      <c r="N76" s="12">
        <v>0.43251665400269201</v>
      </c>
      <c r="O76" s="36">
        <v>2.11696249796349</v>
      </c>
    </row>
    <row r="77" spans="1:15" x14ac:dyDescent="0.3">
      <c r="A77" s="12">
        <v>64.762642601092793</v>
      </c>
      <c r="B77" s="12">
        <v>1.57036257878017</v>
      </c>
      <c r="C77" s="12">
        <v>9.8007480368670397</v>
      </c>
      <c r="D77" s="12">
        <v>8.7512264899802599</v>
      </c>
      <c r="E77" s="12">
        <v>0.67389028113592497</v>
      </c>
      <c r="F77" s="12">
        <v>0.74283657736545206</v>
      </c>
      <c r="G77" s="12">
        <v>6.7611961107275702</v>
      </c>
      <c r="H77" s="12">
        <v>3.5609051700142298</v>
      </c>
      <c r="I77" s="12">
        <v>1.83449956689547</v>
      </c>
      <c r="J77" s="12">
        <v>1.03023213935231</v>
      </c>
      <c r="K77" s="12">
        <v>0.42138351958064102</v>
      </c>
      <c r="L77" s="12">
        <v>1295.2203125000001</v>
      </c>
      <c r="M77" s="12">
        <v>8.3701104539767499</v>
      </c>
      <c r="N77" s="12">
        <v>0.423556385867425</v>
      </c>
      <c r="O77" s="36">
        <v>2.1401818106177801</v>
      </c>
    </row>
    <row r="78" spans="1:15" x14ac:dyDescent="0.3">
      <c r="A78" s="12">
        <v>64.969850085900802</v>
      </c>
      <c r="B78" s="12">
        <v>1.5452831328435399</v>
      </c>
      <c r="C78" s="12">
        <v>9.7368494470798996</v>
      </c>
      <c r="D78" s="12">
        <v>8.65151545935122</v>
      </c>
      <c r="E78" s="12">
        <v>0.67213946066466701</v>
      </c>
      <c r="F78" s="12">
        <v>0.71086630147335195</v>
      </c>
      <c r="G78" s="12">
        <v>6.7433550529922197</v>
      </c>
      <c r="H78" s="12">
        <v>3.5618051383099099</v>
      </c>
      <c r="I78" s="12">
        <v>1.85283954414143</v>
      </c>
      <c r="J78" s="12">
        <v>1.0414953277761201</v>
      </c>
      <c r="K78" s="12">
        <v>0.42599036671579699</v>
      </c>
      <c r="L78" s="12">
        <v>1293.2203125000001</v>
      </c>
      <c r="M78" s="12">
        <v>8.2780947428369593</v>
      </c>
      <c r="N78" s="12">
        <v>0.41500413037815398</v>
      </c>
      <c r="O78" s="36">
        <v>2.16325457623772</v>
      </c>
    </row>
    <row r="79" spans="1:15" x14ac:dyDescent="0.3">
      <c r="A79" s="12">
        <v>65.174833742500795</v>
      </c>
      <c r="B79" s="12">
        <v>1.5207588819419999</v>
      </c>
      <c r="C79" s="12">
        <v>9.6732860336867503</v>
      </c>
      <c r="D79" s="12">
        <v>8.5522756277621408</v>
      </c>
      <c r="E79" s="12">
        <v>0.67024052671442602</v>
      </c>
      <c r="F79" s="12">
        <v>0.67998019805355903</v>
      </c>
      <c r="G79" s="12">
        <v>6.7258598950702604</v>
      </c>
      <c r="H79" s="12">
        <v>3.5624537428474601</v>
      </c>
      <c r="I79" s="12">
        <v>1.8710377411622201</v>
      </c>
      <c r="J79" s="12">
        <v>1.05268754291834</v>
      </c>
      <c r="K79" s="12">
        <v>0.430568184499176</v>
      </c>
      <c r="L79" s="12">
        <v>1291.2203125000001</v>
      </c>
      <c r="M79" s="12">
        <v>8.1862031670518292</v>
      </c>
      <c r="N79" s="12">
        <v>0.40683758691965799</v>
      </c>
      <c r="O79" s="36">
        <v>2.1861810196568499</v>
      </c>
    </row>
    <row r="80" spans="1:15" x14ac:dyDescent="0.3">
      <c r="A80" s="12">
        <v>65.377622125069095</v>
      </c>
      <c r="B80" s="12">
        <v>1.4967698266229701</v>
      </c>
      <c r="C80" s="12">
        <v>9.6100686591699205</v>
      </c>
      <c r="D80" s="12">
        <v>8.4535167628476202</v>
      </c>
      <c r="E80" s="12">
        <v>0.66820464260333901</v>
      </c>
      <c r="F80" s="12">
        <v>0.65014677613729699</v>
      </c>
      <c r="G80" s="12">
        <v>6.7086936825693497</v>
      </c>
      <c r="H80" s="12">
        <v>3.5628601867070402</v>
      </c>
      <c r="I80" s="12">
        <v>1.88909494825956</v>
      </c>
      <c r="J80" s="12">
        <v>1.0638089106336499</v>
      </c>
      <c r="K80" s="12">
        <v>0.43511702440760203</v>
      </c>
      <c r="L80" s="12">
        <v>1289.2203125000001</v>
      </c>
      <c r="M80" s="12">
        <v>8.0944643915081294</v>
      </c>
      <c r="N80" s="12">
        <v>0.399035753878064</v>
      </c>
      <c r="O80" s="36">
        <v>2.2089612776546002</v>
      </c>
    </row>
    <row r="81" spans="1:15" x14ac:dyDescent="0.3">
      <c r="A81" s="12">
        <v>65.578240718133202</v>
      </c>
      <c r="B81" s="12">
        <v>1.47329690494164</v>
      </c>
      <c r="C81" s="12">
        <v>9.5472093918893606</v>
      </c>
      <c r="D81" s="12">
        <v>8.3552495949118004</v>
      </c>
      <c r="E81" s="12">
        <v>0.66604252532313202</v>
      </c>
      <c r="F81" s="12">
        <v>0.621335451321814</v>
      </c>
      <c r="G81" s="12">
        <v>6.6918395788435898</v>
      </c>
      <c r="H81" s="12">
        <v>3.5630335710211498</v>
      </c>
      <c r="I81" s="12">
        <v>1.90701169830007</v>
      </c>
      <c r="J81" s="12">
        <v>1.0748593991487401</v>
      </c>
      <c r="K81" s="12">
        <v>0.43963687344521901</v>
      </c>
      <c r="L81" s="12">
        <v>1287.2203125000001</v>
      </c>
      <c r="M81" s="12">
        <v>8.0029069484318907</v>
      </c>
      <c r="N81" s="12">
        <v>0.39157884694366402</v>
      </c>
      <c r="O81" s="36">
        <v>2.2315951261081199</v>
      </c>
    </row>
    <row r="82" spans="1:15" x14ac:dyDescent="0.3">
      <c r="A82" s="12">
        <v>65.776712757264704</v>
      </c>
      <c r="B82" s="12">
        <v>1.4503219565679799</v>
      </c>
      <c r="C82" s="12">
        <v>9.4847208053320209</v>
      </c>
      <c r="D82" s="12">
        <v>8.2574855380964003</v>
      </c>
      <c r="E82" s="12">
        <v>0.66376444873085605</v>
      </c>
      <c r="F82" s="12">
        <v>0.59351650942159795</v>
      </c>
      <c r="G82" s="12">
        <v>6.6752809818463099</v>
      </c>
      <c r="H82" s="12">
        <v>3.56298282980151</v>
      </c>
      <c r="I82" s="12">
        <v>1.9247883539063699</v>
      </c>
      <c r="J82" s="12">
        <v>1.0858388742912499</v>
      </c>
      <c r="K82" s="12">
        <v>0.44412767673311199</v>
      </c>
      <c r="L82" s="12">
        <v>1285.2203125000001</v>
      </c>
      <c r="M82" s="12">
        <v>7.9115590210837698</v>
      </c>
      <c r="N82" s="12">
        <v>0.38444822962061198</v>
      </c>
      <c r="O82" s="36">
        <v>2.2540823370557201</v>
      </c>
    </row>
    <row r="83" spans="1:15" x14ac:dyDescent="0.3">
      <c r="A83" s="12">
        <v>65.973060702908597</v>
      </c>
      <c r="B83" s="12">
        <v>1.4278276993144601</v>
      </c>
      <c r="C83" s="12">
        <v>9.4226146203686891</v>
      </c>
      <c r="D83" s="12">
        <v>8.1602363417558301</v>
      </c>
      <c r="E83" s="12">
        <v>0.66138023729395801</v>
      </c>
      <c r="F83" s="12">
        <v>0.56666107518212605</v>
      </c>
      <c r="G83" s="12">
        <v>6.65900168001642</v>
      </c>
      <c r="H83" s="12">
        <v>3.5627165487876402</v>
      </c>
      <c r="I83" s="12">
        <v>1.9424252711136101</v>
      </c>
      <c r="J83" s="12">
        <v>1.0967472059586401</v>
      </c>
      <c r="K83" s="12">
        <v>0.44858938105700402</v>
      </c>
      <c r="L83" s="12">
        <v>1283.2203125000001</v>
      </c>
      <c r="M83" s="12">
        <v>7.8204481523757501</v>
      </c>
      <c r="N83" s="12">
        <v>0.37762634961111202</v>
      </c>
      <c r="O83" s="36">
        <v>2.2764226910208301</v>
      </c>
    </row>
    <row r="84" spans="1:15" x14ac:dyDescent="0.3">
      <c r="A84" s="12">
        <v>66.167306341672301</v>
      </c>
      <c r="B84" s="12">
        <v>1.4057976858412</v>
      </c>
      <c r="C84" s="12">
        <v>9.3609017278945394</v>
      </c>
      <c r="D84" s="12">
        <v>8.0635139308291102</v>
      </c>
      <c r="E84" s="12">
        <v>0.65889927573731299</v>
      </c>
      <c r="F84" s="12">
        <v>0.54074109145653104</v>
      </c>
      <c r="G84" s="12">
        <v>6.6429858961289803</v>
      </c>
      <c r="H84" s="12">
        <v>3.5622429812507699</v>
      </c>
      <c r="I84" s="12">
        <v>1.9599228080720501</v>
      </c>
      <c r="J84" s="12">
        <v>1.10758427330173</v>
      </c>
      <c r="K84" s="12">
        <v>0.45302193698739102</v>
      </c>
      <c r="L84" s="12">
        <v>1281.2203125000001</v>
      </c>
      <c r="M84" s="12">
        <v>7.7296011420948298</v>
      </c>
      <c r="N84" s="12">
        <v>0.37109667563267001</v>
      </c>
      <c r="O84" s="36">
        <v>2.2986159873365701</v>
      </c>
    </row>
    <row r="85" spans="1:15" x14ac:dyDescent="0.3">
      <c r="A85" s="12">
        <v>66.359470879646693</v>
      </c>
      <c r="B85" s="12">
        <v>1.3842162610575699</v>
      </c>
      <c r="C85" s="12">
        <v>9.2995922157770892</v>
      </c>
      <c r="D85" s="12">
        <v>7.9673302670778599</v>
      </c>
      <c r="E85" s="12">
        <v>0.65633051905779305</v>
      </c>
      <c r="F85" s="12">
        <v>0.51572930011217799</v>
      </c>
      <c r="G85" s="12">
        <v>6.6272183163036704</v>
      </c>
      <c r="H85" s="12">
        <v>3.5615700634261702</v>
      </c>
      <c r="I85" s="12">
        <v>1.97728133238426</v>
      </c>
      <c r="J85" s="12">
        <v>1.1183499690715699</v>
      </c>
      <c r="K85" s="12">
        <v>0.45742530065752801</v>
      </c>
      <c r="L85" s="12">
        <v>1279.2203125000001</v>
      </c>
      <c r="M85" s="12">
        <v>7.6390439621169399</v>
      </c>
      <c r="N85" s="12">
        <v>0.36484363743156301</v>
      </c>
      <c r="O85" s="36">
        <v>2.3206620526899999</v>
      </c>
    </row>
    <row r="86" spans="1:15" x14ac:dyDescent="0.3">
      <c r="A86" s="12">
        <v>66.562833690803103</v>
      </c>
      <c r="B86" s="12">
        <v>1.36283086272117</v>
      </c>
      <c r="C86" s="12">
        <v>9.2403264225380095</v>
      </c>
      <c r="D86" s="12">
        <v>7.87236664818895</v>
      </c>
      <c r="E86" s="12">
        <v>0.65381573907731505</v>
      </c>
      <c r="F86" s="12">
        <v>0.49131154798616</v>
      </c>
      <c r="G86" s="12">
        <v>6.6028131369239702</v>
      </c>
      <c r="H86" s="12">
        <v>3.56146485233239</v>
      </c>
      <c r="I86" s="12">
        <v>1.99499920599817</v>
      </c>
      <c r="J86" s="12">
        <v>1.1213638368222401</v>
      </c>
      <c r="K86" s="12">
        <v>0.461916298555056</v>
      </c>
      <c r="L86" s="12">
        <v>1277.2203125000001</v>
      </c>
      <c r="M86" s="12">
        <v>7.5494646293089502</v>
      </c>
      <c r="N86" s="12">
        <v>0.35885976759280402</v>
      </c>
      <c r="O86" s="36">
        <v>2.3425607480663899</v>
      </c>
    </row>
    <row r="87" spans="1:15" x14ac:dyDescent="0.3">
      <c r="A87" s="12">
        <v>66.765264474341606</v>
      </c>
      <c r="B87" s="12">
        <v>1.3418572826151101</v>
      </c>
      <c r="C87" s="12">
        <v>9.1815943724241897</v>
      </c>
      <c r="D87" s="12">
        <v>7.7780275723750503</v>
      </c>
      <c r="E87" s="12">
        <v>0.65123672971354296</v>
      </c>
      <c r="F87" s="12">
        <v>0.46774889530839098</v>
      </c>
      <c r="G87" s="12">
        <v>6.5778888806875404</v>
      </c>
      <c r="H87" s="12">
        <v>3.5612316388297098</v>
      </c>
      <c r="I87" s="12">
        <v>2.0126197429930102</v>
      </c>
      <c r="J87" s="12">
        <v>1.1236560917998899</v>
      </c>
      <c r="K87" s="12">
        <v>0.466387847681005</v>
      </c>
      <c r="L87" s="12">
        <v>1275.2203125000001</v>
      </c>
      <c r="M87" s="12">
        <v>7.4602867632517098</v>
      </c>
      <c r="N87" s="12">
        <v>0.35312381542936</v>
      </c>
      <c r="O87" s="36">
        <v>2.3647662097117998</v>
      </c>
    </row>
    <row r="88" spans="1:15" x14ac:dyDescent="0.3">
      <c r="A88" s="12">
        <v>66.965306402051198</v>
      </c>
      <c r="B88" s="12">
        <v>1.32130799534798</v>
      </c>
      <c r="C88" s="12">
        <v>9.1232223531252892</v>
      </c>
      <c r="D88" s="12">
        <v>7.6842494251545297</v>
      </c>
      <c r="E88" s="12">
        <v>0.64858617649241601</v>
      </c>
      <c r="F88" s="12">
        <v>0.44504734891700698</v>
      </c>
      <c r="G88" s="12">
        <v>6.5534207541731702</v>
      </c>
      <c r="H88" s="12">
        <v>3.5607930802927199</v>
      </c>
      <c r="I88" s="12">
        <v>2.0300879103485499</v>
      </c>
      <c r="J88" s="12">
        <v>1.1260831116977601</v>
      </c>
      <c r="K88" s="12">
        <v>0.47082692045361102</v>
      </c>
      <c r="L88" s="12">
        <v>1273.2203125000001</v>
      </c>
      <c r="M88" s="12">
        <v>7.3714594263916204</v>
      </c>
      <c r="N88" s="12">
        <v>0.34762169233486201</v>
      </c>
      <c r="O88" s="36">
        <v>2.3869786294983899</v>
      </c>
    </row>
    <row r="89" spans="1:15" x14ac:dyDescent="0.3">
      <c r="A89" s="12">
        <v>67.162985432421905</v>
      </c>
      <c r="B89" s="12">
        <v>1.3011689502171999</v>
      </c>
      <c r="C89" s="12">
        <v>9.0652197354412891</v>
      </c>
      <c r="D89" s="12">
        <v>7.59104208240272</v>
      </c>
      <c r="E89" s="12">
        <v>0.64587170586945197</v>
      </c>
      <c r="F89" s="12">
        <v>0.42318044092485502</v>
      </c>
      <c r="G89" s="12">
        <v>6.5293920270524497</v>
      </c>
      <c r="H89" s="12">
        <v>3.5601568518474802</v>
      </c>
      <c r="I89" s="12">
        <v>2.0474044878328801</v>
      </c>
      <c r="J89" s="12">
        <v>1.12864274209805</v>
      </c>
      <c r="K89" s="12">
        <v>0.47523357429783503</v>
      </c>
      <c r="L89" s="12">
        <v>1271.2203125000001</v>
      </c>
      <c r="M89" s="12">
        <v>7.2830035982849601</v>
      </c>
      <c r="N89" s="12">
        <v>0.34234105814376198</v>
      </c>
      <c r="O89" s="36">
        <v>2.4090275766336999</v>
      </c>
    </row>
    <row r="90" spans="1:15" x14ac:dyDescent="0.3">
      <c r="A90" s="12">
        <v>67.358326759645294</v>
      </c>
      <c r="B90" s="12">
        <v>1.2814267809212001</v>
      </c>
      <c r="C90" s="12">
        <v>9.0075951188381609</v>
      </c>
      <c r="D90" s="12">
        <v>7.4984151444178</v>
      </c>
      <c r="E90" s="12">
        <v>0.64310055691240398</v>
      </c>
      <c r="F90" s="12">
        <v>0.40212258540472601</v>
      </c>
      <c r="G90" s="12">
        <v>6.5057866748385402</v>
      </c>
      <c r="H90" s="12">
        <v>3.55933032141782</v>
      </c>
      <c r="I90" s="12">
        <v>2.0645702592470498</v>
      </c>
      <c r="J90" s="12">
        <v>1.1313330098374501</v>
      </c>
      <c r="K90" s="12">
        <v>0.47960787124876503</v>
      </c>
      <c r="L90" s="12">
        <v>1269.2203125000001</v>
      </c>
      <c r="M90" s="12">
        <v>7.1949393219463804</v>
      </c>
      <c r="N90" s="12">
        <v>0.33727030725875601</v>
      </c>
      <c r="O90" s="36">
        <v>2.4309133968697498</v>
      </c>
    </row>
    <row r="91" spans="1:15" x14ac:dyDescent="0.3">
      <c r="A91" s="12">
        <v>67.551354880892902</v>
      </c>
      <c r="B91" s="12">
        <v>1.2620687664758501</v>
      </c>
      <c r="C91" s="12">
        <v>8.9503563713757401</v>
      </c>
      <c r="D91" s="12">
        <v>7.4063778798653397</v>
      </c>
      <c r="E91" s="12">
        <v>0.64027959531744105</v>
      </c>
      <c r="F91" s="12">
        <v>0.38184905126819901</v>
      </c>
      <c r="G91" s="12">
        <v>6.4825893646520703</v>
      </c>
      <c r="H91" s="12">
        <v>3.5583205641259301</v>
      </c>
      <c r="I91" s="12">
        <v>2.0815860149908301</v>
      </c>
      <c r="J91" s="12">
        <v>1.1341521169578599</v>
      </c>
      <c r="K91" s="12">
        <v>0.48394987851266202</v>
      </c>
      <c r="L91" s="12">
        <v>1267.2203125000001</v>
      </c>
      <c r="M91" s="12">
        <v>7.1072856896212304</v>
      </c>
      <c r="N91" s="12">
        <v>0.332398522165048</v>
      </c>
      <c r="O91" s="36">
        <v>2.4526364602165498</v>
      </c>
    </row>
    <row r="92" spans="1:15" x14ac:dyDescent="0.3">
      <c r="A92" s="12">
        <v>67.742093653868807</v>
      </c>
      <c r="B92" s="12">
        <v>1.24308279449341</v>
      </c>
      <c r="C92" s="12">
        <v>8.8935106679840903</v>
      </c>
      <c r="D92" s="12">
        <v>7.3149391813992004</v>
      </c>
      <c r="E92" s="12">
        <v>0.63741532749429097</v>
      </c>
      <c r="F92" s="12">
        <v>0.362335936217203</v>
      </c>
      <c r="G92" s="12">
        <v>6.4597854399126602</v>
      </c>
      <c r="H92" s="12">
        <v>3.5571343756124798</v>
      </c>
      <c r="I92" s="12">
        <v>2.0984525538471401</v>
      </c>
      <c r="J92" s="12">
        <v>1.1370984348552</v>
      </c>
      <c r="K92" s="12">
        <v>0.48825966883827299</v>
      </c>
      <c r="L92" s="12">
        <v>1265.2203125000001</v>
      </c>
      <c r="M92" s="12">
        <v>7.0200608375961702</v>
      </c>
      <c r="N92" s="12">
        <v>0.32771542987666702</v>
      </c>
      <c r="O92" s="36">
        <v>2.47419716268934</v>
      </c>
    </row>
    <row r="93" spans="1:15" x14ac:dyDescent="0.3">
      <c r="A93" s="12">
        <v>67.930566347122905</v>
      </c>
      <c r="B93" s="12">
        <v>1.22445732667901</v>
      </c>
      <c r="C93" s="12">
        <v>8.8370645268013508</v>
      </c>
      <c r="D93" s="12">
        <v>7.2241075302876796</v>
      </c>
      <c r="E93" s="12">
        <v>0.63451391450069095</v>
      </c>
      <c r="F93" s="12">
        <v>0.34356014129717799</v>
      </c>
      <c r="G93" s="12">
        <v>6.4373609046166598</v>
      </c>
      <c r="H93" s="12">
        <v>3.5557782844016601</v>
      </c>
      <c r="I93" s="12">
        <v>2.11517068422196</v>
      </c>
      <c r="J93" s="12">
        <v>1.14017049874063</v>
      </c>
      <c r="K93" s="12">
        <v>0.492537320757087</v>
      </c>
      <c r="L93" s="12">
        <v>1263.2203125000001</v>
      </c>
      <c r="M93" s="12">
        <v>6.9332819473853604</v>
      </c>
      <c r="N93" s="12">
        <v>0.32321136130508099</v>
      </c>
      <c r="O93" s="36">
        <v>2.4955959275190298</v>
      </c>
    </row>
    <row r="94" spans="1:15" x14ac:dyDescent="0.3">
      <c r="A94" s="12">
        <v>68.116795682662101</v>
      </c>
      <c r="B94" s="12">
        <v>1.2061813664361301</v>
      </c>
      <c r="C94" s="12">
        <v>8.7810238437413997</v>
      </c>
      <c r="D94" s="12">
        <v>7.1338909699796904</v>
      </c>
      <c r="E94" s="12">
        <v>0.63158118586996104</v>
      </c>
      <c r="F94" s="12">
        <v>0.32549934613152698</v>
      </c>
      <c r="G94" s="12">
        <v>6.4153024075112901</v>
      </c>
      <c r="H94" s="12">
        <v>3.5542585633520498</v>
      </c>
      <c r="I94" s="12">
        <v>2.1317412248151602</v>
      </c>
      <c r="J94" s="12">
        <v>1.1433670023229401</v>
      </c>
      <c r="K94" s="12">
        <v>0.49678291868562502</v>
      </c>
      <c r="L94" s="12">
        <v>1261.2203125000001</v>
      </c>
      <c r="M94" s="12">
        <v>6.8469652534338596</v>
      </c>
      <c r="N94" s="12">
        <v>0.31887721332054098</v>
      </c>
      <c r="O94" s="36">
        <v>2.51683320560117</v>
      </c>
    </row>
    <row r="95" spans="1:15" x14ac:dyDescent="0.3">
      <c r="A95" s="12">
        <v>68.300803872222502</v>
      </c>
      <c r="B95" s="12">
        <v>1.18824442846559</v>
      </c>
      <c r="C95" s="12">
        <v>8.7253939256462907</v>
      </c>
      <c r="D95" s="12">
        <v>7.0442970866330903</v>
      </c>
      <c r="E95" s="12">
        <v>0.62862265326545697</v>
      </c>
      <c r="F95" s="12">
        <v>0.30813198461150298</v>
      </c>
      <c r="G95" s="12">
        <v>6.3935972264093701</v>
      </c>
      <c r="H95" s="12">
        <v>3.5525812403749102</v>
      </c>
      <c r="I95" s="12">
        <v>2.14816500482535</v>
      </c>
      <c r="J95" s="12">
        <v>1.14668679274798</v>
      </c>
      <c r="K95" s="12">
        <v>0.50099655291362299</v>
      </c>
      <c r="L95" s="12">
        <v>1259.2203125000001</v>
      </c>
      <c r="M95" s="12">
        <v>6.7611260556234498</v>
      </c>
      <c r="N95" s="12">
        <v>0.314704413213649</v>
      </c>
      <c r="O95" s="36">
        <v>2.53790947542115</v>
      </c>
    </row>
    <row r="96" spans="1:15" x14ac:dyDescent="0.3">
      <c r="A96" s="12">
        <v>68.482612648207507</v>
      </c>
      <c r="B96" s="12">
        <v>1.1706365102096199</v>
      </c>
      <c r="C96" s="12">
        <v>8.6701795213139299</v>
      </c>
      <c r="D96" s="12">
        <v>6.9553329961286199</v>
      </c>
      <c r="E96" s="12">
        <v>0.62564352388033895</v>
      </c>
      <c r="F96" s="12">
        <v>0.29143722099341102</v>
      </c>
      <c r="G96" s="12">
        <v>6.3722332528807497</v>
      </c>
      <c r="H96" s="12">
        <v>3.5507521083496898</v>
      </c>
      <c r="I96" s="12">
        <v>2.1644428638207498</v>
      </c>
      <c r="J96" s="12">
        <v>1.1501288658261599</v>
      </c>
      <c r="K96" s="12">
        <v>0.505178319512816</v>
      </c>
      <c r="L96" s="12">
        <v>1257.2203125000001</v>
      </c>
      <c r="M96" s="12">
        <v>6.6757787360782599</v>
      </c>
      <c r="N96" s="12">
        <v>0.31068488558609197</v>
      </c>
      <c r="O96" s="36">
        <v>2.55882524266366</v>
      </c>
    </row>
    <row r="97" spans="1:15" x14ac:dyDescent="0.3">
      <c r="A97" s="12">
        <v>68.662243289995601</v>
      </c>
      <c r="B97" s="12">
        <v>1.1533480650816601</v>
      </c>
      <c r="C97" s="12">
        <v>8.6153848510263895</v>
      </c>
      <c r="D97" s="12">
        <v>6.8670053360169403</v>
      </c>
      <c r="E97" s="12">
        <v>0.62264871357651996</v>
      </c>
      <c r="F97" s="12">
        <v>0.27539492636030199</v>
      </c>
      <c r="G97" s="12">
        <v>6.3511989774578703</v>
      </c>
      <c r="H97" s="12">
        <v>3.5487767344121299</v>
      </c>
      <c r="I97" s="12">
        <v>2.18057565129422</v>
      </c>
      <c r="J97" s="12">
        <v>1.1536923614942101</v>
      </c>
      <c r="K97" s="12">
        <v>0.50932832016863705</v>
      </c>
      <c r="L97" s="12">
        <v>1255.2203125000001</v>
      </c>
      <c r="M97" s="12">
        <v>6.5909367790840498</v>
      </c>
      <c r="N97" s="12">
        <v>0.30681102126349502</v>
      </c>
      <c r="O97" s="36">
        <v>2.57958103933816</v>
      </c>
    </row>
    <row r="98" spans="1:15" x14ac:dyDescent="0.3">
      <c r="A98" s="12">
        <v>68.839716645528</v>
      </c>
      <c r="B98" s="12">
        <v>1.1363699772834199</v>
      </c>
      <c r="C98" s="12">
        <v>8.5610136346466401</v>
      </c>
      <c r="D98" s="12">
        <v>6.7793202626942399</v>
      </c>
      <c r="E98" s="12">
        <v>0.61964285969177801</v>
      </c>
      <c r="F98" s="12">
        <v>0.25998565535531598</v>
      </c>
      <c r="G98" s="12">
        <v>6.3304834752121302</v>
      </c>
      <c r="H98" s="12">
        <v>3.5466604686778598</v>
      </c>
      <c r="I98" s="12">
        <v>2.1965642259485798</v>
      </c>
      <c r="J98" s="12">
        <v>1.15737655952151</v>
      </c>
      <c r="K98" s="12">
        <v>0.51344666194590405</v>
      </c>
      <c r="L98" s="12">
        <v>1253.2203125000001</v>
      </c>
      <c r="M98" s="12">
        <v>6.50661279419786</v>
      </c>
      <c r="N98" s="12">
        <v>0.30307564847340901</v>
      </c>
      <c r="O98" s="36">
        <v>2.6001774226485801</v>
      </c>
    </row>
    <row r="99" spans="1:15" x14ac:dyDescent="0.3">
      <c r="A99" s="12">
        <v>69.015053149762707</v>
      </c>
      <c r="B99" s="12">
        <v>1.1196935381420601</v>
      </c>
      <c r="C99" s="12">
        <v>8.5070691180760392</v>
      </c>
      <c r="D99" s="12">
        <v>6.6922834520791596</v>
      </c>
      <c r="E99" s="12">
        <v>0.61663033356336105</v>
      </c>
      <c r="F99" s="12">
        <v>0.24519062323999399</v>
      </c>
      <c r="G99" s="12">
        <v>6.3100763918581997</v>
      </c>
      <c r="H99" s="12">
        <v>3.5444084524216901</v>
      </c>
      <c r="I99" s="12">
        <v>2.21240945480631</v>
      </c>
      <c r="J99" s="12">
        <v>1.1611808754655799</v>
      </c>
      <c r="K99" s="12">
        <v>0.51753345701230902</v>
      </c>
      <c r="L99" s="12">
        <v>1251.2203125000001</v>
      </c>
      <c r="M99" s="12">
        <v>6.4228185413616599</v>
      </c>
      <c r="N99" s="12">
        <v>0.29947200568737797</v>
      </c>
      <c r="O99" s="36">
        <v>2.6206149736500302</v>
      </c>
    </row>
    <row r="100" spans="1:15" x14ac:dyDescent="0.3">
      <c r="A100" s="12">
        <v>69.188272840173596</v>
      </c>
      <c r="B100" s="12">
        <v>1.1033104239052201</v>
      </c>
      <c r="C100" s="12">
        <v>8.4535540983808506</v>
      </c>
      <c r="D100" s="12">
        <v>6.6059001033253502</v>
      </c>
      <c r="E100" s="12">
        <v>0.61361525262143501</v>
      </c>
      <c r="F100" s="12">
        <v>0.23099168319232799</v>
      </c>
      <c r="G100" s="12">
        <v>6.2899679304651297</v>
      </c>
      <c r="H100" s="12">
        <v>3.5420256258087002</v>
      </c>
      <c r="I100" s="12">
        <v>2.22811221217653</v>
      </c>
      <c r="J100" s="12">
        <v>1.16510485686138</v>
      </c>
      <c r="K100" s="12">
        <v>0.52158882232710702</v>
      </c>
      <c r="L100" s="12">
        <v>1249.2203125000001</v>
      </c>
      <c r="M100" s="12">
        <v>6.33956495734403</v>
      </c>
      <c r="N100" s="12">
        <v>0.29599371636065502</v>
      </c>
      <c r="O100" s="36">
        <v>2.6408942956671102</v>
      </c>
    </row>
    <row r="101" spans="1:15" x14ac:dyDescent="0.3">
      <c r="A101" s="12">
        <v>69.359395369163394</v>
      </c>
      <c r="B101" s="12">
        <v>1.08721267478517</v>
      </c>
      <c r="C101" s="12">
        <v>8.4004709478319803</v>
      </c>
      <c r="D101" s="12">
        <v>6.5201749459294396</v>
      </c>
      <c r="E101" s="12">
        <v>0.61060149219656001</v>
      </c>
      <c r="F101" s="12">
        <v>0.21737130387572801</v>
      </c>
      <c r="G101" s="12">
        <v>6.27014883823795</v>
      </c>
      <c r="H101" s="12">
        <v>3.5395167352626702</v>
      </c>
      <c r="I101" s="12">
        <v>2.24367337848564</v>
      </c>
      <c r="J101" s="12">
        <v>1.1691481795979499</v>
      </c>
      <c r="K101" s="12">
        <v>0.52561287929530798</v>
      </c>
      <c r="L101" s="12">
        <v>1247.2203125000001</v>
      </c>
      <c r="M101" s="12">
        <v>6.2568621840975496</v>
      </c>
      <c r="N101" s="12">
        <v>0.29263476531661903</v>
      </c>
      <c r="O101" s="36">
        <v>2.6610160127106099</v>
      </c>
    </row>
    <row r="102" spans="1:15" x14ac:dyDescent="0.3">
      <c r="A102" s="12">
        <v>69.528440015707403</v>
      </c>
      <c r="B102" s="12">
        <v>1.0713926752915801</v>
      </c>
      <c r="C102" s="12">
        <v>8.3478216360032995</v>
      </c>
      <c r="D102" s="12">
        <v>6.4351122479628398</v>
      </c>
      <c r="E102" s="12">
        <v>0.60759269683712702</v>
      </c>
      <c r="F102" s="12">
        <v>0.20431254730552201</v>
      </c>
      <c r="G102" s="12">
        <v>6.2506103941358004</v>
      </c>
      <c r="H102" s="12">
        <v>3.5368863403492399</v>
      </c>
      <c r="I102" s="12">
        <v>2.2590938391396098</v>
      </c>
      <c r="J102" s="12">
        <v>1.1733106445675101</v>
      </c>
      <c r="K102" s="12">
        <v>0.52960575343275995</v>
      </c>
      <c r="L102" s="12">
        <v>1245.2203125000001</v>
      </c>
      <c r="M102" s="12">
        <v>6.17471959689321</v>
      </c>
      <c r="N102" s="12">
        <v>0.28938947662773201</v>
      </c>
      <c r="O102" s="36">
        <v>2.6809807677232</v>
      </c>
    </row>
    <row r="103" spans="1:15" x14ac:dyDescent="0.3">
      <c r="A103" s="12">
        <v>69.695425693378795</v>
      </c>
      <c r="B103" s="12">
        <v>1.0558431356204301</v>
      </c>
      <c r="C103" s="12">
        <v>8.2956077523090599</v>
      </c>
      <c r="D103" s="12">
        <v>6.3507158269459598</v>
      </c>
      <c r="E103" s="12">
        <v>0.60459229131900105</v>
      </c>
      <c r="F103" s="12">
        <v>0.19179904695652999</v>
      </c>
      <c r="G103" s="12">
        <v>6.23134439629355</v>
      </c>
      <c r="H103" s="12">
        <v>3.53413882064384</v>
      </c>
      <c r="I103" s="12">
        <v>2.27437448317677</v>
      </c>
      <c r="J103" s="12">
        <v>1.17759217443975</v>
      </c>
      <c r="K103" s="12">
        <v>0.53356757397319798</v>
      </c>
      <c r="L103" s="12">
        <v>1243.2203125000001</v>
      </c>
      <c r="M103" s="12">
        <v>6.0931458337275597</v>
      </c>
      <c r="N103" s="12">
        <v>0.286252493018886</v>
      </c>
      <c r="O103" s="36">
        <v>2.7007892207510902</v>
      </c>
    </row>
    <row r="104" spans="1:15" x14ac:dyDescent="0.3">
      <c r="A104" s="12">
        <v>69.860370958646001</v>
      </c>
      <c r="B104" s="12">
        <v>1.04055707416152</v>
      </c>
      <c r="C104" s="12">
        <v>8.2438305259599005</v>
      </c>
      <c r="D104" s="12">
        <v>6.2669890618378901</v>
      </c>
      <c r="E104" s="12">
        <v>0.60160349123701795</v>
      </c>
      <c r="F104" s="12">
        <v>0.179814986201314</v>
      </c>
      <c r="G104" s="12">
        <v>6.2123431497484303</v>
      </c>
      <c r="H104" s="12">
        <v>3.5312783820585101</v>
      </c>
      <c r="I104" s="12">
        <v>2.2895162021023401</v>
      </c>
      <c r="J104" s="12">
        <v>1.1819928107034501</v>
      </c>
      <c r="K104" s="12">
        <v>0.53749847352572599</v>
      </c>
      <c r="L104" s="12">
        <v>1241.2203125000001</v>
      </c>
      <c r="M104" s="12">
        <v>6.0121488246297501</v>
      </c>
      <c r="N104" s="12">
        <v>0.28321875662163298</v>
      </c>
      <c r="O104" s="36">
        <v>2.7204420471970501</v>
      </c>
    </row>
    <row r="105" spans="1:15" x14ac:dyDescent="0.3">
      <c r="A105" s="12">
        <v>70.023294017965</v>
      </c>
      <c r="B105" s="12">
        <v>1.0255278009842601</v>
      </c>
      <c r="C105" s="12">
        <v>8.1924908458924701</v>
      </c>
      <c r="D105" s="12">
        <v>6.1839349053341701</v>
      </c>
      <c r="E105" s="12">
        <v>0.59862931322410495</v>
      </c>
      <c r="F105" s="12">
        <v>0.168345077060014</v>
      </c>
      <c r="G105" s="12">
        <v>6.1935994542285497</v>
      </c>
      <c r="H105" s="12">
        <v>3.52830906313315</v>
      </c>
      <c r="I105" s="12">
        <v>2.30451988867698</v>
      </c>
      <c r="J105" s="12">
        <v>1.18651271083559</v>
      </c>
      <c r="K105" s="12">
        <v>0.54139858771711602</v>
      </c>
      <c r="L105" s="12">
        <v>1239.2203125000001</v>
      </c>
      <c r="M105" s="12">
        <v>5.9317358203292896</v>
      </c>
      <c r="N105" s="12">
        <v>0.280283490781153</v>
      </c>
      <c r="O105" s="36">
        <v>2.7399399360803498</v>
      </c>
    </row>
    <row r="106" spans="1:15" x14ac:dyDescent="0.3">
      <c r="A106" s="12">
        <v>70.184212733352098</v>
      </c>
      <c r="B106" s="12">
        <v>1.01074890210333</v>
      </c>
      <c r="C106" s="12">
        <v>8.1415892796148395</v>
      </c>
      <c r="D106" s="12">
        <v>6.10155589812282</v>
      </c>
      <c r="E106" s="12">
        <v>0.59567258469059003</v>
      </c>
      <c r="F106" s="12">
        <v>0.15737453928810699</v>
      </c>
      <c r="G106" s="12">
        <v>6.1751065919168999</v>
      </c>
      <c r="H106" s="12">
        <v>3.5252347410814702</v>
      </c>
      <c r="I106" s="12">
        <v>2.3193864357495499</v>
      </c>
      <c r="J106" s="12">
        <v>1.1911521456846601</v>
      </c>
      <c r="K106" s="12">
        <v>0.54526805484508201</v>
      </c>
      <c r="L106" s="12">
        <v>1237.2203125000001</v>
      </c>
      <c r="M106" s="12">
        <v>5.8519134212907904</v>
      </c>
      <c r="N106" s="12">
        <v>0.27744218363195</v>
      </c>
      <c r="O106" s="36">
        <v>2.7592835883663001</v>
      </c>
    </row>
    <row r="107" spans="1:15" x14ac:dyDescent="0.3">
      <c r="A107" s="12">
        <v>70.343144628290503</v>
      </c>
      <c r="B107" s="12">
        <v>0.99621422479229504</v>
      </c>
      <c r="C107" s="12">
        <v>8.0911260918906702</v>
      </c>
      <c r="D107" s="12">
        <v>6.0198541820368101</v>
      </c>
      <c r="E107" s="12">
        <v>0.59273595335218998</v>
      </c>
      <c r="F107" s="12">
        <v>0.146889079825437</v>
      </c>
      <c r="G107" s="12">
        <v>6.1568583148072298</v>
      </c>
      <c r="H107" s="12">
        <v>3.5220591378508401</v>
      </c>
      <c r="I107" s="12">
        <v>2.3341167351659702</v>
      </c>
      <c r="J107" s="12">
        <v>1.1959114969839899</v>
      </c>
      <c r="K107" s="12">
        <v>0.54910701554722596</v>
      </c>
      <c r="L107" s="12">
        <v>1235.2203125000001</v>
      </c>
      <c r="M107" s="12">
        <v>5.7726876053260403</v>
      </c>
      <c r="N107" s="12">
        <v>0.27469057202797798</v>
      </c>
      <c r="O107" s="36">
        <v>2.7784737152916201</v>
      </c>
    </row>
    <row r="108" spans="1:15" x14ac:dyDescent="0.3">
      <c r="A108" s="12">
        <v>70.500106893798005</v>
      </c>
      <c r="B108" s="12">
        <v>0.981917863494008</v>
      </c>
      <c r="C108" s="12">
        <v>8.0411012617593798</v>
      </c>
      <c r="D108" s="12">
        <v>5.9388315141042796</v>
      </c>
      <c r="E108" s="12">
        <v>0.58982189623506998</v>
      </c>
      <c r="F108" s="12">
        <v>0.13687487264340101</v>
      </c>
      <c r="G108" s="12">
        <v>6.1388488320084198</v>
      </c>
      <c r="H108" s="12">
        <v>3.5187858258732598</v>
      </c>
      <c r="I108" s="12">
        <v>2.3487116768694301</v>
      </c>
      <c r="J108" s="12">
        <v>1.2007912550797999</v>
      </c>
      <c r="K108" s="12">
        <v>0.55291561252023702</v>
      </c>
      <c r="L108" s="12">
        <v>1233.2203125000001</v>
      </c>
      <c r="M108" s="12">
        <v>5.6940637546288597</v>
      </c>
      <c r="N108" s="12">
        <v>0.272024627112046</v>
      </c>
      <c r="O108" s="36">
        <v>2.7975110369710001</v>
      </c>
    </row>
    <row r="109" spans="1:15" x14ac:dyDescent="0.3">
      <c r="A109" s="12">
        <v>70.655116392897497</v>
      </c>
      <c r="B109" s="12">
        <v>0.96785414656300395</v>
      </c>
      <c r="C109" s="12">
        <v>7.9915145006301698</v>
      </c>
      <c r="D109" s="12">
        <v>5.8584892807642204</v>
      </c>
      <c r="E109" s="12">
        <v>0.58693272844904099</v>
      </c>
      <c r="F109" s="12">
        <v>0.127318539008556</v>
      </c>
      <c r="G109" s="12">
        <v>6.1210727962384501</v>
      </c>
      <c r="H109" s="12">
        <v>3.5154182340581599</v>
      </c>
      <c r="I109" s="12">
        <v>2.3631721479331902</v>
      </c>
      <c r="J109" s="12">
        <v>1.2057920166665099</v>
      </c>
      <c r="K109" s="12">
        <v>0.556693990214565</v>
      </c>
      <c r="L109" s="12">
        <v>1231.2203125000001</v>
      </c>
      <c r="M109" s="12">
        <v>5.6160466822587898</v>
      </c>
      <c r="N109" s="12">
        <v>0.269440540681743</v>
      </c>
      <c r="O109" s="36">
        <v>2.8163962810201402</v>
      </c>
    </row>
    <row r="110" spans="1:15" x14ac:dyDescent="0.3">
      <c r="A110" s="12">
        <v>70.808189669108899</v>
      </c>
      <c r="B110" s="12">
        <v>0.95401762360951603</v>
      </c>
      <c r="C110" s="12">
        <v>7.9423652672227698</v>
      </c>
      <c r="D110" s="12">
        <v>5.7788285102099701</v>
      </c>
      <c r="E110" s="12">
        <v>0.58407061150413297</v>
      </c>
      <c r="F110" s="12">
        <v>0.118207128142329</v>
      </c>
      <c r="G110" s="12">
        <v>6.1035252901580099</v>
      </c>
      <c r="H110" s="12">
        <v>3.5119596532961799</v>
      </c>
      <c r="I110" s="12">
        <v>2.3774990321254199</v>
      </c>
      <c r="J110" s="12">
        <v>1.2109144829676199</v>
      </c>
      <c r="K110" s="12">
        <v>0.56044229467030005</v>
      </c>
      <c r="L110" s="12">
        <v>1229.2203125000001</v>
      </c>
      <c r="M110" s="12">
        <v>5.53864065594757</v>
      </c>
      <c r="N110" s="12">
        <v>0.26693471244987199</v>
      </c>
      <c r="O110" s="36">
        <v>2.8351301813843999</v>
      </c>
    </row>
    <row r="111" spans="1:15" x14ac:dyDescent="0.3">
      <c r="A111" s="12">
        <v>70.9593429512516</v>
      </c>
      <c r="B111" s="12">
        <v>0.94040305348293696</v>
      </c>
      <c r="C111" s="12">
        <v>7.8936527856139804</v>
      </c>
      <c r="D111" s="12">
        <v>5.6998498856541797</v>
      </c>
      <c r="E111" s="12">
        <v>0.58123756144114203</v>
      </c>
      <c r="F111" s="12">
        <v>0.10952809836857701</v>
      </c>
      <c r="G111" s="12">
        <v>6.0862018113507199</v>
      </c>
      <c r="H111" s="12">
        <v>3.5084132426014198</v>
      </c>
      <c r="I111" s="12">
        <v>2.3916932091872098</v>
      </c>
      <c r="J111" s="12">
        <v>1.2161594576729899</v>
      </c>
      <c r="K111" s="12">
        <v>0.56416067326601305</v>
      </c>
      <c r="L111" s="12">
        <v>1227.2203125000001</v>
      </c>
      <c r="M111" s="12">
        <v>5.4618494219561002</v>
      </c>
      <c r="N111" s="12">
        <v>0.26450373827304002</v>
      </c>
      <c r="O111" s="36">
        <v>2.85371347744716</v>
      </c>
    </row>
    <row r="112" spans="1:15" x14ac:dyDescent="0.3">
      <c r="A112" s="12">
        <v>71.108592161129494</v>
      </c>
      <c r="B112" s="12">
        <v>0.92700539283052097</v>
      </c>
      <c r="C112" s="12">
        <v>7.8453760610113701</v>
      </c>
      <c r="D112" s="12">
        <v>5.6215537570874901</v>
      </c>
      <c r="E112" s="12">
        <v>0.57843545656376605</v>
      </c>
      <c r="F112" s="12">
        <v>0.10126929877705899</v>
      </c>
      <c r="G112" s="12">
        <v>6.0690982569533496</v>
      </c>
      <c r="H112" s="12">
        <v>3.5047820349134402</v>
      </c>
      <c r="I112" s="12">
        <v>2.4057555545290001</v>
      </c>
      <c r="J112" s="12">
        <v>1.2215278452210401</v>
      </c>
      <c r="K112" s="12">
        <v>0.56784927457743595</v>
      </c>
      <c r="L112" s="12">
        <v>1225.2203125000001</v>
      </c>
      <c r="M112" s="12">
        <v>5.3856762266527101</v>
      </c>
      <c r="N112" s="12">
        <v>0.26214439923848498</v>
      </c>
      <c r="O112" s="36">
        <v>2.8721469132617199</v>
      </c>
    </row>
    <row r="113" spans="1:330" x14ac:dyDescent="0.3">
      <c r="A113" s="12">
        <v>71.2559529253964</v>
      </c>
      <c r="B113" s="12">
        <v>0.91381978519110096</v>
      </c>
      <c r="C113" s="12">
        <v>7.7975338940374996</v>
      </c>
      <c r="D113" s="12">
        <v>5.5439401505492496</v>
      </c>
      <c r="E113" s="12">
        <v>0.57566604486425699</v>
      </c>
      <c r="F113" s="12">
        <v>9.3418951222712501E-2</v>
      </c>
      <c r="G113" s="12">
        <v>6.0522109066702798</v>
      </c>
      <c r="H113" s="12">
        <v>3.5010689428395101</v>
      </c>
      <c r="I113" s="12">
        <v>2.4196869394703602</v>
      </c>
      <c r="J113" s="12">
        <v>1.22702064927552</v>
      </c>
      <c r="K113" s="12">
        <v>0.57150824837460601</v>
      </c>
      <c r="L113" s="12">
        <v>1223.2203125000001</v>
      </c>
      <c r="M113" s="12">
        <v>5.3101238349119102</v>
      </c>
      <c r="N113" s="12">
        <v>0.25985365151960599</v>
      </c>
      <c r="O113" s="36">
        <v>2.8904312369076401</v>
      </c>
    </row>
    <row r="114" spans="1:330" x14ac:dyDescent="0.3">
      <c r="A114" s="12">
        <v>71.401440582701298</v>
      </c>
      <c r="B114" s="12">
        <v>0.90084155050606096</v>
      </c>
      <c r="C114" s="12">
        <v>7.7501248988021301</v>
      </c>
      <c r="D114" s="12">
        <v>5.4670087784676999</v>
      </c>
      <c r="E114" s="12">
        <v>0.57293095132395899</v>
      </c>
      <c r="F114" s="12">
        <v>8.59656330159521E-2</v>
      </c>
      <c r="G114" s="12">
        <v>6.0355364045289699</v>
      </c>
      <c r="H114" s="12">
        <v>3.4972767651557302</v>
      </c>
      <c r="I114" s="12">
        <v>2.43348823108184</v>
      </c>
      <c r="J114" s="12">
        <v>1.2326389710193799</v>
      </c>
      <c r="K114" s="12">
        <v>0.57513774550100705</v>
      </c>
      <c r="L114" s="12">
        <v>1221.2203125000001</v>
      </c>
      <c r="M114" s="12">
        <v>5.23519454880035</v>
      </c>
      <c r="N114" s="12">
        <v>0.25762861710086099</v>
      </c>
      <c r="O114" s="36">
        <v>2.9085672011595598</v>
      </c>
    </row>
    <row r="115" spans="1:330" x14ac:dyDescent="0.3">
      <c r="A115" s="12">
        <v>71.545070199667904</v>
      </c>
      <c r="B115" s="12">
        <v>0.88806617513583797</v>
      </c>
      <c r="C115" s="12">
        <v>7.7031475165199499</v>
      </c>
      <c r="D115" s="12">
        <v>5.3907590456330103</v>
      </c>
      <c r="E115" s="12">
        <v>0.57023168486371001</v>
      </c>
      <c r="F115" s="12">
        <v>7.8898259949557306E-2</v>
      </c>
      <c r="G115" s="12">
        <v>6.0190717388689903</v>
      </c>
      <c r="H115" s="12">
        <v>3.4934081927581002</v>
      </c>
      <c r="I115" s="12">
        <v>2.4471602930768701</v>
      </c>
      <c r="J115" s="12">
        <v>1.2383840079116799</v>
      </c>
      <c r="K115" s="12">
        <v>0.57873791803006902</v>
      </c>
      <c r="L115" s="12">
        <v>1219.2203125000001</v>
      </c>
      <c r="M115" s="12">
        <v>5.1608902213199599</v>
      </c>
      <c r="N115" s="12">
        <v>0.25546657514230597</v>
      </c>
      <c r="O115" s="36">
        <v>2.9265555622644799</v>
      </c>
    </row>
    <row r="116" spans="1:330" x14ac:dyDescent="0.3">
      <c r="A116" s="12">
        <v>71.6868565844145</v>
      </c>
      <c r="B116" s="12">
        <v>0.87548930212305198</v>
      </c>
      <c r="C116" s="12">
        <v>7.6566000333031097</v>
      </c>
      <c r="D116" s="12">
        <v>5.3151900542852903</v>
      </c>
      <c r="E116" s="12">
        <v>0.56756964512559704</v>
      </c>
      <c r="F116" s="12">
        <v>7.2206069928642105E-2</v>
      </c>
      <c r="G116" s="12">
        <v>6.0028142203095998</v>
      </c>
      <c r="H116" s="12">
        <v>3.48946581559699</v>
      </c>
      <c r="I116" s="12">
        <v>2.4607039864868701</v>
      </c>
      <c r="J116" s="12">
        <v>1.24425705217864</v>
      </c>
      <c r="K116" s="12">
        <v>0.58230891934682005</v>
      </c>
      <c r="L116" s="12">
        <v>1217.2203125000001</v>
      </c>
      <c r="M116" s="12">
        <v>5.0872122685060397</v>
      </c>
      <c r="N116" s="12">
        <v>0.25336495418898303</v>
      </c>
      <c r="O116" s="36">
        <v>2.94439708220956</v>
      </c>
    </row>
    <row r="117" spans="1:330" x14ac:dyDescent="0.3">
      <c r="A117" s="12">
        <v>71.826814305693404</v>
      </c>
      <c r="B117" s="12">
        <v>0.86310672201976302</v>
      </c>
      <c r="C117" s="12">
        <v>7.6104805953881796</v>
      </c>
      <c r="D117" s="12">
        <v>5.2403006067456497</v>
      </c>
      <c r="E117" s="12">
        <v>0.56494612911916897</v>
      </c>
      <c r="F117" s="12">
        <v>6.5878607068316997E-2</v>
      </c>
      <c r="G117" s="12">
        <v>5.9867614570416601</v>
      </c>
      <c r="H117" s="12">
        <v>3.4854521293974301</v>
      </c>
      <c r="I117" s="12">
        <v>2.4741201711349698</v>
      </c>
      <c r="J117" s="12">
        <v>1.25025948962103</v>
      </c>
      <c r="K117" s="12">
        <v>0.58585090443700005</v>
      </c>
      <c r="L117" s="12">
        <v>1215.2203125000001</v>
      </c>
      <c r="M117" s="12">
        <v>5.0141616783111704</v>
      </c>
      <c r="N117" s="12">
        <v>0.25132132522168599</v>
      </c>
      <c r="O117" s="36">
        <v>2.9627919652978401</v>
      </c>
    </row>
    <row r="118" spans="1:330" x14ac:dyDescent="0.3">
      <c r="A118" s="12">
        <v>71.992306076922006</v>
      </c>
      <c r="B118" s="12">
        <v>0.850702854226428</v>
      </c>
      <c r="C118" s="12">
        <v>7.5660027866013397</v>
      </c>
      <c r="D118" s="12">
        <v>5.1652423563079397</v>
      </c>
      <c r="E118" s="12">
        <v>0.56228379020068797</v>
      </c>
      <c r="F118" s="12">
        <v>5.9895015230033301E-2</v>
      </c>
      <c r="G118" s="12">
        <v>5.9549207788356897</v>
      </c>
      <c r="H118" s="12">
        <v>3.4823065621759</v>
      </c>
      <c r="I118" s="12">
        <v>2.4884883121636898</v>
      </c>
      <c r="J118" s="12">
        <v>1.2436718601162799</v>
      </c>
      <c r="K118" s="12">
        <v>0.58865557708296001</v>
      </c>
      <c r="L118" s="12">
        <v>1213.2203125000001</v>
      </c>
      <c r="M118" s="12">
        <v>4.94085800161991</v>
      </c>
      <c r="N118" s="12">
        <v>0.24937136551237701</v>
      </c>
      <c r="O118" s="36">
        <v>2.9818071766072101</v>
      </c>
    </row>
    <row r="119" spans="1:330" x14ac:dyDescent="0.3">
      <c r="A119" s="12">
        <v>72.158802521289601</v>
      </c>
      <c r="B119" s="12">
        <v>0.83846503407217698</v>
      </c>
      <c r="C119" s="12">
        <v>7.5226354556124502</v>
      </c>
      <c r="D119" s="12">
        <v>5.09147439263909</v>
      </c>
      <c r="E119" s="12">
        <v>0.55977567854295096</v>
      </c>
      <c r="F119" s="12">
        <v>5.4220656428005602E-2</v>
      </c>
      <c r="G119" s="12">
        <v>5.9209196837788101</v>
      </c>
      <c r="H119" s="12">
        <v>3.47934228602064</v>
      </c>
      <c r="I119" s="12">
        <v>2.5028275600213701</v>
      </c>
      <c r="J119" s="12">
        <v>1.2347853677709799</v>
      </c>
      <c r="K119" s="12">
        <v>0.59170807451428897</v>
      </c>
      <c r="L119" s="12">
        <v>1211.2203125000001</v>
      </c>
      <c r="M119" s="12">
        <v>4.8688065632925204</v>
      </c>
      <c r="N119" s="12">
        <v>0.247463691205346</v>
      </c>
      <c r="O119" s="36">
        <v>3.00066766512718</v>
      </c>
    </row>
    <row r="120" spans="1:330" x14ac:dyDescent="0.3">
      <c r="A120" s="12">
        <v>72.323307812759893</v>
      </c>
      <c r="B120" s="12">
        <v>0.826421137402786</v>
      </c>
      <c r="C120" s="12">
        <v>7.4796742584098803</v>
      </c>
      <c r="D120" s="12">
        <v>5.0184197679295304</v>
      </c>
      <c r="E120" s="12">
        <v>0.55730746975899204</v>
      </c>
      <c r="F120" s="12">
        <v>4.8888801363877597E-2</v>
      </c>
      <c r="G120" s="12">
        <v>5.8872329851521696</v>
      </c>
      <c r="H120" s="12">
        <v>3.4762983789601098</v>
      </c>
      <c r="I120" s="12">
        <v>2.5170320286543499</v>
      </c>
      <c r="J120" s="12">
        <v>1.22609827541788</v>
      </c>
      <c r="K120" s="12">
        <v>0.59474128230149903</v>
      </c>
      <c r="L120" s="12">
        <v>1209.2203125000001</v>
      </c>
      <c r="M120" s="12">
        <v>4.7974263194675304</v>
      </c>
      <c r="N120" s="12">
        <v>0.24560285448099201</v>
      </c>
      <c r="O120" s="36">
        <v>3.0193750067729099</v>
      </c>
    </row>
    <row r="121" spans="1:330" x14ac:dyDescent="0.3">
      <c r="A121" s="12">
        <v>72.485850331182405</v>
      </c>
      <c r="B121" s="12">
        <v>0.81456682904086397</v>
      </c>
      <c r="C121" s="12">
        <v>7.4371180227538396</v>
      </c>
      <c r="D121" s="12">
        <v>4.9460738732114704</v>
      </c>
      <c r="E121" s="12">
        <v>0.55488020694837303</v>
      </c>
      <c r="F121" s="12">
        <v>4.3889355985929003E-2</v>
      </c>
      <c r="G121" s="12">
        <v>5.8538512289114504</v>
      </c>
      <c r="H121" s="12">
        <v>3.4731780521912099</v>
      </c>
      <c r="I121" s="12">
        <v>2.5311032598064802</v>
      </c>
      <c r="J121" s="12">
        <v>1.21760649501816</v>
      </c>
      <c r="K121" s="12">
        <v>0.59775531689777694</v>
      </c>
      <c r="L121" s="12">
        <v>1207.2203125000001</v>
      </c>
      <c r="M121" s="12">
        <v>4.7267141966084401</v>
      </c>
      <c r="N121" s="12">
        <v>0.243787148925346</v>
      </c>
      <c r="O121" s="36">
        <v>3.0379307813864602</v>
      </c>
    </row>
    <row r="122" spans="1:330" x14ac:dyDescent="0.3">
      <c r="A122" s="12">
        <v>72.646458103095796</v>
      </c>
      <c r="B122" s="12">
        <v>0.80289791203673599</v>
      </c>
      <c r="C122" s="12">
        <v>7.3949655001436803</v>
      </c>
      <c r="D122" s="12">
        <v>4.8744318066683396</v>
      </c>
      <c r="E122" s="12">
        <v>0.55249486208580001</v>
      </c>
      <c r="F122" s="12">
        <v>3.9212524150801703E-2</v>
      </c>
      <c r="G122" s="12">
        <v>5.8207651912497704</v>
      </c>
      <c r="H122" s="12">
        <v>3.4699844352884899</v>
      </c>
      <c r="I122" s="12">
        <v>2.5450427992736602</v>
      </c>
      <c r="J122" s="12">
        <v>1.20930610601183</v>
      </c>
      <c r="K122" s="12">
        <v>0.60075030451848399</v>
      </c>
      <c r="L122" s="12">
        <v>1205.2203125000001</v>
      </c>
      <c r="M122" s="12">
        <v>4.6566667258263896</v>
      </c>
      <c r="N122" s="12">
        <v>0.24201498204261901</v>
      </c>
      <c r="O122" s="36">
        <v>3.0563365802479598</v>
      </c>
    </row>
    <row r="123" spans="1:330" x14ac:dyDescent="0.3">
      <c r="A123" s="12">
        <v>72.805158878429694</v>
      </c>
      <c r="B123" s="12">
        <v>0.79141031612430901</v>
      </c>
      <c r="C123" s="12">
        <v>7.3532154013212399</v>
      </c>
      <c r="D123" s="12">
        <v>4.8034883354792397</v>
      </c>
      <c r="E123" s="12">
        <v>0.55015234341194996</v>
      </c>
      <c r="F123" s="12">
        <v>3.4848789437806602E-2</v>
      </c>
      <c r="G123" s="12">
        <v>5.7879658082243104</v>
      </c>
      <c r="H123" s="12">
        <v>3.46672059268111</v>
      </c>
      <c r="I123" s="12">
        <v>2.55885220403409</v>
      </c>
      <c r="J123" s="12">
        <v>1.2011933498426</v>
      </c>
      <c r="K123" s="12">
        <v>0.60372638234048703</v>
      </c>
      <c r="L123" s="12">
        <v>1203.2203125000001</v>
      </c>
      <c r="M123" s="12">
        <v>4.5872800065500599</v>
      </c>
      <c r="N123" s="12">
        <v>0.24028487322647099</v>
      </c>
      <c r="O123" s="36">
        <v>3.0745940140081598</v>
      </c>
    </row>
    <row r="124" spans="1:330" x14ac:dyDescent="0.3">
      <c r="A124" s="12">
        <v>72.917161943762906</v>
      </c>
      <c r="B124" s="12">
        <v>0.78024785679852104</v>
      </c>
      <c r="C124" s="12">
        <v>7.3207086398544101</v>
      </c>
      <c r="D124" s="12">
        <v>4.73749156470027</v>
      </c>
      <c r="E124" s="12">
        <v>0.55116222937099602</v>
      </c>
      <c r="F124" s="12">
        <v>2.9568666921381999E-2</v>
      </c>
      <c r="G124" s="12">
        <v>5.7548356120318704</v>
      </c>
      <c r="H124" s="12">
        <v>3.47657768376189</v>
      </c>
      <c r="I124" s="12">
        <v>2.5913323448145702</v>
      </c>
      <c r="J124" s="12">
        <v>1.18735681924047</v>
      </c>
      <c r="K124" s="12">
        <v>0.61069154721862395</v>
      </c>
      <c r="L124" s="12">
        <v>1201.2203125000001</v>
      </c>
      <c r="M124" s="12">
        <v>4.5236179635867897</v>
      </c>
      <c r="N124" s="12">
        <v>0.23769015460488299</v>
      </c>
      <c r="O124" s="36">
        <v>3.1083886724109302</v>
      </c>
    </row>
    <row r="125" spans="1:330" s="4" customFormat="1" x14ac:dyDescent="0.3">
      <c r="A125" s="12">
        <v>73.000640272512001</v>
      </c>
      <c r="B125" s="12">
        <v>0.76933263130876905</v>
      </c>
      <c r="C125" s="12">
        <v>7.29410708168637</v>
      </c>
      <c r="D125" s="12">
        <v>4.6742416666044102</v>
      </c>
      <c r="E125" s="12">
        <v>0.55408703583693997</v>
      </c>
      <c r="F125" s="12">
        <v>2.41505551510404E-2</v>
      </c>
      <c r="G125" s="12">
        <v>5.7217165020212803</v>
      </c>
      <c r="H125" s="12">
        <v>3.49405990776792</v>
      </c>
      <c r="I125" s="12">
        <v>2.63459681392114</v>
      </c>
      <c r="J125" s="12">
        <v>1.17059222281707</v>
      </c>
      <c r="K125" s="12">
        <v>0.61998926053412995</v>
      </c>
      <c r="L125" s="12">
        <v>1199.2203125000001</v>
      </c>
      <c r="M125" s="12">
        <v>4.4630825840804</v>
      </c>
      <c r="N125" s="12">
        <v>0.23467335243832901</v>
      </c>
      <c r="O125" s="36">
        <v>3.1636610797545601</v>
      </c>
      <c r="P125" s="4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c r="BQ125" s="36"/>
      <c r="BR125" s="36"/>
      <c r="BS125" s="36"/>
      <c r="BT125" s="36"/>
      <c r="BU125" s="36"/>
      <c r="BV125" s="36"/>
      <c r="BW125" s="36"/>
      <c r="BX125" s="36"/>
      <c r="BY125" s="36"/>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6"/>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s="36"/>
      <c r="EP125" s="36"/>
      <c r="EQ125" s="36"/>
      <c r="ER125" s="36"/>
      <c r="ES125" s="36"/>
      <c r="ET125" s="36"/>
      <c r="EU125" s="36"/>
      <c r="EV125" s="36"/>
      <c r="EW125" s="36"/>
      <c r="EX125" s="36"/>
      <c r="EY125" s="36"/>
      <c r="EZ125" s="36"/>
      <c r="FA125" s="36"/>
      <c r="FB125" s="36"/>
      <c r="FC125" s="36"/>
      <c r="FD125" s="36"/>
      <c r="FE125" s="36"/>
      <c r="FF125" s="36"/>
      <c r="FG125" s="36"/>
      <c r="FH125" s="36"/>
      <c r="FI125" s="36"/>
      <c r="FJ125" s="36"/>
      <c r="FK125" s="36"/>
      <c r="FL125" s="36"/>
      <c r="FM125" s="36"/>
      <c r="FN125" s="36"/>
      <c r="FO125" s="36"/>
      <c r="FP125" s="36"/>
      <c r="FQ125" s="36"/>
      <c r="FR125" s="36"/>
      <c r="FS125" s="36"/>
      <c r="FT125" s="36"/>
      <c r="FU125" s="36"/>
      <c r="FV125" s="36"/>
      <c r="FW125" s="36"/>
      <c r="FX125" s="36"/>
      <c r="FY125" s="36"/>
      <c r="FZ125" s="36"/>
      <c r="GA125" s="36"/>
      <c r="GB125" s="36"/>
      <c r="GC125" s="36"/>
      <c r="GD125" s="36"/>
      <c r="GE125" s="36"/>
      <c r="GF125" s="36"/>
      <c r="GG125" s="36"/>
      <c r="GH125" s="36"/>
      <c r="GI125" s="36"/>
      <c r="GJ125" s="36"/>
      <c r="GK125" s="36"/>
      <c r="GL125" s="36"/>
      <c r="GM125" s="36"/>
      <c r="GN125" s="36"/>
      <c r="GO125" s="36"/>
      <c r="GP125" s="36"/>
      <c r="GQ125" s="36"/>
      <c r="GR125" s="36"/>
      <c r="GS125" s="36"/>
      <c r="GT125" s="36"/>
      <c r="GU125" s="36"/>
      <c r="GV125" s="36"/>
      <c r="GW125" s="36"/>
      <c r="GX125" s="36"/>
      <c r="GY125" s="36"/>
      <c r="GZ125" s="36"/>
      <c r="HA125" s="36"/>
      <c r="HB125" s="36"/>
      <c r="HC125" s="36"/>
      <c r="HD125" s="36"/>
      <c r="HE125" s="36"/>
      <c r="HF125" s="36"/>
      <c r="HG125" s="36"/>
      <c r="HH125" s="36"/>
      <c r="HI125" s="36"/>
      <c r="HJ125" s="36"/>
      <c r="HK125" s="36"/>
      <c r="HL125" s="36"/>
      <c r="HM125" s="36"/>
      <c r="HN125" s="36"/>
      <c r="HO125" s="36"/>
      <c r="HP125" s="36"/>
      <c r="HQ125" s="36"/>
      <c r="HR125" s="36"/>
      <c r="HS125" s="36"/>
      <c r="HT125" s="36"/>
      <c r="HU125" s="36"/>
      <c r="HV125" s="36"/>
      <c r="HW125" s="36"/>
      <c r="HX125" s="36"/>
      <c r="HY125" s="36"/>
      <c r="HZ125" s="36"/>
      <c r="IA125" s="36"/>
      <c r="IB125" s="36"/>
      <c r="IC125" s="36"/>
      <c r="ID125" s="36"/>
      <c r="IE125" s="36"/>
      <c r="IF125" s="36"/>
      <c r="IG125" s="36"/>
      <c r="IH125" s="36"/>
      <c r="II125" s="36"/>
      <c r="IJ125" s="36"/>
      <c r="IK125" s="36"/>
      <c r="IL125" s="36"/>
      <c r="IM125" s="36"/>
      <c r="IN125" s="36"/>
      <c r="IO125" s="36"/>
      <c r="IP125" s="36"/>
      <c r="IQ125" s="36"/>
      <c r="IR125" s="36"/>
      <c r="IS125" s="36"/>
      <c r="IT125" s="36"/>
      <c r="IU125" s="36"/>
      <c r="IV125" s="36"/>
      <c r="IW125" s="36"/>
      <c r="IX125" s="36"/>
      <c r="IY125" s="36"/>
      <c r="IZ125" s="36"/>
      <c r="JA125" s="36"/>
      <c r="JB125" s="36"/>
      <c r="JC125" s="36"/>
      <c r="JD125" s="36"/>
      <c r="JE125" s="36"/>
      <c r="JF125" s="36"/>
      <c r="JG125" s="36"/>
      <c r="JH125" s="36"/>
      <c r="JI125" s="36"/>
      <c r="JJ125" s="36"/>
      <c r="JK125" s="36"/>
      <c r="JL125" s="36"/>
      <c r="JM125" s="36"/>
      <c r="JN125" s="36"/>
      <c r="JO125" s="36"/>
      <c r="JP125" s="36"/>
      <c r="JQ125" s="36"/>
      <c r="JR125" s="36"/>
      <c r="JS125" s="36"/>
      <c r="JT125" s="36"/>
      <c r="JU125" s="36"/>
      <c r="JV125" s="36"/>
      <c r="JW125" s="36"/>
      <c r="JX125" s="36"/>
      <c r="JY125" s="36"/>
      <c r="JZ125" s="36"/>
      <c r="KA125" s="36"/>
      <c r="KB125" s="36"/>
      <c r="KC125" s="36"/>
      <c r="KD125" s="36"/>
      <c r="KE125" s="36"/>
      <c r="KF125" s="36"/>
      <c r="KG125" s="36"/>
      <c r="KH125" s="36"/>
      <c r="KI125" s="36"/>
      <c r="KJ125" s="36"/>
      <c r="KK125" s="36"/>
      <c r="KL125" s="36"/>
      <c r="KM125" s="36"/>
      <c r="KN125" s="36"/>
      <c r="KO125" s="36"/>
      <c r="KP125" s="36"/>
      <c r="KQ125" s="36"/>
      <c r="KR125" s="36"/>
      <c r="KS125" s="36"/>
      <c r="KT125" s="36"/>
      <c r="KU125" s="36"/>
      <c r="KV125" s="36"/>
      <c r="KW125" s="36"/>
      <c r="KX125" s="36"/>
      <c r="KY125" s="36"/>
      <c r="KZ125" s="36"/>
      <c r="LA125" s="36"/>
      <c r="LB125" s="36"/>
      <c r="LC125" s="36"/>
      <c r="LD125" s="36"/>
      <c r="LE125" s="36"/>
      <c r="LF125" s="36"/>
      <c r="LG125" s="36"/>
      <c r="LH125" s="36"/>
      <c r="LI125" s="36"/>
      <c r="LJ125" s="36"/>
      <c r="LK125" s="36"/>
      <c r="LL125" s="36"/>
      <c r="LM125" s="36"/>
      <c r="LN125" s="36"/>
      <c r="LO125" s="36"/>
      <c r="LP125" s="36"/>
      <c r="LQ125" s="36"/>
      <c r="LR125" s="36"/>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7509C94EA03094AA70C3B42D2B2006A" ma:contentTypeVersion="10" ma:contentTypeDescription="Create a new document." ma:contentTypeScope="" ma:versionID="645685ce6fcc1208a8fff9cb0ba51882">
  <xsd:schema xmlns:xsd="http://www.w3.org/2001/XMLSchema" xmlns:xs="http://www.w3.org/2001/XMLSchema" xmlns:p="http://schemas.microsoft.com/office/2006/metadata/properties" xmlns:ns3="48bfe80d-8bfc-49b1-985b-53abb87f4f81" targetNamespace="http://schemas.microsoft.com/office/2006/metadata/properties" ma:root="true" ma:fieldsID="af0b78c9547113e5afcadfd94e31ddc6" ns3:_="">
    <xsd:import namespace="48bfe80d-8bfc-49b1-985b-53abb87f4f81"/>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fe80d-8bfc-49b1-985b-53abb87f4f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F119E0A-9E78-40C3-A650-320971612705}">
  <ds:schemaRefs>
    <ds:schemaRef ds:uri="http://schemas.microsoft.com/sharepoint/v3/contenttype/forms"/>
  </ds:schemaRefs>
</ds:datastoreItem>
</file>

<file path=customXml/itemProps2.xml><?xml version="1.0" encoding="utf-8"?>
<ds:datastoreItem xmlns:ds="http://schemas.openxmlformats.org/officeDocument/2006/customXml" ds:itemID="{227FFC9A-70AE-4991-9B87-2A7727BE27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fe80d-8bfc-49b1-985b-53abb87f4f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ADD7AE-46E8-4FEA-B138-BB50150711EA}">
  <ds:schemaRefs>
    <ds:schemaRef ds:uri="http://purl.org/dc/elements/1.1/"/>
    <ds:schemaRef ds:uri="http://schemas.microsoft.com/office/2006/metadata/properties"/>
    <ds:schemaRef ds:uri="http://purl.org/dc/dcmitype/"/>
    <ds:schemaRef ds:uri="http://www.w3.org/XML/1998/namespace"/>
    <ds:schemaRef ds:uri="http://schemas.microsoft.com/office/infopath/2007/PartnerControls"/>
    <ds:schemaRef ds:uri="http://schemas.microsoft.com/office/2006/documentManagement/types"/>
    <ds:schemaRef ds:uri="http://purl.org/dc/terms/"/>
    <ds:schemaRef ds:uri="48bfe80d-8bfc-49b1-985b-53abb87f4f81"/>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vt:lpstr>
      <vt:lpstr>Matrix_Glass_Data</vt:lpstr>
      <vt:lpstr>Plagioclase_Hosted_MeltInc</vt:lpstr>
      <vt:lpstr>Olivine_Hosted_MeltInc</vt:lpstr>
      <vt:lpstr>Orthopyroxene_hosted_MeltInc</vt:lpstr>
      <vt:lpstr>Clinopyroxene_Hosted_MeltInc</vt:lpstr>
      <vt:lpstr>Viscosity on ascent_MELTSComps</vt:lpstr>
      <vt:lpstr>viscosity_on_ascent_RealComps</vt:lpstr>
      <vt:lpstr>MELTS_Model_01H2O</vt:lpstr>
      <vt:lpstr>MELTS_Model_05H2O</vt:lpstr>
      <vt:lpstr>Synthetic_Model_visc_traj</vt:lpstr>
      <vt:lpstr>Soldati_Viscosity_Calcs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penny wieser</dc:creator>
  <cp:lastModifiedBy>penny wieser</cp:lastModifiedBy>
  <dcterms:created xsi:type="dcterms:W3CDTF">2021-02-14T12:03:21Z</dcterms:created>
  <dcterms:modified xsi:type="dcterms:W3CDTF">2021-10-19T14:27:51Z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0x01010017509C94EA03094AA70C3B42D2B2006A</vt:lpwstr>
  </property>
</Properties>
</file>