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13_ncr:1_{D4D36F4A-A930-4438-A812-E2AFA5E0BF08}" xr6:coauthVersionLast="47" xr6:coauthVersionMax="47" xr10:uidLastSave="{00000000-0000-0000-0000-000000000000}"/>
  <bookViews>
    <workbookView xWindow="-110" yWindow="-110" windowWidth="19420" windowHeight="10540" tabRatio="500" firstSheet="13" activeTab="16" xr2:uid="{00000000-000D-0000-FFFF-FFFF00000000}"/>
  </bookViews>
  <sheets>
    <sheet name="General Information" sheetId="1" r:id="rId1"/>
    <sheet name="Table 1_starting materials" sheetId="14" r:id="rId2"/>
    <sheet name="Table 2_experimental conditions" sheetId="2" r:id="rId3"/>
    <sheet name="Table 3_data after eq. exp." sheetId="3" r:id="rId4"/>
    <sheet name="Table 4_data_diff_AirSO2 ratios" sheetId="4" r:id="rId5"/>
    <sheet name="Table S1_time series data" sheetId="5" r:id="rId6"/>
    <sheet name="Table S2_SIMS_vs_EPMA" sheetId="6" r:id="rId7"/>
    <sheet name="Fig_8_other_studies_data" sheetId="7" r:id="rId8"/>
    <sheet name="Fig.9_Degassing simulation data" sheetId="10" r:id="rId9"/>
    <sheet name="Fig.11_Water_effet_LogCS6+" sheetId="8" r:id="rId10"/>
    <sheet name="Fig.12_degassing_with_Water_eff" sheetId="12" r:id="rId11"/>
    <sheet name="Fig_S2_degassing_model_fO2_hold" sheetId="13" r:id="rId12"/>
    <sheet name="Fig_S3_comparison_Moretti_Otton" sheetId="9" r:id="rId13"/>
    <sheet name="Fig_S4_Comparison_O'Neill&amp;Mavro" sheetId="19" r:id="rId14"/>
    <sheet name="Sulfate_capacity_calculation_sp" sheetId="15" r:id="rId15"/>
    <sheet name="PySulfSat_Input" sheetId="20" r:id="rId16"/>
    <sheet name="TestData" sheetId="21" r:id="rId17"/>
    <sheet name="EPMA_parameters_secondary_std" sheetId="16" r:id="rId18"/>
    <sheet name="L17_standard" sheetId="17" r:id="rId19"/>
    <sheet name="SIMS_std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5" l="1"/>
  <c r="P11" i="15"/>
  <c r="Q11" i="15"/>
  <c r="O11" i="15"/>
  <c r="J11" i="15"/>
  <c r="N11" i="15"/>
  <c r="K11" i="15"/>
  <c r="I11" i="15"/>
  <c r="T7" i="15" l="1"/>
  <c r="M11" i="15" l="1"/>
  <c r="L11" i="15"/>
  <c r="P9" i="18"/>
  <c r="P8" i="18"/>
  <c r="P7" i="18"/>
  <c r="P6" i="18"/>
  <c r="P5" i="18"/>
  <c r="K16" i="8"/>
  <c r="K15" i="8"/>
  <c r="K14" i="8"/>
  <c r="K13" i="8"/>
  <c r="K12" i="8"/>
  <c r="K10" i="8"/>
  <c r="K9" i="8"/>
  <c r="K8" i="8"/>
  <c r="K7" i="8"/>
  <c r="K6" i="8"/>
  <c r="R11" i="15" l="1"/>
  <c r="Q16" i="15"/>
  <c r="Q22" i="15" s="1"/>
  <c r="P16" i="15"/>
  <c r="P22" i="15" s="1"/>
  <c r="N16" i="15"/>
  <c r="N22" i="15" s="1"/>
  <c r="M16" i="15"/>
  <c r="M22" i="15" s="1"/>
  <c r="L16" i="15"/>
  <c r="O16" i="15" l="1"/>
  <c r="O22" i="15" s="1"/>
  <c r="I16" i="15"/>
  <c r="I22" i="15" s="1"/>
  <c r="K16" i="15"/>
  <c r="K22" i="15" s="1"/>
  <c r="J16" i="15"/>
  <c r="J22" i="15" s="1"/>
  <c r="L2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tc={F2CA7917-7CD7-4E83-A1B2-860DD7C07CF0}</author>
  </authors>
  <commentList>
    <comment ref="N1" authorId="0" shapeId="0" xr:uid="{F2CA7917-7CD7-4E83-A1B2-860DD7C07CF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Oneill Spreadsheet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Dorian THOMASSIN</author>
  </authors>
  <commentList>
    <comment ref="B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Dorian THOMASSIN:</t>
        </r>
        <r>
          <rPr>
            <sz val="9"/>
            <color indexed="81"/>
            <rFont val="Tahoma"/>
            <family val="2"/>
          </rPr>
          <t xml:space="preserve">
25601 ?</t>
        </r>
      </text>
    </comment>
  </commentList>
</comments>
</file>

<file path=xl/sharedStrings.xml><?xml version="1.0" encoding="utf-8"?>
<sst xmlns="http://schemas.openxmlformats.org/spreadsheetml/2006/main" count="2544" uniqueCount="1257">
  <si>
    <t>Composition</t>
  </si>
  <si>
    <r>
      <t>SiO</t>
    </r>
    <r>
      <rPr>
        <b/>
        <vertAlign val="subscript"/>
        <sz val="10"/>
        <color rgb="FF000000"/>
        <rFont val="Times New Roman"/>
        <family val="1"/>
      </rPr>
      <t>2</t>
    </r>
  </si>
  <si>
    <r>
      <t>Al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3</t>
    </r>
  </si>
  <si>
    <t>MgO</t>
  </si>
  <si>
    <t>CaO</t>
  </si>
  <si>
    <t>FeO</t>
  </si>
  <si>
    <r>
      <t>TiO</t>
    </r>
    <r>
      <rPr>
        <b/>
        <vertAlign val="subscript"/>
        <sz val="10"/>
        <color rgb="FF000000"/>
        <rFont val="Times New Roman"/>
        <family val="1"/>
      </rPr>
      <t>2</t>
    </r>
  </si>
  <si>
    <r>
      <t>K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</si>
  <si>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r>
      <t>Na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</si>
  <si>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t>MnO</t>
  </si>
  <si>
    <r>
      <t>P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5</t>
    </r>
  </si>
  <si>
    <t>Total</t>
  </si>
  <si>
    <t>n</t>
  </si>
  <si>
    <t>T-Basalt</t>
  </si>
  <si>
    <t>47.0(1)</t>
  </si>
  <si>
    <t>16.4(1)</t>
  </si>
  <si>
    <t>4.3(1)</t>
  </si>
  <si>
    <t>9.4(1)</t>
  </si>
  <si>
    <t>10.3(2)</t>
  </si>
  <si>
    <t>3.33(4)</t>
  </si>
  <si>
    <t>1.87(3)</t>
  </si>
  <si>
    <t>4.68(4)</t>
  </si>
  <si>
    <t>0.21(2)</t>
  </si>
  <si>
    <r>
      <t>(1.24)</t>
    </r>
    <r>
      <rPr>
        <vertAlign val="superscript"/>
        <sz val="10"/>
        <color rgb="FF000000"/>
        <rFont val="Times New Roman"/>
        <family val="1"/>
      </rPr>
      <t>a</t>
    </r>
  </si>
  <si>
    <t>Lunar Basalt</t>
  </si>
  <si>
    <t>42.3(2)</t>
  </si>
  <si>
    <t>11.9(1)</t>
  </si>
  <si>
    <t>7.5(1)</t>
  </si>
  <si>
    <t>9.6(1)</t>
  </si>
  <si>
    <t>16.9(1)</t>
  </si>
  <si>
    <t>8.34(6)</t>
  </si>
  <si>
    <t>0.20(3)</t>
  </si>
  <si>
    <t>0.88(2)</t>
  </si>
  <si>
    <t>0.58(2)</t>
  </si>
  <si>
    <t>-</t>
  </si>
  <si>
    <t>NIB</t>
  </si>
  <si>
    <t>49.6(1)</t>
  </si>
  <si>
    <t>14.6(1)</t>
  </si>
  <si>
    <t>8.7(1)</t>
  </si>
  <si>
    <t>12.4(1)</t>
  </si>
  <si>
    <t>9.0(1)</t>
  </si>
  <si>
    <t>0.92(2)</t>
  </si>
  <si>
    <t>0.21(6)</t>
  </si>
  <si>
    <t>2.25(6)</t>
  </si>
  <si>
    <t>0.17(5)</t>
  </si>
  <si>
    <t>(0.30)</t>
  </si>
  <si>
    <t>Nephelinite</t>
  </si>
  <si>
    <t>41.7(1)</t>
  </si>
  <si>
    <t>14.2(1)</t>
  </si>
  <si>
    <t>8.0(1)</t>
  </si>
  <si>
    <t>13.9(1)</t>
  </si>
  <si>
    <t>9.9(1)</t>
  </si>
  <si>
    <t>2.68(1)</t>
  </si>
  <si>
    <t>3.21(3)</t>
  </si>
  <si>
    <t>3.95(4)</t>
  </si>
  <si>
    <t>2.45(2)</t>
  </si>
  <si>
    <t>Andac</t>
  </si>
  <si>
    <t>61.6(9)</t>
  </si>
  <si>
    <t>19.0(9)</t>
  </si>
  <si>
    <t>2.0(2)</t>
  </si>
  <si>
    <t>4.1(3)</t>
  </si>
  <si>
    <t>4.9(3)</t>
  </si>
  <si>
    <t>1.04(4)</t>
  </si>
  <si>
    <t>4.60(9)</t>
  </si>
  <si>
    <t>0.87(3)</t>
  </si>
  <si>
    <t>b.d.l.</t>
  </si>
  <si>
    <t>B-A</t>
  </si>
  <si>
    <t>53.9(5)</t>
  </si>
  <si>
    <t>14.6(2)</t>
  </si>
  <si>
    <t>9.4(2)</t>
  </si>
  <si>
    <t>9.9(2)</t>
  </si>
  <si>
    <t>6.4(1)</t>
  </si>
  <si>
    <t>0.61(1)</t>
  </si>
  <si>
    <t>1.34(5)</t>
  </si>
  <si>
    <t>2.79(6)</t>
  </si>
  <si>
    <t>Andesite</t>
  </si>
  <si>
    <t>61.1(6)</t>
  </si>
  <si>
    <t>18.0(2)</t>
  </si>
  <si>
    <t>3.5(1)</t>
  </si>
  <si>
    <t>6.9(2)</t>
  </si>
  <si>
    <t>3.9(1)</t>
  </si>
  <si>
    <t>1.19(4)</t>
  </si>
  <si>
    <t>4.07(6)</t>
  </si>
  <si>
    <t>Basanite</t>
  </si>
  <si>
    <t>43.8(1)</t>
  </si>
  <si>
    <t>10.9(1)</t>
  </si>
  <si>
    <t>13.1(1)</t>
  </si>
  <si>
    <t>11.5(1)</t>
  </si>
  <si>
    <t>2.28(3)</t>
  </si>
  <si>
    <t>1.89(2)</t>
  </si>
  <si>
    <t>3.94(4)</t>
  </si>
  <si>
    <t>0.18(5)</t>
  </si>
  <si>
    <r>
      <t>(1.45)</t>
    </r>
    <r>
      <rPr>
        <vertAlign val="superscript"/>
        <sz val="10"/>
        <color rgb="FF000000"/>
        <rFont val="Times New Roman"/>
        <family val="1"/>
      </rPr>
      <t>b</t>
    </r>
  </si>
  <si>
    <t>T-Phonolite</t>
  </si>
  <si>
    <t>53.3(9)</t>
  </si>
  <si>
    <t>22.9(9)</t>
  </si>
  <si>
    <t>1.9(1)</t>
  </si>
  <si>
    <t>4.8(3)</t>
  </si>
  <si>
    <t>4.4(1)</t>
  </si>
  <si>
    <t>1.50(6)</t>
  </si>
  <si>
    <t>3.64(9)</t>
  </si>
  <si>
    <t>7.77(9)</t>
  </si>
  <si>
    <t>Rhyolite</t>
  </si>
  <si>
    <t>73.2(9)</t>
  </si>
  <si>
    <t>14.8(9)</t>
  </si>
  <si>
    <t>0.3(1)</t>
  </si>
  <si>
    <t>1.0(1)</t>
  </si>
  <si>
    <t>1.1(4)</t>
  </si>
  <si>
    <t>0.31(5)</t>
  </si>
  <si>
    <t>6.08(9)</t>
  </si>
  <si>
    <t>2.61(7)</t>
  </si>
  <si>
    <t>SLC</t>
  </si>
  <si>
    <t>39.9(1)</t>
  </si>
  <si>
    <t>15.4(1)</t>
  </si>
  <si>
    <t>17.3(1)</t>
  </si>
  <si>
    <t>14.4(1)</t>
  </si>
  <si>
    <t>0.13(3)</t>
  </si>
  <si>
    <t>CMAS1</t>
  </si>
  <si>
    <t>48.4(1)</t>
  </si>
  <si>
    <t>16.8(2)</t>
  </si>
  <si>
    <t>22.3(1)</t>
  </si>
  <si>
    <t>CMAS2</t>
  </si>
  <si>
    <t>45.5(1)</t>
  </si>
  <si>
    <t>18.7(1)</t>
  </si>
  <si>
    <t>17.4(1)</t>
  </si>
  <si>
    <t>18.4(1)</t>
  </si>
  <si>
    <t>CMAS3</t>
  </si>
  <si>
    <t>50.4(1)</t>
  </si>
  <si>
    <t>15.6(1)</t>
  </si>
  <si>
    <t>14.5(1)</t>
  </si>
  <si>
    <t>19.6(1)</t>
  </si>
  <si>
    <t>Temperature (K)</t>
  </si>
  <si>
    <t>Air</t>
  </si>
  <si>
    <r>
      <t>SO</t>
    </r>
    <r>
      <rPr>
        <b/>
        <vertAlign val="subscript"/>
        <sz val="11"/>
        <color rgb="FF000000"/>
        <rFont val="Times New Roman"/>
        <family val="1"/>
      </rPr>
      <t>2</t>
    </r>
  </si>
  <si>
    <r>
      <t>Air/SO</t>
    </r>
    <r>
      <rPr>
        <b/>
        <vertAlign val="subscript"/>
        <sz val="11"/>
        <color rgb="FF000000"/>
        <rFont val="Times New Roman"/>
        <family val="1"/>
      </rPr>
      <t>2</t>
    </r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</si>
  <si>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O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</si>
  <si>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ΔFMQ</t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</si>
  <si>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S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</si>
  <si>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r>
      <t>t</t>
    </r>
    <r>
      <rPr>
        <b/>
        <sz val="11"/>
        <color rgb="FF000000"/>
        <rFont val="Times New Roman"/>
        <family val="1"/>
      </rPr>
      <t xml:space="preserve"> (h)</t>
    </r>
  </si>
  <si>
    <t>Sample</t>
  </si>
  <si>
    <t>Temparature (K)</t>
  </si>
  <si>
    <r>
      <t>SiO</t>
    </r>
    <r>
      <rPr>
        <b/>
        <vertAlign val="subscript"/>
        <sz val="9"/>
        <color rgb="FF000000"/>
        <rFont val="Times New Roman"/>
        <family val="1"/>
      </rPr>
      <t>2</t>
    </r>
  </si>
  <si>
    <r>
      <t>Al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3</t>
    </r>
  </si>
  <si>
    <r>
      <t>TiO</t>
    </r>
    <r>
      <rPr>
        <b/>
        <vertAlign val="subscript"/>
        <sz val="9"/>
        <color rgb="FF000000"/>
        <rFont val="Times New Roman"/>
        <family val="1"/>
      </rPr>
      <t>2</t>
    </r>
  </si>
  <si>
    <r>
      <t>K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</si>
  <si>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Na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</si>
  <si>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P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5</t>
    </r>
  </si>
  <si>
    <r>
      <t>SO</t>
    </r>
    <r>
      <rPr>
        <b/>
        <vertAlign val="subscript"/>
        <sz val="9"/>
        <color theme="1"/>
        <rFont val="Times New Roman"/>
        <family val="1"/>
      </rPr>
      <t>4</t>
    </r>
  </si>
  <si>
    <t>S (ppm)</t>
  </si>
  <si>
    <t>Log Cs</t>
  </si>
  <si>
    <t>49.1(2)</t>
  </si>
  <si>
    <t>16.6(1)</t>
  </si>
  <si>
    <t>9.8(1)</t>
  </si>
  <si>
    <t>7.63(9)</t>
  </si>
  <si>
    <t>2.97(6)</t>
  </si>
  <si>
    <t>1.30(6)</t>
  </si>
  <si>
    <t>4.28(9)</t>
  </si>
  <si>
    <t>0.23(5)</t>
  </si>
  <si>
    <r>
      <t>(1.24)</t>
    </r>
    <r>
      <rPr>
        <vertAlign val="superscript"/>
        <sz val="9"/>
        <color rgb="FF000000"/>
        <rFont val="Times New Roman"/>
        <family val="1"/>
      </rPr>
      <t>a</t>
    </r>
  </si>
  <si>
    <t>0.465(12)</t>
  </si>
  <si>
    <t>1550(40)</t>
  </si>
  <si>
    <t>9.0(2)</t>
  </si>
  <si>
    <t>20 (EPMA)</t>
  </si>
  <si>
    <t>49.1(3)</t>
  </si>
  <si>
    <t>8.5(1)</t>
  </si>
  <si>
    <t>8.88(9)</t>
  </si>
  <si>
    <t>0.93(4)</t>
  </si>
  <si>
    <t>0.41(6)</t>
  </si>
  <si>
    <t>2.41(5)</t>
  </si>
  <si>
    <t>0.19(5)</t>
  </si>
  <si>
    <t>0.543(12)</t>
  </si>
  <si>
    <t>1810(40)</t>
  </si>
  <si>
    <t>43.2(1)</t>
  </si>
  <si>
    <t>14.3(1)</t>
  </si>
  <si>
    <t>7.9(1)</t>
  </si>
  <si>
    <t>8.73(4)</t>
  </si>
  <si>
    <t>2.93(7)</t>
  </si>
  <si>
    <t>0.49(9)</t>
  </si>
  <si>
    <t>2.58(6)</t>
  </si>
  <si>
    <t>2.51(6)</t>
  </si>
  <si>
    <t>1.227(42)</t>
  </si>
  <si>
    <t>4090(140)</t>
  </si>
  <si>
    <t>47.2(1)</t>
  </si>
  <si>
    <t>12.1(1)</t>
  </si>
  <si>
    <t>10.4(5)</t>
  </si>
  <si>
    <t>10.7(2)</t>
  </si>
  <si>
    <t>9.30(9)</t>
  </si>
  <si>
    <t>2.55(7)</t>
  </si>
  <si>
    <t>0.58(6)</t>
  </si>
  <si>
    <t>2.92(6)</t>
  </si>
  <si>
    <r>
      <t>(1.45)</t>
    </r>
    <r>
      <rPr>
        <vertAlign val="superscript"/>
        <sz val="9"/>
        <color rgb="FF000000"/>
        <rFont val="Times New Roman"/>
        <family val="1"/>
      </rPr>
      <t>b</t>
    </r>
  </si>
  <si>
    <t>0.771(36)</t>
  </si>
  <si>
    <t>2570(120)</t>
  </si>
  <si>
    <t>9.2(2)</t>
  </si>
  <si>
    <t>57.7(2)</t>
  </si>
  <si>
    <t>20.7(2)</t>
  </si>
  <si>
    <t>2.0(1)</t>
  </si>
  <si>
    <t>4.6(1)</t>
  </si>
  <si>
    <t>4.88(7)</t>
  </si>
  <si>
    <t>1.64(5)</t>
  </si>
  <si>
    <t>2.62(5)</t>
  </si>
  <si>
    <t>6.03(9)</t>
  </si>
  <si>
    <t>0.14(6)</t>
  </si>
  <si>
    <t>0.219(15)</t>
  </si>
  <si>
    <t>730(50)</t>
  </si>
  <si>
    <t>8.6(2)</t>
  </si>
  <si>
    <t>30 (EPMA)</t>
  </si>
  <si>
    <t>47.0(5)</t>
  </si>
  <si>
    <t>13.0(1)</t>
  </si>
  <si>
    <t>11.0(1)</t>
  </si>
  <si>
    <t>11.07(36)</t>
  </si>
  <si>
    <t>5.35(40)</t>
  </si>
  <si>
    <t>0.24(7)</t>
  </si>
  <si>
    <t>1.68(6)</t>
  </si>
  <si>
    <t>0.49(6)</t>
  </si>
  <si>
    <t>0.150(3)</t>
  </si>
  <si>
    <t>500(10)</t>
  </si>
  <si>
    <t>8.0(2)</t>
  </si>
  <si>
    <t>50.1(1)</t>
  </si>
  <si>
    <t>14.8(1)</t>
  </si>
  <si>
    <t>12.3(1)</t>
  </si>
  <si>
    <t>9.10(6)</t>
  </si>
  <si>
    <t>0.92(6)</t>
  </si>
  <si>
    <t>2.09(7)</t>
  </si>
  <si>
    <t>0.246(6)</t>
  </si>
  <si>
    <t>820(20)</t>
  </si>
  <si>
    <t>8.3(2)</t>
  </si>
  <si>
    <t>43.3(9)</t>
  </si>
  <si>
    <t>8.1(2)</t>
  </si>
  <si>
    <t>13.8(9)</t>
  </si>
  <si>
    <t>9.81(9)</t>
  </si>
  <si>
    <t>2.75(9)</t>
  </si>
  <si>
    <t>0.47(9)</t>
  </si>
  <si>
    <t>2.51(9)</t>
  </si>
  <si>
    <t>2.42(9)</t>
  </si>
  <si>
    <t>0.570(78)</t>
  </si>
  <si>
    <t>1900(260)</t>
  </si>
  <si>
    <t>55.3(2)</t>
  </si>
  <si>
    <t>8.9(1)</t>
  </si>
  <si>
    <t>9.5(1)</t>
  </si>
  <si>
    <t>5.94(7)</t>
  </si>
  <si>
    <t>0.62(6)</t>
  </si>
  <si>
    <t>1.47(7)</t>
  </si>
  <si>
    <t>3.01(6)</t>
  </si>
  <si>
    <t>0.162(48)</t>
  </si>
  <si>
    <t>540(160)</t>
  </si>
  <si>
    <t>62.2(3)</t>
  </si>
  <si>
    <t>3.3(1)</t>
  </si>
  <si>
    <t>6.6(1)</t>
  </si>
  <si>
    <t>3.53(6)</t>
  </si>
  <si>
    <t>0.61(7)</t>
  </si>
  <si>
    <t>1.25(7)</t>
  </si>
  <si>
    <t>4.83(6)</t>
  </si>
  <si>
    <t>0.029(12)</t>
  </si>
  <si>
    <t>95(40)</t>
  </si>
  <si>
    <t>7.3(2)</t>
  </si>
  <si>
    <t>46.1(9)</t>
  </si>
  <si>
    <t>11.7(1)</t>
  </si>
  <si>
    <t>12.2(1)</t>
  </si>
  <si>
    <t>10.1(2)</t>
  </si>
  <si>
    <t>10.88(92)</t>
  </si>
  <si>
    <t>2.95(6)</t>
  </si>
  <si>
    <t>0.19(7)</t>
  </si>
  <si>
    <t>0.393(12)</t>
  </si>
  <si>
    <t>1310(40)</t>
  </si>
  <si>
    <t>8.5(2)</t>
  </si>
  <si>
    <t>57.5(2)</t>
  </si>
  <si>
    <t>21.5(3)</t>
  </si>
  <si>
    <t>4.9(7)</t>
  </si>
  <si>
    <t>1.66(8)</t>
  </si>
  <si>
    <t>2.42(6)</t>
  </si>
  <si>
    <t>5.34(9)</t>
  </si>
  <si>
    <t>0.14(7)</t>
  </si>
  <si>
    <t>0.147(9)</t>
  </si>
  <si>
    <t>490(30)</t>
  </si>
  <si>
    <t>40 (EPMA)</t>
  </si>
  <si>
    <t>43.4(2)</t>
  </si>
  <si>
    <t>11.6(1)</t>
  </si>
  <si>
    <t>12.1(3)</t>
  </si>
  <si>
    <t>19.9(1)</t>
  </si>
  <si>
    <t>10.67(55)</t>
  </si>
  <si>
    <t>0.56(7)</t>
  </si>
  <si>
    <t>0.951(21)</t>
  </si>
  <si>
    <t>3170(70)</t>
  </si>
  <si>
    <t>8.8(2)</t>
  </si>
  <si>
    <t>48.5(1)</t>
  </si>
  <si>
    <t>4.5(1)</t>
  </si>
  <si>
    <t>10.77(5)</t>
  </si>
  <si>
    <t>3.60(5)</t>
  </si>
  <si>
    <t>0.29(3)</t>
  </si>
  <si>
    <t>3.39(4)</t>
  </si>
  <si>
    <t>0.23(3)</t>
  </si>
  <si>
    <t>0.069(6)</t>
  </si>
  <si>
    <t>230(20)</t>
  </si>
  <si>
    <t>7.3(1)</t>
  </si>
  <si>
    <t>42.9(1)</t>
  </si>
  <si>
    <t>12.0(1)</t>
  </si>
  <si>
    <t>7.7(1)</t>
  </si>
  <si>
    <t>10.0(2)</t>
  </si>
  <si>
    <t>15.14(19)</t>
  </si>
  <si>
    <t>7.44(5)</t>
  </si>
  <si>
    <t>2.00(9)</t>
  </si>
  <si>
    <t>0.57(3)</t>
  </si>
  <si>
    <t>0.066(6)</t>
  </si>
  <si>
    <t>220(20)</t>
  </si>
  <si>
    <t>15 (EPMA)</t>
  </si>
  <si>
    <t>49.5(1)</t>
  </si>
  <si>
    <t>14.7(1)</t>
  </si>
  <si>
    <t>8.8(1)</t>
  </si>
  <si>
    <t>9.1(1)</t>
  </si>
  <si>
    <t>0.93(2)</t>
  </si>
  <si>
    <t>0.14(1)</t>
  </si>
  <si>
    <t>2.49(5)</t>
  </si>
  <si>
    <t>0.17(2)</t>
  </si>
  <si>
    <t>0.135(6)</t>
  </si>
  <si>
    <t>450(20)</t>
  </si>
  <si>
    <t>7.6(1)</t>
  </si>
  <si>
    <t>41.5(1)</t>
  </si>
  <si>
    <t>8.3(1)</t>
  </si>
  <si>
    <t>10.68(8)</t>
  </si>
  <si>
    <t>2.93(5)</t>
  </si>
  <si>
    <t>0.22(7)</t>
  </si>
  <si>
    <t>2.33(7)</t>
  </si>
  <si>
    <t>2.72(7)</t>
  </si>
  <si>
    <t>0.246(9)</t>
  </si>
  <si>
    <t>820(30)</t>
  </si>
  <si>
    <t>66.1(9)</t>
  </si>
  <si>
    <t>15.5(6)</t>
  </si>
  <si>
    <t>1.8(2)</t>
  </si>
  <si>
    <t>3.2(2)</t>
  </si>
  <si>
    <t>4.10(9)</t>
  </si>
  <si>
    <t>0.93(7)</t>
  </si>
  <si>
    <t>4.85(9)</t>
  </si>
  <si>
    <t>1.87(4)</t>
  </si>
  <si>
    <t>0.011(3)</t>
  </si>
  <si>
    <t>35(10)</t>
  </si>
  <si>
    <t>6.5(1)</t>
  </si>
  <si>
    <t>5 (SIMS)</t>
  </si>
  <si>
    <t>54.3(1)</t>
  </si>
  <si>
    <t>14.1(1)</t>
  </si>
  <si>
    <t>9.2(1)</t>
  </si>
  <si>
    <t>6.22(5)</t>
  </si>
  <si>
    <t>0.60(6)</t>
  </si>
  <si>
    <t>1.13(5)</t>
  </si>
  <si>
    <t>3.07(6)</t>
  </si>
  <si>
    <t>0.111(6)</t>
  </si>
  <si>
    <t>370(20)</t>
  </si>
  <si>
    <t>62.2(1)</t>
  </si>
  <si>
    <t>17.0(1)</t>
  </si>
  <si>
    <t>3.53(7)</t>
  </si>
  <si>
    <t>0.63(7)</t>
  </si>
  <si>
    <t>1.38(6)</t>
  </si>
  <si>
    <t>4.73(7)</t>
  </si>
  <si>
    <t>0.018(3)</t>
  </si>
  <si>
    <t>59(10)</t>
  </si>
  <si>
    <t>6.7(1)</t>
  </si>
  <si>
    <t>45.7(1)</t>
  </si>
  <si>
    <t>13.5(1)</t>
  </si>
  <si>
    <t>9.7(1)</t>
  </si>
  <si>
    <t>2.09(4)</t>
  </si>
  <si>
    <t>0.20(4)</t>
  </si>
  <si>
    <t>20.6(1)</t>
  </si>
  <si>
    <t>2.1(1)</t>
  </si>
  <si>
    <t>4.8(1)</t>
  </si>
  <si>
    <t>4.92(8)</t>
  </si>
  <si>
    <t>1.66(7)</t>
  </si>
  <si>
    <t>2.44(5)</t>
  </si>
  <si>
    <t>6.28(8)</t>
  </si>
  <si>
    <t>0.15(5)</t>
  </si>
  <si>
    <t>0.066(3)</t>
  </si>
  <si>
    <t>220(10)</t>
  </si>
  <si>
    <t>42.0(1)</t>
  </si>
  <si>
    <t>10.8(1)</t>
  </si>
  <si>
    <t>18.2(1)</t>
  </si>
  <si>
    <t>11.86(6)</t>
  </si>
  <si>
    <t>0.58(5)</t>
  </si>
  <si>
    <t>0.474(6)</t>
  </si>
  <si>
    <t>1579(20)</t>
  </si>
  <si>
    <t>8.2(2)</t>
  </si>
  <si>
    <t>70.2(9)</t>
  </si>
  <si>
    <t>16.4(9)</t>
  </si>
  <si>
    <t>1.1(2)</t>
  </si>
  <si>
    <t>1.09(7)</t>
  </si>
  <si>
    <t>0.32(5)</t>
  </si>
  <si>
    <t>6.93(9)</t>
  </si>
  <si>
    <t>2.47(19)</t>
  </si>
  <si>
    <t>0.004(3)</t>
  </si>
  <si>
    <t>14(9)</t>
  </si>
  <si>
    <t>6.1(3)</t>
  </si>
  <si>
    <t>47.6(1)</t>
  </si>
  <si>
    <t>21.9(1)</t>
  </si>
  <si>
    <t>0.90(1)</t>
  </si>
  <si>
    <t>0.582(7)</t>
  </si>
  <si>
    <t>1940(25)</t>
  </si>
  <si>
    <t>45.0(1)</t>
  </si>
  <si>
    <t>20.1(1)</t>
  </si>
  <si>
    <t>19.2(1)</t>
  </si>
  <si>
    <t>0.79(3)</t>
  </si>
  <si>
    <t>0.456(9)</t>
  </si>
  <si>
    <t>1520(30)</t>
  </si>
  <si>
    <t>49.1(1)</t>
  </si>
  <si>
    <t>15.3(1)</t>
  </si>
  <si>
    <t>19.1(1)</t>
  </si>
  <si>
    <t>0.78(4)</t>
  </si>
  <si>
    <t>0.435(9)</t>
  </si>
  <si>
    <t>1450(30)</t>
  </si>
  <si>
    <t>8.1(1)</t>
  </si>
  <si>
    <t>48.3(1)</t>
  </si>
  <si>
    <t>10.63(5)</t>
  </si>
  <si>
    <t>3.46(6)</t>
  </si>
  <si>
    <t>4.03(6)</t>
  </si>
  <si>
    <t>0.24(4)</t>
  </si>
  <si>
    <t>0.045(3)</t>
  </si>
  <si>
    <t>150(10)</t>
  </si>
  <si>
    <t>6.8(2)</t>
  </si>
  <si>
    <t>42.7(1)</t>
  </si>
  <si>
    <t>11.1(1)</t>
  </si>
  <si>
    <t>7.0(1)</t>
  </si>
  <si>
    <t>9.3(1)</t>
  </si>
  <si>
    <t>16.89(8)</t>
  </si>
  <si>
    <t>8.39(5)</t>
  </si>
  <si>
    <t>0.11(5)</t>
  </si>
  <si>
    <t>1.68(5)</t>
  </si>
  <si>
    <t>0.51(4)</t>
  </si>
  <si>
    <t>0.019(7)</t>
  </si>
  <si>
    <t>64(22)</t>
  </si>
  <si>
    <t>6.4(2)</t>
  </si>
  <si>
    <t>8.6(1)</t>
  </si>
  <si>
    <t>9.21(5)</t>
  </si>
  <si>
    <t>0.94(7)</t>
  </si>
  <si>
    <t>0.20(5)</t>
  </si>
  <si>
    <t>2.26(6)</t>
  </si>
  <si>
    <t>0.063(3)</t>
  </si>
  <si>
    <t>210(10)</t>
  </si>
  <si>
    <t>42.1(1)</t>
  </si>
  <si>
    <t>8.2(1)</t>
  </si>
  <si>
    <t>10.67(6)</t>
  </si>
  <si>
    <t>2.90(6)</t>
  </si>
  <si>
    <t>0.14(4)</t>
  </si>
  <si>
    <t>2.17(5)</t>
  </si>
  <si>
    <t>2.75(6)</t>
  </si>
  <si>
    <t>0.123(6)</t>
  </si>
  <si>
    <t>410(20)</t>
  </si>
  <si>
    <t>7.2(2)</t>
  </si>
  <si>
    <t>65.6(5)</t>
  </si>
  <si>
    <t>15.9(2)</t>
  </si>
  <si>
    <t>1.4(1)</t>
  </si>
  <si>
    <t>3.4(1)</t>
  </si>
  <si>
    <t>0.92(4)</t>
  </si>
  <si>
    <t>5.06(5)</t>
  </si>
  <si>
    <t>1.99(9)</t>
  </si>
  <si>
    <t>0.008(3)</t>
  </si>
  <si>
    <t>25(9)</t>
  </si>
  <si>
    <t>6.0(2)</t>
  </si>
  <si>
    <t>54.3(2)</t>
  </si>
  <si>
    <t>6.43(4)</t>
  </si>
  <si>
    <t>1.10(4)</t>
  </si>
  <si>
    <t>2.88(5)</t>
  </si>
  <si>
    <t>0.051(6)</t>
  </si>
  <si>
    <t>170(20)</t>
  </si>
  <si>
    <t>62.4(1)</t>
  </si>
  <si>
    <t>3.2(1)</t>
  </si>
  <si>
    <t>3.49(4)</t>
  </si>
  <si>
    <t>0.61(6)</t>
  </si>
  <si>
    <t>1.55(5)</t>
  </si>
  <si>
    <t>5.19(5)</t>
  </si>
  <si>
    <t>0.020(4)</t>
  </si>
  <si>
    <t>65(12)</t>
  </si>
  <si>
    <t>45.6(1)</t>
  </si>
  <si>
    <t>11.4(1)</t>
  </si>
  <si>
    <t>11.76(6)</t>
  </si>
  <si>
    <t>2.44(7)</t>
  </si>
  <si>
    <t>0.13(6)</t>
  </si>
  <si>
    <t>2.49(6)</t>
  </si>
  <si>
    <t>0.084(3)</t>
  </si>
  <si>
    <t>280(10)</t>
  </si>
  <si>
    <t>7.0(2)</t>
  </si>
  <si>
    <t>58.1(2)</t>
  </si>
  <si>
    <t>5.01(4)</t>
  </si>
  <si>
    <t>1.65(5)</t>
  </si>
  <si>
    <t>2.08(5)</t>
  </si>
  <si>
    <t>6.23(9)</t>
  </si>
  <si>
    <t>0.15(4)</t>
  </si>
  <si>
    <t>0.039(3)</t>
  </si>
  <si>
    <t>130(10)</t>
  </si>
  <si>
    <t>6.7(2)</t>
  </si>
  <si>
    <t>25 (EPMA)</t>
  </si>
  <si>
    <t>40.5(1)</t>
  </si>
  <si>
    <t>10.6(1)</t>
  </si>
  <si>
    <t>15.0(1)</t>
  </si>
  <si>
    <t>13.39(8)</t>
  </si>
  <si>
    <t>0.64(7)</t>
  </si>
  <si>
    <t>0.264(6)</t>
  </si>
  <si>
    <t>880(20)</t>
  </si>
  <si>
    <t>7.5(2)</t>
  </si>
  <si>
    <t>72.8(9)</t>
  </si>
  <si>
    <t>14.4(8)</t>
  </si>
  <si>
    <t>1.0(2)</t>
  </si>
  <si>
    <t>1.15(9)</t>
  </si>
  <si>
    <t>0.31(4)</t>
  </si>
  <si>
    <t>7.48(9)</t>
  </si>
  <si>
    <t>1.51(9)</t>
  </si>
  <si>
    <t>0.003(3)</t>
  </si>
  <si>
    <t>10(9)</t>
  </si>
  <si>
    <t>5.6(2)</t>
  </si>
  <si>
    <t>48.0(1)</t>
  </si>
  <si>
    <t>16.5(1)</t>
  </si>
  <si>
    <t>21.7(1)</t>
  </si>
  <si>
    <t>0.74(6)</t>
  </si>
  <si>
    <t>0.267(6)</t>
  </si>
  <si>
    <t>890(20)</t>
  </si>
  <si>
    <t>44.9(1)</t>
  </si>
  <si>
    <t>19.0(1)</t>
  </si>
  <si>
    <t>16.0(1)</t>
  </si>
  <si>
    <t>18.5(1)</t>
  </si>
  <si>
    <t>0.71(6)</t>
  </si>
  <si>
    <t>0.216(6)</t>
  </si>
  <si>
    <t>720(20)</t>
  </si>
  <si>
    <t>7.4(2)</t>
  </si>
  <si>
    <t>49.4(1)</t>
  </si>
  <si>
    <t>0.95(5)</t>
  </si>
  <si>
    <t>0.213(6)</t>
  </si>
  <si>
    <t>710(20)</t>
  </si>
  <si>
    <t>49.0(2)</t>
  </si>
  <si>
    <t>10.65(7)</t>
  </si>
  <si>
    <t>3.58(5)</t>
  </si>
  <si>
    <t>0.24(5)</t>
  </si>
  <si>
    <t>3.79(4)</t>
  </si>
  <si>
    <t>0.23(4)</t>
  </si>
  <si>
    <t>0.018(5)</t>
  </si>
  <si>
    <t>59(16)</t>
  </si>
  <si>
    <t>41.2(4)</t>
  </si>
  <si>
    <t>9.1(5)</t>
  </si>
  <si>
    <t>17.03(75)</t>
  </si>
  <si>
    <t>8.66(9)</t>
  </si>
  <si>
    <t>2.04(9)</t>
  </si>
  <si>
    <t>0.68(5)</t>
  </si>
  <si>
    <t>0.026(14)</t>
  </si>
  <si>
    <t>87(48)</t>
  </si>
  <si>
    <t>6.2(2)</t>
  </si>
  <si>
    <t>49.7(1)</t>
  </si>
  <si>
    <t>9.04(6)</t>
  </si>
  <si>
    <t>0.15(2)</t>
  </si>
  <si>
    <t>2.42(7)</t>
  </si>
  <si>
    <t>0.18(3)</t>
  </si>
  <si>
    <t>0.036(6)</t>
  </si>
  <si>
    <t>120(20)</t>
  </si>
  <si>
    <t>6.3(2)</t>
  </si>
  <si>
    <t>42.8(1)</t>
  </si>
  <si>
    <t>13.6(1)</t>
  </si>
  <si>
    <t>10.47(9)</t>
  </si>
  <si>
    <t>0.11(4)</t>
  </si>
  <si>
    <t>2.65(6)</t>
  </si>
  <si>
    <t>200(30)</t>
  </si>
  <si>
    <t>6.5(2)</t>
  </si>
  <si>
    <t>65.6(4)</t>
  </si>
  <si>
    <t>1.6(1)</t>
  </si>
  <si>
    <t>3.7(2)</t>
  </si>
  <si>
    <t>4.21(9)</t>
  </si>
  <si>
    <t>0.98(4)</t>
  </si>
  <si>
    <t>4.41(9)</t>
  </si>
  <si>
    <t>2.25(5)</t>
  </si>
  <si>
    <t>0.005(3)</t>
  </si>
  <si>
    <t>15(9)</t>
  </si>
  <si>
    <t>5.4(3)</t>
  </si>
  <si>
    <t>54.8(1)</t>
  </si>
  <si>
    <t>5.99(7)</t>
  </si>
  <si>
    <t>0.60(9)</t>
  </si>
  <si>
    <t>0.85(6)</t>
  </si>
  <si>
    <t>3.16(9)</t>
  </si>
  <si>
    <t>0.030(6)</t>
  </si>
  <si>
    <t>100(20)</t>
  </si>
  <si>
    <t>62.6(3)</t>
  </si>
  <si>
    <t>18.0(1)</t>
  </si>
  <si>
    <t>3.55(6)</t>
  </si>
  <si>
    <t>0.63(4)</t>
  </si>
  <si>
    <t>1.23(5)</t>
  </si>
  <si>
    <t>4.20(9)</t>
  </si>
  <si>
    <t>37(10)</t>
  </si>
  <si>
    <t>5.8(2)</t>
  </si>
  <si>
    <t>45.9(1)</t>
  </si>
  <si>
    <t>11.66(8)</t>
  </si>
  <si>
    <t>2.47(4)</t>
  </si>
  <si>
    <t>2.23(9)</t>
  </si>
  <si>
    <t>0.042(6)</t>
  </si>
  <si>
    <t>140(20)</t>
  </si>
  <si>
    <t>39.4(1)</t>
  </si>
  <si>
    <t>10.7(1)</t>
  </si>
  <si>
    <t>15.5(1)</t>
  </si>
  <si>
    <t>16.7(1)</t>
  </si>
  <si>
    <t>0.63(5)</t>
  </si>
  <si>
    <t>0.117(6)</t>
  </si>
  <si>
    <t>390(20)</t>
  </si>
  <si>
    <t>0.32(3)</t>
  </si>
  <si>
    <t>6.05(9)</t>
  </si>
  <si>
    <t>2.58(9)</t>
  </si>
  <si>
    <t>8(9)</t>
  </si>
  <si>
    <t>5.1(2)</t>
  </si>
  <si>
    <t>48.1(1)</t>
  </si>
  <si>
    <t>0.90(4)</t>
  </si>
  <si>
    <t>0.132(3)</t>
  </si>
  <si>
    <t>440(10)</t>
  </si>
  <si>
    <t>45.1(1)</t>
  </si>
  <si>
    <t>18.6(1)</t>
  </si>
  <si>
    <t>17.5(1)</t>
  </si>
  <si>
    <t>1.06(5)</t>
  </si>
  <si>
    <t>0.120(6)</t>
  </si>
  <si>
    <t>400(20)</t>
  </si>
  <si>
    <t>1.29(5)</t>
  </si>
  <si>
    <t>0.108(9)</t>
  </si>
  <si>
    <t>360(30)</t>
  </si>
  <si>
    <t>16.8(1)</t>
  </si>
  <si>
    <t>9.7(9)</t>
  </si>
  <si>
    <t>10.02(9)</t>
  </si>
  <si>
    <t>3.4(6)</t>
  </si>
  <si>
    <t>0.59(7)</t>
  </si>
  <si>
    <t>4.04(9)</t>
  </si>
  <si>
    <t>0.014(3)</t>
  </si>
  <si>
    <t>46(10)</t>
  </si>
  <si>
    <t>41.9(1)</t>
  </si>
  <si>
    <t>15.95(9)</t>
  </si>
  <si>
    <t>8.56(6)</t>
  </si>
  <si>
    <t>0.17(7)</t>
  </si>
  <si>
    <t>3.09(9)</t>
  </si>
  <si>
    <t>0.55(7)</t>
  </si>
  <si>
    <t>0.016(3)</t>
  </si>
  <si>
    <t>52(10)</t>
  </si>
  <si>
    <t>50.0(1)</t>
  </si>
  <si>
    <t>8.85(7)</t>
  </si>
  <si>
    <t>0.90(6)</t>
  </si>
  <si>
    <t>0.24(6)</t>
  </si>
  <si>
    <t>3.01(8)</t>
  </si>
  <si>
    <t>0.18(6)</t>
  </si>
  <si>
    <t>5.9(2)</t>
  </si>
  <si>
    <t>42.5(1)</t>
  </si>
  <si>
    <t>8.4(1)</t>
  </si>
  <si>
    <t>10.20(7)</t>
  </si>
  <si>
    <t>2.8(6)</t>
  </si>
  <si>
    <t>2.70(7)</t>
  </si>
  <si>
    <t>2.49(7)</t>
  </si>
  <si>
    <t>66.0(3)</t>
  </si>
  <si>
    <t>1.7(1)</t>
  </si>
  <si>
    <t>3.82(7)</t>
  </si>
  <si>
    <t>0.94(6)</t>
  </si>
  <si>
    <t>4.33(6)</t>
  </si>
  <si>
    <t>2.76(6)</t>
  </si>
  <si>
    <t>13(9)</t>
  </si>
  <si>
    <t>5.0(3)</t>
  </si>
  <si>
    <t>55.4(1)</t>
  </si>
  <si>
    <t>5.50(6)</t>
  </si>
  <si>
    <t>0.59(5)</t>
  </si>
  <si>
    <t>0.75(7)</t>
  </si>
  <si>
    <t>4.01(7)</t>
  </si>
  <si>
    <t>0.019(5)</t>
  </si>
  <si>
    <t>62(16)</t>
  </si>
  <si>
    <t>5.7(2)</t>
  </si>
  <si>
    <t>62.3(1)</t>
  </si>
  <si>
    <t>17.9(1)</t>
  </si>
  <si>
    <t>3.28(7)</t>
  </si>
  <si>
    <t>0.59(6)</t>
  </si>
  <si>
    <t>0.97(7)</t>
  </si>
  <si>
    <t>5.74(5)</t>
  </si>
  <si>
    <t>0.007(3)</t>
  </si>
  <si>
    <t>24(9)</t>
  </si>
  <si>
    <t>5.3(2)</t>
  </si>
  <si>
    <t>46.1(2)</t>
  </si>
  <si>
    <t>13.8(1)</t>
  </si>
  <si>
    <t>11.37(9)</t>
  </si>
  <si>
    <t>2.39(6)</t>
  </si>
  <si>
    <t>0.16(6)</t>
  </si>
  <si>
    <t>2.72(9)</t>
  </si>
  <si>
    <t>0.19(6)</t>
  </si>
  <si>
    <t>0.036(3)</t>
  </si>
  <si>
    <t>120(10)</t>
  </si>
  <si>
    <t>22.2(1)</t>
  </si>
  <si>
    <t>4.81(7)</t>
  </si>
  <si>
    <t>1.64(6)</t>
  </si>
  <si>
    <t>1.60(7)</t>
  </si>
  <si>
    <t>5.83(8)</t>
  </si>
  <si>
    <t>0.14(9)</t>
  </si>
  <si>
    <t>0.023(6)</t>
  </si>
  <si>
    <t>75(21)</t>
  </si>
  <si>
    <t>39.7(1)</t>
  </si>
  <si>
    <t>17.1(1)</t>
  </si>
  <si>
    <t>14.22(8)</t>
  </si>
  <si>
    <t>1.15(6)</t>
  </si>
  <si>
    <t>0.075(9)</t>
  </si>
  <si>
    <t>250(30)</t>
  </si>
  <si>
    <t>75.0(9)</t>
  </si>
  <si>
    <t>13.3(6)</t>
  </si>
  <si>
    <t>0.9(2)</t>
  </si>
  <si>
    <t>0.29(6)</t>
  </si>
  <si>
    <t>5.81(9)</t>
  </si>
  <si>
    <t>2.97(9)</t>
  </si>
  <si>
    <t>0.002(3)</t>
  </si>
  <si>
    <t>4.8(7)</t>
  </si>
  <si>
    <t>0.093(6)</t>
  </si>
  <si>
    <t>310(20)</t>
  </si>
  <si>
    <t>45.4(2)</t>
  </si>
  <si>
    <t>18.8(2)</t>
  </si>
  <si>
    <t>17.8(3)</t>
  </si>
  <si>
    <t>17.5(5)</t>
  </si>
  <si>
    <t>1.44(6)</t>
  </si>
  <si>
    <t>0.078(6)</t>
  </si>
  <si>
    <t>260(20)</t>
  </si>
  <si>
    <t>1.43(6)</t>
  </si>
  <si>
    <t>49.2(1)</t>
  </si>
  <si>
    <t>9.87(8)</t>
  </si>
  <si>
    <t>0.42(7)</t>
  </si>
  <si>
    <t>4.65(8)</t>
  </si>
  <si>
    <t>27(9)</t>
  </si>
  <si>
    <t>5.0(2)</t>
  </si>
  <si>
    <t>42.3(1)</t>
  </si>
  <si>
    <t>7.2(1)</t>
  </si>
  <si>
    <t>16.62(9)</t>
  </si>
  <si>
    <t>8.62(8)</t>
  </si>
  <si>
    <t>2.30(6)</t>
  </si>
  <si>
    <t>0.62(7)</t>
  </si>
  <si>
    <t>50.5(1)</t>
  </si>
  <si>
    <t>14.9(1)</t>
  </si>
  <si>
    <t>8.47(6)</t>
  </si>
  <si>
    <t>0.92(7)</t>
  </si>
  <si>
    <t>3.23(6)</t>
  </si>
  <si>
    <t>0.17(6)</t>
  </si>
  <si>
    <t>0.012(3)</t>
  </si>
  <si>
    <t>39(10)</t>
  </si>
  <si>
    <t>5.2(2)</t>
  </si>
  <si>
    <t>41.8(2)</t>
  </si>
  <si>
    <t>14.3(3)</t>
  </si>
  <si>
    <t>10.27(9)</t>
  </si>
  <si>
    <t>3.45(9)</t>
  </si>
  <si>
    <t>2.62(6)</t>
  </si>
  <si>
    <t>0.054(3)</t>
  </si>
  <si>
    <t>180(100)</t>
  </si>
  <si>
    <t>66.1(3)</t>
  </si>
  <si>
    <t>16.2(1)</t>
  </si>
  <si>
    <t>1.5(1)</t>
  </si>
  <si>
    <t>4.06(5)</t>
  </si>
  <si>
    <t>0.97(6)</t>
  </si>
  <si>
    <t>4.34(6)</t>
  </si>
  <si>
    <t>3.06(9)</t>
  </si>
  <si>
    <t>4.7(2)</t>
  </si>
  <si>
    <t>53.8(3)</t>
  </si>
  <si>
    <t>6.00(7)</t>
  </si>
  <si>
    <t>5.33(9)</t>
  </si>
  <si>
    <t>0.013(3)</t>
  </si>
  <si>
    <t>44(10)</t>
  </si>
  <si>
    <t>3.37(5)</t>
  </si>
  <si>
    <t>1.12(5)</t>
  </si>
  <si>
    <t>0.006(3)</t>
  </si>
  <si>
    <t>20(9)</t>
  </si>
  <si>
    <t>4.9(2)</t>
  </si>
  <si>
    <t>46.6(1)</t>
  </si>
  <si>
    <t>11.04(8)</t>
  </si>
  <si>
    <t>2.41(7)</t>
  </si>
  <si>
    <t>2.96(7)</t>
  </si>
  <si>
    <t>0.20(7)</t>
  </si>
  <si>
    <t>0.015(3)</t>
  </si>
  <si>
    <t>49(10)</t>
  </si>
  <si>
    <t>58.4(2)</t>
  </si>
  <si>
    <t>22.0(1)</t>
  </si>
  <si>
    <t>4.69(9)</t>
  </si>
  <si>
    <t>1.72(6)</t>
  </si>
  <si>
    <t>1.21(5)</t>
  </si>
  <si>
    <t>4.39(7)</t>
  </si>
  <si>
    <t>0.010(3)</t>
  </si>
  <si>
    <t>32(10)</t>
  </si>
  <si>
    <t>40.3(1)</t>
  </si>
  <si>
    <t>17.2(1)</t>
  </si>
  <si>
    <t>13.83(7)</t>
  </si>
  <si>
    <t>0.96(7)</t>
  </si>
  <si>
    <t>0.045(6)</t>
  </si>
  <si>
    <t>150(20)</t>
  </si>
  <si>
    <t>74.8(8)</t>
  </si>
  <si>
    <t>15.1(7)</t>
  </si>
  <si>
    <t>0.9(1)</t>
  </si>
  <si>
    <t>1.14(9)</t>
  </si>
  <si>
    <t>0.32(6)</t>
  </si>
  <si>
    <t>4.10(1)</t>
  </si>
  <si>
    <t>3.52(9)</t>
  </si>
  <si>
    <t>4.5(7)</t>
  </si>
  <si>
    <t>1.23(7)</t>
  </si>
  <si>
    <t>0.048(6)</t>
  </si>
  <si>
    <t>160(20)</t>
  </si>
  <si>
    <t>17.7(1)</t>
  </si>
  <si>
    <t>1.12(7)</t>
  </si>
  <si>
    <t>48.9(1)</t>
  </si>
  <si>
    <t>15.2(1)</t>
  </si>
  <si>
    <t>18.9(1)</t>
  </si>
  <si>
    <t>2.98(6)</t>
  </si>
  <si>
    <t>120(9)</t>
  </si>
  <si>
    <r>
      <t>Air/SO</t>
    </r>
    <r>
      <rPr>
        <b/>
        <vertAlign val="subscript"/>
        <sz val="8"/>
        <color rgb="FF000000"/>
        <rFont val="Times New Roman"/>
        <family val="1"/>
      </rPr>
      <t>2</t>
    </r>
  </si>
  <si>
    <r>
      <t>SiO</t>
    </r>
    <r>
      <rPr>
        <b/>
        <vertAlign val="subscript"/>
        <sz val="8"/>
        <color rgb="FF000000"/>
        <rFont val="Times New Roman"/>
        <family val="1"/>
      </rPr>
      <t>2</t>
    </r>
  </si>
  <si>
    <r>
      <t>Al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3</t>
    </r>
  </si>
  <si>
    <r>
      <t>TiO</t>
    </r>
    <r>
      <rPr>
        <b/>
        <vertAlign val="subscript"/>
        <sz val="8"/>
        <color rgb="FF000000"/>
        <rFont val="Times New Roman"/>
        <family val="1"/>
      </rPr>
      <t>2</t>
    </r>
  </si>
  <si>
    <r>
      <t>K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</si>
  <si>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Na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</si>
  <si>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P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5</t>
    </r>
  </si>
  <si>
    <r>
      <t>SO</t>
    </r>
    <r>
      <rPr>
        <b/>
        <vertAlign val="subscript"/>
        <sz val="8"/>
        <color theme="1"/>
        <rFont val="Times New Roman"/>
        <family val="1"/>
      </rPr>
      <t>4</t>
    </r>
  </si>
  <si>
    <t>10.43(9)</t>
  </si>
  <si>
    <t>3.39(8)</t>
  </si>
  <si>
    <t>1.41(7)</t>
  </si>
  <si>
    <t>4.27(7)</t>
  </si>
  <si>
    <t>0.22(6)</t>
  </si>
  <si>
    <r>
      <t>(1.24)</t>
    </r>
    <r>
      <rPr>
        <vertAlign val="superscript"/>
        <sz val="8"/>
        <color rgb="FF000000"/>
        <rFont val="Times New Roman"/>
        <family val="1"/>
      </rPr>
      <t>a</t>
    </r>
  </si>
  <si>
    <t>0.054(6)</t>
  </si>
  <si>
    <t>180(20)</t>
  </si>
  <si>
    <t>44.7(1)</t>
  </si>
  <si>
    <t>10.0(1)</t>
  </si>
  <si>
    <t>14.57(8)</t>
  </si>
  <si>
    <t>6.84(9)</t>
  </si>
  <si>
    <t>1.40(6)</t>
  </si>
  <si>
    <t>0.66(7)</t>
  </si>
  <si>
    <t>0.027(3)</t>
  </si>
  <si>
    <t>90(10)</t>
  </si>
  <si>
    <t>9.09(7)</t>
  </si>
  <si>
    <t>0.92(8)</t>
  </si>
  <si>
    <t>7.6(2)</t>
  </si>
  <si>
    <t>8.(1)2</t>
  </si>
  <si>
    <t>10.54(7)</t>
  </si>
  <si>
    <t>2.88(7)</t>
  </si>
  <si>
    <t>0.45(7)</t>
  </si>
  <si>
    <t>2.69(7)</t>
  </si>
  <si>
    <t>0.156(6)</t>
  </si>
  <si>
    <t>520(20)</t>
  </si>
  <si>
    <t>54.4(1)</t>
  </si>
  <si>
    <t>6.36(8)</t>
  </si>
  <si>
    <t>1.44(8)</t>
  </si>
  <si>
    <t>3.06(6)</t>
  </si>
  <si>
    <t>61.8(1)</t>
  </si>
  <si>
    <t>3.52(8)</t>
  </si>
  <si>
    <t>2.01(7)</t>
  </si>
  <si>
    <t>4.76(7)</t>
  </si>
  <si>
    <t>0.021(6)</t>
  </si>
  <si>
    <t>70(20)</t>
  </si>
  <si>
    <t>7.1(2)</t>
  </si>
  <si>
    <t>11.3(1)</t>
  </si>
  <si>
    <t>13.4(1)</t>
  </si>
  <si>
    <t>11.66(7)</t>
  </si>
  <si>
    <t>2.39(7)</t>
  </si>
  <si>
    <t>0.28(6)</t>
  </si>
  <si>
    <t>2.56(7)</t>
  </si>
  <si>
    <r>
      <t>(1.45)</t>
    </r>
    <r>
      <rPr>
        <vertAlign val="superscript"/>
        <sz val="8"/>
        <color rgb="FF000000"/>
        <rFont val="Times New Roman"/>
        <family val="1"/>
      </rPr>
      <t>b</t>
    </r>
  </si>
  <si>
    <t>0.102(6)</t>
  </si>
  <si>
    <t>340(20)</t>
  </si>
  <si>
    <t>7.8(2)</t>
  </si>
  <si>
    <t>55.8(3)</t>
  </si>
  <si>
    <t>22.1(1)</t>
  </si>
  <si>
    <t>5.0(1)</t>
  </si>
  <si>
    <t>5.15(7)</t>
  </si>
  <si>
    <t>1.69(7)</t>
  </si>
  <si>
    <t>2.60(7)</t>
  </si>
  <si>
    <t>5.80(9)</t>
  </si>
  <si>
    <t>14.0(1)</t>
  </si>
  <si>
    <t>11.81(9)</t>
  </si>
  <si>
    <t>0.243(6)</t>
  </si>
  <si>
    <t>810(20)</t>
  </si>
  <si>
    <t>22.4(1)</t>
  </si>
  <si>
    <t>0.297(6)</t>
  </si>
  <si>
    <t>990(20)</t>
  </si>
  <si>
    <t>46.2(1)</t>
  </si>
  <si>
    <t>20.0(1)</t>
  </si>
  <si>
    <t>13.8(2)</t>
  </si>
  <si>
    <t>0.180(9)</t>
  </si>
  <si>
    <t>600(30)</t>
  </si>
  <si>
    <t>50.3(1)</t>
  </si>
  <si>
    <t>0.207(6)</t>
  </si>
  <si>
    <t>690(20)</t>
  </si>
  <si>
    <t>47.7(1)</t>
  </si>
  <si>
    <t>16.3(1)</t>
  </si>
  <si>
    <t>10.29(7)</t>
  </si>
  <si>
    <t>3.39(6)</t>
  </si>
  <si>
    <t>1.19(7)</t>
  </si>
  <si>
    <t>4.0(7)</t>
  </si>
  <si>
    <t>0.075(6)</t>
  </si>
  <si>
    <t>250(20)</t>
  </si>
  <si>
    <t>43.5(1)</t>
  </si>
  <si>
    <t>15.59(7)</t>
  </si>
  <si>
    <t>7.66(8)</t>
  </si>
  <si>
    <t>b.d.l</t>
  </si>
  <si>
    <t>0.91(7)</t>
  </si>
  <si>
    <t>0.030(5)</t>
  </si>
  <si>
    <t>100(15)</t>
  </si>
  <si>
    <t>49.9(2)</t>
  </si>
  <si>
    <t>9.06(9)</t>
  </si>
  <si>
    <t>2.19(6)</t>
  </si>
  <si>
    <t>0.090(6)</t>
  </si>
  <si>
    <t>300(20)</t>
  </si>
  <si>
    <t>10.42(9)</t>
  </si>
  <si>
    <t>2.85(7)</t>
  </si>
  <si>
    <t>0.31(6)</t>
  </si>
  <si>
    <t>2.46(8)</t>
  </si>
  <si>
    <t>2.59(7)</t>
  </si>
  <si>
    <t>0.201(6)</t>
  </si>
  <si>
    <t>670(20)</t>
  </si>
  <si>
    <t>7.9(2)</t>
  </si>
  <si>
    <t>67.2(9)</t>
  </si>
  <si>
    <t>15.8(6)</t>
  </si>
  <si>
    <t>3.94(7)</t>
  </si>
  <si>
    <t>0.94(8)</t>
  </si>
  <si>
    <t>4.97(9)</t>
  </si>
  <si>
    <t>0.96(9)</t>
  </si>
  <si>
    <t>0.0141(7)</t>
  </si>
  <si>
    <t>47(23)</t>
  </si>
  <si>
    <t>6.7(3)</t>
  </si>
  <si>
    <t>54.9(1)</t>
  </si>
  <si>
    <t>6.40(6)</t>
  </si>
  <si>
    <t>1.21(6)</t>
  </si>
  <si>
    <t>2.77(7)</t>
  </si>
  <si>
    <t>0.072(6)</t>
  </si>
  <si>
    <t>240(20)</t>
  </si>
  <si>
    <t>45 (EPMA)</t>
  </si>
  <si>
    <t>62.1(2)</t>
  </si>
  <si>
    <t>3.58(6)</t>
  </si>
  <si>
    <t>0.62(5)</t>
  </si>
  <si>
    <t>1.61(6)</t>
  </si>
  <si>
    <t>4.24(6)</t>
  </si>
  <si>
    <t>0.018(6)</t>
  </si>
  <si>
    <t>60(20)</t>
  </si>
  <si>
    <t>45.8(1)</t>
  </si>
  <si>
    <t>13.51)</t>
  </si>
  <si>
    <t>11.43(6)</t>
  </si>
  <si>
    <t>2.41(6)</t>
  </si>
  <si>
    <t>2.46(7)</t>
  </si>
  <si>
    <t>7.7(2)</t>
  </si>
  <si>
    <t>50 (EPMA)</t>
  </si>
  <si>
    <t>57.1(4)</t>
  </si>
  <si>
    <t>21.8(2)</t>
  </si>
  <si>
    <t>4.77(9)</t>
  </si>
  <si>
    <t>1.64(7)</t>
  </si>
  <si>
    <t>2.55(6)</t>
  </si>
  <si>
    <t>5.58(7)</t>
  </si>
  <si>
    <t>0.057(6)</t>
  </si>
  <si>
    <t>190(20)</t>
  </si>
  <si>
    <t>13.9(2)</t>
  </si>
  <si>
    <t>18.8(1)</t>
  </si>
  <si>
    <t>12.32(6)</t>
  </si>
  <si>
    <t>0.300(5)</t>
  </si>
  <si>
    <t>1000(15)</t>
  </si>
  <si>
    <t>11.8(1)</t>
  </si>
  <si>
    <t>0.354(6)</t>
  </si>
  <si>
    <t>1180(20)</t>
  </si>
  <si>
    <t>19.7(4)</t>
  </si>
  <si>
    <t>14.3(7)</t>
  </si>
  <si>
    <t>19.6(6)</t>
  </si>
  <si>
    <t>0.276(12)</t>
  </si>
  <si>
    <t>920(40)</t>
  </si>
  <si>
    <t>50.2(1)</t>
  </si>
  <si>
    <t>15.7(1)</t>
  </si>
  <si>
    <t>19.4(1)</t>
  </si>
  <si>
    <t>0.249(6)</t>
  </si>
  <si>
    <t>830(20)</t>
  </si>
  <si>
    <r>
      <t>t</t>
    </r>
    <r>
      <rPr>
        <b/>
        <sz val="8"/>
        <color rgb="FF000000"/>
        <rFont val="Times New Roman"/>
        <family val="1"/>
      </rPr>
      <t xml:space="preserve"> (h)</t>
    </r>
  </si>
  <si>
    <r>
      <t>SO</t>
    </r>
    <r>
      <rPr>
        <b/>
        <vertAlign val="subscript"/>
        <sz val="8"/>
        <color rgb="FF000000"/>
        <rFont val="Times New Roman"/>
        <family val="1"/>
      </rPr>
      <t>4</t>
    </r>
  </si>
  <si>
    <t>48.5(2)</t>
  </si>
  <si>
    <t>12.5(1)</t>
  </si>
  <si>
    <t>0.093(15)</t>
  </si>
  <si>
    <t>310 (50)</t>
  </si>
  <si>
    <t>450 (20)</t>
  </si>
  <si>
    <t>520 (20)</t>
  </si>
  <si>
    <t>48.6(2)</t>
  </si>
  <si>
    <t>0.153(6)</t>
  </si>
  <si>
    <t>510 (20)</t>
  </si>
  <si>
    <t>9.08(6)</t>
  </si>
  <si>
    <t>0.033(6)</t>
  </si>
  <si>
    <t>110 (20)</t>
  </si>
  <si>
    <t>9.05(6)</t>
  </si>
  <si>
    <t>2.64(6)</t>
  </si>
  <si>
    <t>49.8(1)</t>
  </si>
  <si>
    <t>8.78(7)</t>
  </si>
  <si>
    <t>0.90(8)</t>
  </si>
  <si>
    <t>3.63(8)</t>
  </si>
  <si>
    <t>160 (20)</t>
  </si>
  <si>
    <t>8.93(8)</t>
  </si>
  <si>
    <t>2.64(7)</t>
  </si>
  <si>
    <t>0.039(6)</t>
  </si>
  <si>
    <t>130 (20)</t>
  </si>
  <si>
    <t>T (K)</t>
  </si>
  <si>
    <t>S (ppm) - EPMA</t>
  </si>
  <si>
    <t>S (ppm) - SIMS</t>
  </si>
  <si>
    <t>290(10)</t>
  </si>
  <si>
    <t>1410(10)</t>
  </si>
  <si>
    <t>360(10)</t>
  </si>
  <si>
    <t>936(15)</t>
  </si>
  <si>
    <t>265(5)</t>
  </si>
  <si>
    <t>665(9)</t>
  </si>
  <si>
    <t>339(5)</t>
  </si>
  <si>
    <t>134(4)</t>
  </si>
  <si>
    <t>tholeiite basalt</t>
  </si>
  <si>
    <t>Katsura_Nagashima 1974</t>
  </si>
  <si>
    <t>Nash et al., 2019 (a)</t>
  </si>
  <si>
    <t>Nash et al., 2019 (b)</t>
  </si>
  <si>
    <t>Clemente et al., 2004</t>
  </si>
  <si>
    <t>MP14 III</t>
  </si>
  <si>
    <t>MP14 IV</t>
  </si>
  <si>
    <t>MP14 VI</t>
  </si>
  <si>
    <t>MP9 I</t>
  </si>
  <si>
    <t>MP9 V</t>
  </si>
  <si>
    <t>Study</t>
  </si>
  <si>
    <t>Data obtained from Moretti and Ottonnelo 2005 CTSFG model</t>
  </si>
  <si>
    <t>TK</t>
  </si>
  <si>
    <t>Pbars</t>
  </si>
  <si>
    <t>LogCs(o)</t>
  </si>
  <si>
    <t>LogCs(c)</t>
  </si>
  <si>
    <t>Measured</t>
  </si>
  <si>
    <t>Calculated</t>
  </si>
  <si>
    <t>LogCs (mes)</t>
  </si>
  <si>
    <t>LogCs(calc)</t>
  </si>
  <si>
    <t>JFR+1.60</t>
  </si>
  <si>
    <t>DWF+1.60</t>
  </si>
  <si>
    <t>PRI+1.60</t>
  </si>
  <si>
    <t>EVO+1.60</t>
  </si>
  <si>
    <t>AND+1.60</t>
  </si>
  <si>
    <t>DAC+1.60</t>
  </si>
  <si>
    <t>JFR+1.21</t>
  </si>
  <si>
    <t>DWF+1.21</t>
  </si>
  <si>
    <t>PRI+1.21</t>
  </si>
  <si>
    <t>EVO+1.21</t>
  </si>
  <si>
    <t>AND+1.21</t>
  </si>
  <si>
    <t>DAC+1.21</t>
  </si>
  <si>
    <t>TK    Pbars</t>
  </si>
  <si>
    <t>Lo</t>
  </si>
  <si>
    <t>gCs(o)   L</t>
  </si>
  <si>
    <t>ogCs(c) Lo</t>
  </si>
  <si>
    <t>gKSO4</t>
  </si>
  <si>
    <t>logfO2in</t>
  </si>
  <si>
    <t>logfO2ca</t>
  </si>
  <si>
    <t>H2O wt.%</t>
  </si>
  <si>
    <t>Delta log Cs</t>
  </si>
  <si>
    <t>And</t>
  </si>
  <si>
    <t>logCS6+</t>
  </si>
  <si>
    <t>logfO2 change</t>
  </si>
  <si>
    <t>IB basalt</t>
  </si>
  <si>
    <t>AND 0.15% S 1200°C</t>
  </si>
  <si>
    <t>S ppm</t>
  </si>
  <si>
    <t>AND 0.35% S 1200°C</t>
  </si>
  <si>
    <t>IB 0.15% S 1200°C</t>
  </si>
  <si>
    <t>IB 0.35% S 1200°C</t>
  </si>
  <si>
    <t>IB 0.15% S 1250°C</t>
  </si>
  <si>
    <t>AND 0.15% S 1150°C</t>
  </si>
  <si>
    <t>AND 0.35% S 1150°C</t>
  </si>
  <si>
    <t>IB 0.35% S 1250°C</t>
  </si>
  <si>
    <t>P (Mpa)</t>
  </si>
  <si>
    <t>S remaining</t>
  </si>
  <si>
    <t>NIB 3 wt.% H2O</t>
  </si>
  <si>
    <t>NIB 5 wt.% H2O</t>
  </si>
  <si>
    <t>Andesite 3 wt.% H2O</t>
  </si>
  <si>
    <t>Andesite 5 wt.% H2O</t>
  </si>
  <si>
    <t>Values with 0 wt.% water are presented in Fig.9 data spreadsheet</t>
  </si>
  <si>
    <t>P(Mpa)</t>
  </si>
  <si>
    <t>P( Mpa)</t>
  </si>
  <si>
    <t>P(bar)</t>
  </si>
  <si>
    <t xml:space="preserve">Spreadsheet number and name </t>
  </si>
  <si>
    <t>Additional information</t>
  </si>
  <si>
    <t>Summary of this spreadsheet</t>
  </si>
  <si>
    <t>Starting material compositions</t>
  </si>
  <si>
    <t xml:space="preserve">Experimental conditions </t>
  </si>
  <si>
    <t>Major oxides and sulfur contents of the glasses after equilibration experiments</t>
  </si>
  <si>
    <t>Major oxides and sulfur contents of the glass products at 1573 K and different Air/SO2 ratios</t>
  </si>
  <si>
    <t>Major oxides and sulfur contents of the glasses (CMAS 1 and NIB) from the time series</t>
  </si>
  <si>
    <t>1 - General  Information</t>
  </si>
  <si>
    <t>Sulfur contents of various glasses from this study measured by both EPMA and SIMS methods</t>
  </si>
  <si>
    <t>7 - Tables S2 - SIMS vs EPMA</t>
  </si>
  <si>
    <t>2 - Table 1 - starting material</t>
  </si>
  <si>
    <t>3 - Table 2 - experimental conditions</t>
  </si>
  <si>
    <t>4 - Table 3 - data after equilibrium experiments</t>
  </si>
  <si>
    <t>Log CS6+ data from previous studies showed in the Fig. 8</t>
  </si>
  <si>
    <t>8 - Figure 8 - Data from other studies</t>
  </si>
  <si>
    <t>Data used in the Fig. 9 degassing simulation</t>
  </si>
  <si>
    <t>Data from Moretti and Ottonelo (2005) model to determine the effect of water on the sulfate capacity</t>
  </si>
  <si>
    <t>11 - Figure 12 - Degassing model with water effect on log CS6+</t>
  </si>
  <si>
    <t>Data used for the Figure 12 showing the water effect on the S degassing simulation</t>
  </si>
  <si>
    <t>12 - Figure S2 - Degassing simulation holding fO2 conditions</t>
  </si>
  <si>
    <t>Data sued for the Fig. S2 showing the effect of non-evolution of the fO2 on the S degasssing  simulation</t>
  </si>
  <si>
    <t>13 Figure S3 - log CS6+ comparison between Moretti and Ottonello (2005) model and this study measured data</t>
  </si>
  <si>
    <t>Data from the Figure S3</t>
  </si>
  <si>
    <t>4 - Table 3 - Major oxides and S contents data after equilibrium experiments</t>
  </si>
  <si>
    <t>5 - Table 4 - Major oxides and S contents data after equilibrium experiments with various Air/SO2 ratios</t>
  </si>
  <si>
    <t>6 - Table S1 - Time series data</t>
  </si>
  <si>
    <t>10 - Figure 11 - Xater effect on log CS6+</t>
  </si>
  <si>
    <t>10 - Figure 11 -Water effect on log CS6+</t>
  </si>
  <si>
    <t>9 - Figure 9 - Degassing Simulation data</t>
  </si>
  <si>
    <t>Measured (this study)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</si>
  <si>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</si>
  <si>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</si>
  <si>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</si>
  <si>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</si>
  <si>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</si>
  <si>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</si>
  <si>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</si>
  <si>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</si>
  <si>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</si>
  <si>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</si>
  <si>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</si>
  <si>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</si>
  <si>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Just need to modify the temperature (in Kelvin) you want for your calculation </t>
  </si>
  <si>
    <t>and the oxide proportions</t>
  </si>
  <si>
    <t>sum</t>
  </si>
  <si>
    <t>Cells that can be modified are in grey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</si>
  <si>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</si>
  <si>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</si>
  <si>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</si>
  <si>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</si>
  <si>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</si>
  <si>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</si>
  <si>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</si>
  <si>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</si>
  <si>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</si>
  <si>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</si>
  <si>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</si>
  <si>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</si>
  <si>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</si>
  <si>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</si>
  <si>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</si>
  <si>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</si>
  <si>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</si>
  <si>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</si>
  <si>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err logCs calc</t>
  </si>
  <si>
    <t>Spreadsheet to use the equation developped in this study to determine log CS6+</t>
  </si>
  <si>
    <t>FileName :  10_elts_15Kev_45nA_JB_timeseries_2021_19_3.qtiDat</t>
  </si>
  <si>
    <t>Signal(s) Used : Na Ka, Mg Ka, Si Ka, Al Ka, K  Ka, Ti Ka, Mn Ka, Fe Ka, S  Ka, Ca Ka</t>
  </si>
  <si>
    <t>Spectrometers Conditions :  Sp1 TAP,  Sp1 TAP,  Sp4 TAP,  Sp4 TAP,  Sp2 PET,  Sp2 PET,  Sp5 LLIF,  Sp5 LLIF,  Sp3 LPET,  Sp3 LPET</t>
  </si>
  <si>
    <t>Full Spectrometers Conditions :  Sp1 TAP(2d= 25.745,K= 0.00218),  Sp1 TAP(2d= 25.745,K= 0.00218),  Sp4 TAP(2d= 25.745,K= 0.00218),  Sp4 TAP(2d= 25.745,K= 0.00218),  Sp2 PET(2d= 8.75,K= 0.000144),  Sp2 PET(2d= 8.75,K= 0.000144),  Sp5 LLIF(2d= 4.0267,K= 5.8E-05),  Sp5 LLIF(2d= 4.0267,K= 5.8E-05),  Sp3 LPET(2d= 8.75,K= 0.000144),  Sp3 LPET(2d= 8.75,K= 0.000144)</t>
  </si>
  <si>
    <t>Column Conditions : Cond 1 : 15keV Reg Off</t>
  </si>
  <si>
    <t>Date : Mar-22-2021</t>
  </si>
  <si>
    <t>User Name : SX954-PC\SX</t>
  </si>
  <si>
    <t>DataSet Comment : TS_Fo5Di48An47_15h</t>
  </si>
  <si>
    <t xml:space="preserve">Comment :  </t>
  </si>
  <si>
    <t>Analysis Date : Saturday, March 20, 2021 1:11:21 AM</t>
  </si>
  <si>
    <t>Project Name : Julien Boulliung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</si>
  <si>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</si>
  <si>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</si>
  <si>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</si>
  <si>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</si>
  <si>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</si>
  <si>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</si>
  <si>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</si>
  <si>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</si>
  <si>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</si>
  <si>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</si>
  <si>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</si>
  <si>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</si>
  <si>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</si>
  <si>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</si>
  <si>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</si>
  <si>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Sp1</t>
  </si>
  <si>
    <t>Na Ka</t>
  </si>
  <si>
    <t>TAP</t>
  </si>
  <si>
    <t>Inte</t>
  </si>
  <si>
    <t>Mg Ka</t>
  </si>
  <si>
    <t>Sp4</t>
  </si>
  <si>
    <t>Si Ka</t>
  </si>
  <si>
    <t>Al Ka</t>
  </si>
  <si>
    <t>Sp2</t>
  </si>
  <si>
    <t>K  Ka</t>
  </si>
  <si>
    <t>PET</t>
  </si>
  <si>
    <t>Ti Ka</t>
  </si>
  <si>
    <t>Sp5</t>
  </si>
  <si>
    <t>Mn Ka</t>
  </si>
  <si>
    <t>LLIF</t>
  </si>
  <si>
    <t>Fe Ka</t>
  </si>
  <si>
    <t>Sp3</t>
  </si>
  <si>
    <t>S  Ka</t>
  </si>
  <si>
    <t>LPET</t>
  </si>
  <si>
    <t>Ca Ka</t>
  </si>
  <si>
    <t>Peak Position :  Sp1 46264 (-850, 850),  Sp1 38435 (-1750, 1400),  Sp4 27737 (-750, 850),  Sp4 32477 (-650, 800),  Sp2 42763 (-650, 650),  Sp2 31415 (-1000, 800),  Sp5 52200 (-800, 800),  Sp5 48088 (-1000, 1000),  Sp3 61381 (-1000, 1000),  Sp3 38386 (-800, 800)</t>
  </si>
  <si>
    <t>Current Sample Position :  X = 11682 Y = 32628 Z = 343 BeamX = 0.00 BeamX = 0.00</t>
  </si>
  <si>
    <t xml:space="preserve">Standard Name : </t>
  </si>
  <si>
    <t>Na ,Si ,Al On Albite</t>
  </si>
  <si>
    <t>Mg On MgO</t>
  </si>
  <si>
    <t>K  On Sanidine</t>
  </si>
  <si>
    <t>Ti On TiO2</t>
  </si>
  <si>
    <t>Mn On Mn</t>
  </si>
  <si>
    <t>Fe ,Ca On Andradite</t>
  </si>
  <si>
    <t xml:space="preserve">Standard composition : </t>
  </si>
  <si>
    <t>Albite = O  : 48.75 %, Na : 8.61 %, Al : 10.34 %, Si : 32.03 %, K  : 0.20 %, Ca : 0.08 %</t>
  </si>
  <si>
    <t>MgO = O  : 39.70 %, Mg : 60.30 %</t>
  </si>
  <si>
    <t>Sanidine = Na : 1.27 %, Al : 9.80 %, Si : 30.27 %, K  : 11.80 %, O  : 46.03 %, Ba : 0.76 %</t>
  </si>
  <si>
    <t>TiO2 = O  : 40.07 %, Ti : 59.93 %</t>
  </si>
  <si>
    <t>Mn = Mn : 100.00 %</t>
  </si>
  <si>
    <t>Andradite = O  : 38.16 %, Al : 0.94 %, Si : 16.80 %, Ca : 23.37 %, Ti : 0.05 %, Mn : 0.33 %, Fe : 20.37 %</t>
  </si>
  <si>
    <t xml:space="preserve">Calibration file name (Element intensity cps/nA) : </t>
  </si>
  <si>
    <t>Na ,Si : Other\Albite_15kV_NaKa-Sp1-TAP_SiKa-Sp4-TAP_030.calDat (Na : 35.9 cps/nA, Si : 360.9 cps/nA)</t>
  </si>
  <si>
    <t>Mg : Other\MgO_15kV_MgKa-Sp1-TAP_095.calDat (Mg : 556.0 cps/nA)</t>
  </si>
  <si>
    <t>Al : Other\Albite_15kV_AlKa-Sp4-TAP_038.calDat (Al : 107.4 cps/nA)</t>
  </si>
  <si>
    <t>K  : Other\Sanidine_15kV_KKa-Sp2-PET_039.calDat (K  : 61.3 cps/nA)</t>
  </si>
  <si>
    <t>Ti : Other\TiO2_15kV_TiKa-Sp2-PET_055.calDat (Ti : 358.1 cps/nA)</t>
  </si>
  <si>
    <t>Mn : Other\Mn_15kV_MnKa-Sp5-LLIF_056.calDat (Mn : 541.8 cps/nA)</t>
  </si>
  <si>
    <t>Fe : Other\Andradite_15kV_CaKa-Sp2-PET_FeKa-Sp5-LLIF_046.calDat (Fe : 101.5 cps/nA)</t>
  </si>
  <si>
    <t>Ca : Other\Andradite_15kV_CaKa-Sp3-LPET_001.calDat (Ca : 515.9 cps/nA)</t>
  </si>
  <si>
    <t>Beam Size : 10 ?m</t>
  </si>
  <si>
    <t>Element analyzed</t>
  </si>
  <si>
    <t>Crystals used</t>
  </si>
  <si>
    <t>Secondary standard data</t>
  </si>
  <si>
    <t>Data you will find:</t>
  </si>
  <si>
    <t xml:space="preserve">Spectrometer conditions </t>
  </si>
  <si>
    <t>Example of EPMA analyses parameters (e.g., peak duration, spectrometers and crystals informations…)</t>
  </si>
  <si>
    <t>S  On Baryte</t>
  </si>
  <si>
    <t>S  : Other\Baryte_15kV_SKa-Sp3-LPET_016.calDat (S  : 553.0 cps/nA)</t>
  </si>
  <si>
    <t>Barite = O : 27.42 %,  S  : 13.74 %, Ba : 58.84 %</t>
  </si>
  <si>
    <t>Na2O</t>
  </si>
  <si>
    <t>Al2O3</t>
  </si>
  <si>
    <t>SiO2</t>
  </si>
  <si>
    <t>K2O</t>
  </si>
  <si>
    <t>Cl</t>
  </si>
  <si>
    <t>P2O5</t>
  </si>
  <si>
    <t>SO2</t>
  </si>
  <si>
    <t>TiO2</t>
  </si>
  <si>
    <t>F</t>
  </si>
  <si>
    <t>Cr2O3</t>
  </si>
  <si>
    <t>NiO</t>
  </si>
  <si>
    <t>Wt.%</t>
  </si>
  <si>
    <t>Compositon with all oxides for L17 secondary standard</t>
  </si>
  <si>
    <t>Uncertainties (+/-)</t>
  </si>
  <si>
    <t>Uncertainties refer to 1 standard deviation</t>
  </si>
  <si>
    <t>M106-Etna-0</t>
  </si>
  <si>
    <t>M106-CY82-29-3V</t>
  </si>
  <si>
    <t>M98-40428</t>
  </si>
  <si>
    <t>M98-60701</t>
  </si>
  <si>
    <t>M98-47963</t>
  </si>
  <si>
    <t>M98-25603</t>
  </si>
  <si>
    <t>Standard</t>
  </si>
  <si>
    <t>Rb2O</t>
  </si>
  <si>
    <t>F (ppm)</t>
  </si>
  <si>
    <t>Cl (ppm)</t>
  </si>
  <si>
    <t>Br (ppm)</t>
  </si>
  <si>
    <t>I (ppb)</t>
  </si>
  <si>
    <t>nd</t>
  </si>
  <si>
    <t>&lt;50</t>
  </si>
  <si>
    <t>Bouvier et a. 2008 / Bouvier et al. 2010 / Metrich &amp; Deloule, 1994 (Suppl Mat. Table 2)</t>
  </si>
  <si>
    <t>Stolper &amp; Newman, 1994</t>
  </si>
  <si>
    <t>Bindeman et al. 2012</t>
  </si>
  <si>
    <t>References</t>
  </si>
  <si>
    <t>Composition in major oxides of the standards used for the sulfur calibration</t>
  </si>
  <si>
    <t>ln CS6+ measured (this study)</t>
  </si>
  <si>
    <t>15 - Sulfate capacity calculation spreadsheet</t>
  </si>
  <si>
    <t>16 - EPMA parameters and standards informations</t>
  </si>
  <si>
    <t>17 - L17 secondary standard composition for EPMA calibration</t>
  </si>
  <si>
    <t>18 - SIMS standards</t>
  </si>
  <si>
    <t>14 Figure S4 -Comparison with O'Neill and Mavrogenes (2022) equation</t>
  </si>
  <si>
    <t>Comparison of measured lnCS6+ and calculated lnCS6+ using O'Neill and Mavrogenes (2022) equation</t>
  </si>
  <si>
    <t>16 - Example of EPMA file for one session - Showing all the initial parameters</t>
  </si>
  <si>
    <t>ln CS6+ O'Neill and Mavrogenes (2022) Eq. 12a</t>
  </si>
  <si>
    <t>SiO2_Liq</t>
  </si>
  <si>
    <t>Al2O3_Liq</t>
  </si>
  <si>
    <t>MgO_Liq</t>
  </si>
  <si>
    <t>CaO_Liq</t>
  </si>
  <si>
    <t>FeOt_Liq</t>
  </si>
  <si>
    <t>TiO2_Liq</t>
  </si>
  <si>
    <t>K2O_Liq</t>
  </si>
  <si>
    <t>Na2O_Liq</t>
  </si>
  <si>
    <t>MnO_Liq</t>
  </si>
  <si>
    <t>molar proportions</t>
  </si>
  <si>
    <t>Cation fraction</t>
  </si>
  <si>
    <t>Bigger than it should be</t>
  </si>
  <si>
    <t>Smaller than it should be</t>
  </si>
  <si>
    <t>PW_LogCS6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</si>
</sst>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2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b/>
      <sz val="8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vertAlign val="subscript"/>
      <sz val="8"/>
      <color theme="1"/>
      <name val="Times New Roman"/>
      <family val="1"/>
    </font>
    <font>
      <b/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49" fontId="25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1" fillId="0" borderId="7" xfId="0" applyFont="1" applyBorder="1"/>
    <xf numFmtId="0" fontId="32" fillId="0" borderId="0" xfId="0" applyFont="1"/>
    <xf numFmtId="0" fontId="31" fillId="0" borderId="0" xfId="0" applyFont="1" applyBorder="1"/>
    <xf numFmtId="0" fontId="34" fillId="0" borderId="2" xfId="0" applyFont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8" fillId="5" borderId="0" xfId="0" applyFont="1" applyFill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1" fillId="0" borderId="7" xfId="0" applyFont="1" applyFill="1" applyBorder="1"/>
    <xf numFmtId="0" fontId="28" fillId="0" borderId="0" xfId="0" applyFont="1"/>
    <xf numFmtId="0" fontId="31" fillId="0" borderId="0" xfId="0" applyFont="1"/>
    <xf numFmtId="165" fontId="0" fillId="0" borderId="0" xfId="0" applyNumberFormat="1"/>
    <xf numFmtId="0" fontId="33" fillId="0" borderId="0" xfId="0" applyFont="1"/>
    <xf numFmtId="165" fontId="0" fillId="0" borderId="6" xfId="0" applyNumberFormat="1" applyBorder="1"/>
    <xf numFmtId="0" fontId="0" fillId="0" borderId="15" xfId="0" applyBorder="1"/>
    <xf numFmtId="165" fontId="0" fillId="0" borderId="8" xfId="0" applyNumberFormat="1" applyBorder="1"/>
    <xf numFmtId="0" fontId="35" fillId="8" borderId="12" xfId="0" applyFont="1" applyFill="1" applyBorder="1" applyAlignment="1">
      <alignment horizontal="center"/>
    </xf>
    <xf numFmtId="0" fontId="35" fillId="9" borderId="12" xfId="0" applyFont="1" applyFill="1" applyBorder="1" applyAlignment="1">
      <alignment horizontal="center"/>
    </xf>
    <xf numFmtId="0" fontId="28" fillId="0" borderId="13" xfId="0" applyFont="1" applyBorder="1"/>
    <xf numFmtId="0" fontId="28" fillId="0" borderId="14" xfId="0" applyFont="1" applyBorder="1"/>
    <xf numFmtId="0" fontId="37" fillId="0" borderId="2" xfId="59" applyFont="1" applyBorder="1" applyAlignment="1">
      <alignment horizontal="center" vertical="center"/>
    </xf>
    <xf numFmtId="0" fontId="37" fillId="10" borderId="0" xfId="59" applyFont="1" applyFill="1" applyAlignment="1">
      <alignment horizontal="right" vertical="center"/>
    </xf>
    <xf numFmtId="0" fontId="37" fillId="5" borderId="2" xfId="59" applyFont="1" applyFill="1" applyBorder="1" applyAlignment="1">
      <alignment horizontal="center" vertical="center"/>
    </xf>
    <xf numFmtId="2" fontId="40" fillId="10" borderId="0" xfId="59" applyNumberFormat="1" applyFont="1" applyFill="1" applyAlignment="1">
      <alignment horizontal="right" vertical="center"/>
    </xf>
    <xf numFmtId="2" fontId="37" fillId="10" borderId="0" xfId="59" applyNumberFormat="1" applyFont="1" applyFill="1" applyAlignment="1">
      <alignment horizontal="right" vertical="center"/>
    </xf>
    <xf numFmtId="0" fontId="32" fillId="0" borderId="0" xfId="0" applyFont="1" applyFill="1" applyBorder="1"/>
    <xf numFmtId="0" fontId="28" fillId="6" borderId="0" xfId="0" applyFont="1" applyFill="1"/>
    <xf numFmtId="0" fontId="0" fillId="0" borderId="7" xfId="0" applyBorder="1"/>
    <xf numFmtId="0" fontId="31" fillId="5" borderId="12" xfId="0" applyFont="1" applyFill="1" applyBorder="1"/>
    <xf numFmtId="0" fontId="32" fillId="5" borderId="11" xfId="0" applyFont="1" applyFill="1" applyBorder="1"/>
    <xf numFmtId="0" fontId="33" fillId="0" borderId="12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1" fillId="7" borderId="9" xfId="0" applyFont="1" applyFill="1" applyBorder="1" applyAlignment="1">
      <alignment horizontal="center"/>
    </xf>
    <xf numFmtId="0" fontId="31" fillId="7" borderId="10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59" xr:uid="{00000000-0005-0000-0000-000045000000}"/>
  </cellStyles>
  <dxfs count="0"/>
  <tableStyles count="0" defaultTableStyle="TableStyleMedium9" defaultPivotStyle="PivotStyleMedium4"/>
  <colors>
    <mruColors>
      <color rgb="FF41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8840769903799"/>
          <c:y val="8.1481408573928299E-2"/>
          <c:w val="0.69705037803110403"/>
          <c:h val="0.7124911067588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'Fig.11_Water_effet_LogCS6+'!$B$5</c:f>
              <c:strCache>
                <c:ptCount val="1"/>
                <c:pt idx="0">
                  <c:v>NIB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rgbClr val="66FF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'Fig.11_Water_effet_LogCS6+'!$J$5:$J$10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'Fig.11_Water_effet_LogCS6+'!$F$5:$F$10</c:f>
              <c:numCache>
                <c:formatCode>General</c:formatCode>
                <c:ptCount val="6"/>
                <c:pt idx="0">
                  <c:v>10.8535588</c:v>
                </c:pt>
                <c:pt idx="1">
                  <c:v>10.912229999999999</c:v>
                </c:pt>
                <c:pt idx="2">
                  <c:v>10.8893963</c:v>
                </c:pt>
                <c:pt idx="3">
                  <c:v>10.802866</c:v>
                </c:pt>
                <c:pt idx="4">
                  <c:v>10.6671178</c:v>
                </c:pt>
                <c:pt idx="5">
                  <c:v>10.4952016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6-46A6-8648-34BE44D45686}"/>
            </c:ext>
          </c:extLst>
        </c:ser>
        <c:ser>
          <c:idx val="1"/>
          <c:order val="1"/>
          <c:tx>
            <c:strRef>
              <c:f>'Fig.11_Water_effet_LogCS6+'!$B$11</c:f>
              <c:strCache>
                <c:ptCount val="1"/>
                <c:pt idx="0">
                  <c:v>Andesite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8000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'Fig.11_Water_effet_LogCS6+'!$J$11:$J$16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'Fig.11_Water_effet_LogCS6+'!$F$11:$F$16</c:f>
              <c:numCache>
                <c:formatCode>General</c:formatCode>
                <c:ptCount val="6"/>
                <c:pt idx="0">
                  <c:v>10.8689163</c:v>
                </c:pt>
                <c:pt idx="1">
                  <c:v>11.169260100000001</c:v>
                </c:pt>
                <c:pt idx="2">
                  <c:v>11.2642472</c:v>
                </c:pt>
                <c:pt idx="3">
                  <c:v>11.2250593</c:v>
                </c:pt>
                <c:pt idx="4">
                  <c:v>11.0978879</c:v>
                </c:pt>
                <c:pt idx="5">
                  <c:v>10.915061100000001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6-46A6-8648-34BE44D4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70456"/>
        <c:axId val="2132876280"/>
      </c:scatterChart>
      <c:valAx>
        <c:axId val="213287045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H2O wt.%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6280"/>
        <c:crosses val="autoZero"/>
        <c:crossBetween val="midCat"/>
      </c:valAx>
      <c:valAx>
        <c:axId val="213287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Log C</a:t>
                </a:r>
                <a:r>
                  <a:rPr lang="fr-FR" sz="1400" baseline="-25000">
                    <a:latin typeface="Arial"/>
                    <a:cs typeface="Arial"/>
                  </a:rPr>
                  <a:t>S6+</a:t>
                </a:r>
                <a:r>
                  <a:rPr lang="fr-FR" sz="1400">
                    <a:latin typeface="Arial"/>
                    <a:cs typeface="Arial"/>
                  </a:rPr>
                  <a:t> calc (Moretti and Ottonello, 2005)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7.2327209098862699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0456"/>
        <c:crosses val="autoZero"/>
        <c:crossBetween val="midCat"/>
        <c:majorUnit val="0.2"/>
        <c:min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71448818897638"/>
          <c:y val="0.62754746281714802"/>
          <c:w val="0.192937673835547"/>
          <c:h val="0.1384120734908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14588801399799"/>
          <c:y val="6.0185185185185203E-2"/>
          <c:w val="0.72524300087489102"/>
          <c:h val="0.80821014873140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'Fig_S4_Comparison_O''Neill&amp;Mavro'!$C$1</c:f>
              <c:strCache>
                <c:ptCount val="1"/>
                <c:pt idx="0">
                  <c:v>ln CS6+ O'Neill and Mavrogenes (2022) Eq. 12a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rgbClr val="41FFB6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222586707911511"/>
                  <c:y val="-3.58687664041994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'Fig_S4_Comparison_O''Neill&amp;Mavro'!$B$2:$B$83</c:f>
              <c:numCache>
                <c:formatCode>General</c:formatCode>
                <c:ptCount val="82"/>
                <c:pt idx="0">
                  <c:v>20.628218476246495</c:v>
                </c:pt>
                <c:pt idx="1">
                  <c:v>20.783012863852662</c:v>
                </c:pt>
                <c:pt idx="2">
                  <c:v>21.597552419319047</c:v>
                </c:pt>
                <c:pt idx="3">
                  <c:v>21.13076783396895</c:v>
                </c:pt>
                <c:pt idx="4">
                  <c:v>19.867824667922608</c:v>
                </c:pt>
                <c:pt idx="5">
                  <c:v>18.533663954885402</c:v>
                </c:pt>
                <c:pt idx="6">
                  <c:v>19.026029985462731</c:v>
                </c:pt>
                <c:pt idx="7">
                  <c:v>19.86793230582634</c:v>
                </c:pt>
                <c:pt idx="8">
                  <c:v>18.595340531681668</c:v>
                </c:pt>
                <c:pt idx="9">
                  <c:v>16.852104168269211</c:v>
                </c:pt>
                <c:pt idx="10">
                  <c:v>19.487798094622036</c:v>
                </c:pt>
                <c:pt idx="11">
                  <c:v>18.513582958828351</c:v>
                </c:pt>
                <c:pt idx="12">
                  <c:v>20.374560651656989</c:v>
                </c:pt>
                <c:pt idx="13">
                  <c:v>16.840498295737444</c:v>
                </c:pt>
                <c:pt idx="14">
                  <c:v>16.813948063643323</c:v>
                </c:pt>
                <c:pt idx="15">
                  <c:v>17.51156952459819</c:v>
                </c:pt>
                <c:pt idx="16">
                  <c:v>18.120946822092677</c:v>
                </c:pt>
                <c:pt idx="17">
                  <c:v>14.973488112322933</c:v>
                </c:pt>
                <c:pt idx="18">
                  <c:v>17.314859230352134</c:v>
                </c:pt>
                <c:pt idx="19">
                  <c:v>15.484313736088923</c:v>
                </c:pt>
                <c:pt idx="20">
                  <c:v>17.522668417666239</c:v>
                </c:pt>
                <c:pt idx="21">
                  <c:v>16.809453674055483</c:v>
                </c:pt>
                <c:pt idx="22">
                  <c:v>18.771323306438845</c:v>
                </c:pt>
                <c:pt idx="23">
                  <c:v>14.038665132319849</c:v>
                </c:pt>
                <c:pt idx="24">
                  <c:v>18.974638897647086</c:v>
                </c:pt>
                <c:pt idx="25">
                  <c:v>18.734556830604834</c:v>
                </c:pt>
                <c:pt idx="26">
                  <c:v>18.684024018814689</c:v>
                </c:pt>
                <c:pt idx="27">
                  <c:v>15.560377923285962</c:v>
                </c:pt>
                <c:pt idx="28">
                  <c:v>14.716875981267128</c:v>
                </c:pt>
                <c:pt idx="29">
                  <c:v>15.893969697041822</c:v>
                </c:pt>
                <c:pt idx="30">
                  <c:v>16.579879210301538</c:v>
                </c:pt>
                <c:pt idx="31">
                  <c:v>13.791180791364996</c:v>
                </c:pt>
                <c:pt idx="32">
                  <c:v>15.703926094153957</c:v>
                </c:pt>
                <c:pt idx="33">
                  <c:v>14.736953875803657</c:v>
                </c:pt>
                <c:pt idx="34">
                  <c:v>16.201878514983743</c:v>
                </c:pt>
                <c:pt idx="35">
                  <c:v>15.431628940541655</c:v>
                </c:pt>
                <c:pt idx="36">
                  <c:v>17.331797708276895</c:v>
                </c:pt>
                <c:pt idx="37">
                  <c:v>12.878819337630729</c:v>
                </c:pt>
                <c:pt idx="38">
                  <c:v>17.351018198217002</c:v>
                </c:pt>
                <c:pt idx="39">
                  <c:v>17.134292975061548</c:v>
                </c:pt>
                <c:pt idx="40">
                  <c:v>17.127314579680089</c:v>
                </c:pt>
                <c:pt idx="41">
                  <c:v>13.836089868210376</c:v>
                </c:pt>
                <c:pt idx="42">
                  <c:v>14.222767062452906</c:v>
                </c:pt>
                <c:pt idx="43">
                  <c:v>14.527543568263985</c:v>
                </c:pt>
                <c:pt idx="44">
                  <c:v>15.045125974492857</c:v>
                </c:pt>
                <c:pt idx="45">
                  <c:v>12.484711772196709</c:v>
                </c:pt>
                <c:pt idx="46">
                  <c:v>14.371979460639579</c:v>
                </c:pt>
                <c:pt idx="47">
                  <c:v>13.356907184205641</c:v>
                </c:pt>
                <c:pt idx="48">
                  <c:v>14.684112628955525</c:v>
                </c:pt>
                <c:pt idx="49">
                  <c:v>15.717864283421594</c:v>
                </c:pt>
                <c:pt idx="50">
                  <c:v>11.836300485478157</c:v>
                </c:pt>
                <c:pt idx="51">
                  <c:v>15.841358356873492</c:v>
                </c:pt>
                <c:pt idx="52">
                  <c:v>15.743310949082758</c:v>
                </c:pt>
                <c:pt idx="53">
                  <c:v>15.63459472557796</c:v>
                </c:pt>
                <c:pt idx="54">
                  <c:v>12.83461143913722</c:v>
                </c:pt>
                <c:pt idx="55">
                  <c:v>12.960794860205494</c:v>
                </c:pt>
                <c:pt idx="56">
                  <c:v>13.618919005975878</c:v>
                </c:pt>
                <c:pt idx="57">
                  <c:v>13.923779414962741</c:v>
                </c:pt>
                <c:pt idx="58">
                  <c:v>11.591562524362324</c:v>
                </c:pt>
                <c:pt idx="59">
                  <c:v>13.134153488879752</c:v>
                </c:pt>
                <c:pt idx="60">
                  <c:v>12.173484069812046</c:v>
                </c:pt>
                <c:pt idx="61">
                  <c:v>13.774483113600283</c:v>
                </c:pt>
                <c:pt idx="62">
                  <c:v>13.31459761452013</c:v>
                </c:pt>
                <c:pt idx="63">
                  <c:v>14.537187977862139</c:v>
                </c:pt>
                <c:pt idx="64">
                  <c:v>11.057922222830163</c:v>
                </c:pt>
                <c:pt idx="65">
                  <c:v>14.724110265742029</c:v>
                </c:pt>
                <c:pt idx="66">
                  <c:v>14.572142992895714</c:v>
                </c:pt>
                <c:pt idx="67">
                  <c:v>14.388293551923706</c:v>
                </c:pt>
                <c:pt idx="68">
                  <c:v>11.603648613576031</c:v>
                </c:pt>
                <c:pt idx="69">
                  <c:v>11.491778717732688</c:v>
                </c:pt>
                <c:pt idx="70">
                  <c:v>12.174669398125442</c:v>
                </c:pt>
                <c:pt idx="71">
                  <c:v>13.497112287258803</c:v>
                </c:pt>
                <c:pt idx="72">
                  <c:v>10.924994440318653</c:v>
                </c:pt>
                <c:pt idx="73">
                  <c:v>12.077295234100266</c:v>
                </c:pt>
                <c:pt idx="74">
                  <c:v>11.288837873735998</c:v>
                </c:pt>
                <c:pt idx="75">
                  <c:v>11.956667246311651</c:v>
                </c:pt>
                <c:pt idx="76">
                  <c:v>11.758841502981731</c:v>
                </c:pt>
                <c:pt idx="77">
                  <c:v>13.310385436996931</c:v>
                </c:pt>
                <c:pt idx="78">
                  <c:v>10.321253847474292</c:v>
                </c:pt>
                <c:pt idx="79">
                  <c:v>13.362009802402239</c:v>
                </c:pt>
                <c:pt idx="80">
                  <c:v>13.055279534979762</c:v>
                </c:pt>
                <c:pt idx="81">
                  <c:v>13.038037728545257</c:v>
                </c:pt>
              </c:numCache>
            </c:numRef>
          </c:xVal>
          <c:yVal>
            <c:numRef>
              <c:f>'Fig_S4_Comparison_O''Neill&amp;Mavro'!$C$2:$C$83</c:f>
              <c:numCache>
                <c:formatCode>General</c:formatCode>
                <c:ptCount val="82"/>
                <c:pt idx="0">
                  <c:v>17.100766579476254</c:v>
                </c:pt>
                <c:pt idx="1">
                  <c:v>17.843240010772298</c:v>
                </c:pt>
                <c:pt idx="2">
                  <c:v>18.762342396972219</c:v>
                </c:pt>
                <c:pt idx="3">
                  <c:v>18.026060042665069</c:v>
                </c:pt>
                <c:pt idx="4">
                  <c:v>15.534097955695209</c:v>
                </c:pt>
                <c:pt idx="5">
                  <c:v>16.401668195823003</c:v>
                </c:pt>
                <c:pt idx="6">
                  <c:v>16.741130421996758</c:v>
                </c:pt>
                <c:pt idx="7">
                  <c:v>17.552824655412291</c:v>
                </c:pt>
                <c:pt idx="8">
                  <c:v>16.467440083872514</c:v>
                </c:pt>
                <c:pt idx="9">
                  <c:v>14.659089130575744</c:v>
                </c:pt>
                <c:pt idx="10">
                  <c:v>17.086904324032634</c:v>
                </c:pt>
                <c:pt idx="11">
                  <c:v>14.532108925174597</c:v>
                </c:pt>
                <c:pt idx="12">
                  <c:v>19.132736144700676</c:v>
                </c:pt>
                <c:pt idx="13">
                  <c:v>14.777983036678965</c:v>
                </c:pt>
                <c:pt idx="14">
                  <c:v>15.353965893398684</c:v>
                </c:pt>
                <c:pt idx="15">
                  <c:v>15.864517784839759</c:v>
                </c:pt>
                <c:pt idx="16">
                  <c:v>16.755528301380544</c:v>
                </c:pt>
                <c:pt idx="17">
                  <c:v>13.920316869780986</c:v>
                </c:pt>
                <c:pt idx="18">
                  <c:v>15.567113837721433</c:v>
                </c:pt>
                <c:pt idx="19">
                  <c:v>13.850474996742779</c:v>
                </c:pt>
                <c:pt idx="20">
                  <c:v>16.076706257143552</c:v>
                </c:pt>
                <c:pt idx="21">
                  <c:v>13.762895126617696</c:v>
                </c:pt>
                <c:pt idx="22">
                  <c:v>18.077908727111353</c:v>
                </c:pt>
                <c:pt idx="23">
                  <c:v>13.839566707180495</c:v>
                </c:pt>
                <c:pt idx="24">
                  <c:v>18.341854461960807</c:v>
                </c:pt>
                <c:pt idx="25">
                  <c:v>18.037269858689751</c:v>
                </c:pt>
                <c:pt idx="26">
                  <c:v>18.008803012271478</c:v>
                </c:pt>
                <c:pt idx="27">
                  <c:v>14.182307415807003</c:v>
                </c:pt>
                <c:pt idx="28">
                  <c:v>14.314880660648821</c:v>
                </c:pt>
                <c:pt idx="29">
                  <c:v>15.029581977700584</c:v>
                </c:pt>
                <c:pt idx="30">
                  <c:v>15.792245873886721</c:v>
                </c:pt>
                <c:pt idx="31">
                  <c:v>13.205698730704082</c:v>
                </c:pt>
                <c:pt idx="32">
                  <c:v>14.677432535080719</c:v>
                </c:pt>
                <c:pt idx="33">
                  <c:v>13.0930129274279</c:v>
                </c:pt>
                <c:pt idx="34">
                  <c:v>15.289424407136231</c:v>
                </c:pt>
                <c:pt idx="35">
                  <c:v>12.843416393403739</c:v>
                </c:pt>
                <c:pt idx="36">
                  <c:v>17.147486252341054</c:v>
                </c:pt>
                <c:pt idx="37">
                  <c:v>13.108159582416896</c:v>
                </c:pt>
                <c:pt idx="38">
                  <c:v>17.327267857032211</c:v>
                </c:pt>
                <c:pt idx="39">
                  <c:v>17.147764153906422</c:v>
                </c:pt>
                <c:pt idx="40">
                  <c:v>17.03022990821276</c:v>
                </c:pt>
                <c:pt idx="41">
                  <c:v>13.214560294845061</c:v>
                </c:pt>
                <c:pt idx="42">
                  <c:v>13.668243787134259</c:v>
                </c:pt>
                <c:pt idx="43">
                  <c:v>14.227878820714604</c:v>
                </c:pt>
                <c:pt idx="44">
                  <c:v>14.814463222175796</c:v>
                </c:pt>
                <c:pt idx="45">
                  <c:v>12.330799808418323</c:v>
                </c:pt>
                <c:pt idx="46">
                  <c:v>13.821668849255911</c:v>
                </c:pt>
                <c:pt idx="47">
                  <c:v>12.27483332841647</c:v>
                </c:pt>
                <c:pt idx="48">
                  <c:v>14.467461295608331</c:v>
                </c:pt>
                <c:pt idx="49">
                  <c:v>16.255317837717854</c:v>
                </c:pt>
                <c:pt idx="50">
                  <c:v>11.884779085744391</c:v>
                </c:pt>
                <c:pt idx="51">
                  <c:v>16.43452334308386</c:v>
                </c:pt>
                <c:pt idx="52">
                  <c:v>16.189008877244184</c:v>
                </c:pt>
                <c:pt idx="53">
                  <c:v>16.113702051890485</c:v>
                </c:pt>
                <c:pt idx="54">
                  <c:v>12.665596285295383</c:v>
                </c:pt>
                <c:pt idx="55">
                  <c:v>13.030468542904739</c:v>
                </c:pt>
                <c:pt idx="56">
                  <c:v>13.508067180652095</c:v>
                </c:pt>
                <c:pt idx="57">
                  <c:v>14.253441744537135</c:v>
                </c:pt>
                <c:pt idx="58">
                  <c:v>11.565121951372692</c:v>
                </c:pt>
                <c:pt idx="59">
                  <c:v>13.039474525285073</c:v>
                </c:pt>
                <c:pt idx="60">
                  <c:v>11.514865404068214</c:v>
                </c:pt>
                <c:pt idx="61">
                  <c:v>13.836876416500242</c:v>
                </c:pt>
                <c:pt idx="62">
                  <c:v>11.298681398540005</c:v>
                </c:pt>
                <c:pt idx="63">
                  <c:v>15.526553220943445</c:v>
                </c:pt>
                <c:pt idx="64">
                  <c:v>11.060327033060336</c:v>
                </c:pt>
                <c:pt idx="65">
                  <c:v>15.640830380467708</c:v>
                </c:pt>
                <c:pt idx="66">
                  <c:v>15.33561764189157</c:v>
                </c:pt>
                <c:pt idx="67">
                  <c:v>15.256162388988471</c:v>
                </c:pt>
                <c:pt idx="68">
                  <c:v>11.950870523660743</c:v>
                </c:pt>
                <c:pt idx="69">
                  <c:v>12.377190509824132</c:v>
                </c:pt>
                <c:pt idx="70">
                  <c:v>13.072914632922846</c:v>
                </c:pt>
                <c:pt idx="71">
                  <c:v>13.564228457739901</c:v>
                </c:pt>
                <c:pt idx="72">
                  <c:v>10.894291218355828</c:v>
                </c:pt>
                <c:pt idx="73">
                  <c:v>12.433295152574047</c:v>
                </c:pt>
                <c:pt idx="74">
                  <c:v>10.93328756376366</c:v>
                </c:pt>
                <c:pt idx="75">
                  <c:v>12.802920400703112</c:v>
                </c:pt>
                <c:pt idx="76">
                  <c:v>10.535734365521609</c:v>
                </c:pt>
                <c:pt idx="77">
                  <c:v>14.762048593653894</c:v>
                </c:pt>
                <c:pt idx="78">
                  <c:v>9.8952621976130679</c:v>
                </c:pt>
                <c:pt idx="79">
                  <c:v>14.812524775157474</c:v>
                </c:pt>
                <c:pt idx="80">
                  <c:v>14.534177855866133</c:v>
                </c:pt>
                <c:pt idx="81">
                  <c:v>14.519974322318642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E2D-83AC-EA5CA18BC150}"/>
            </c:ext>
          </c:extLst>
        </c:ser>
        <c:ser>
          <c:idx val="1"/>
          <c:order val="1"/>
          <c:tx>
            <c:strRef>
              <c:f>'Fig_S4_Comparison_O''Neill&amp;Mavro'!$B$1</c:f>
              <c:strCache>
                <c:ptCount val="1"/>
                <c:pt idx="0">
                  <c:v>ln CS6+ measured (this study)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07B-4E2D-83AC-EA5CA18BC150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'Fig_S4_Comparison_O''Neill&amp;Mavro'!$G$4:$G$5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xVal>
          <c:yVal>
            <c:numRef>
              <c:f>'Fig_S4_Comparison_O''Neill&amp;Mavro'!$H$4:$H$5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B-4E2D-83AC-EA5CA18B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66280"/>
        <c:axId val="2132971784"/>
      </c:scatterChart>
      <c:valAx>
        <c:axId val="2132966280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Measured ln CS6+ (this study)</a:t>
                </a:r>
              </a:p>
            </c:rich>
          </c:tx>
          <c:layout>
            <c:manualLayout>
              <c:xMode val="edge"/>
              <c:yMode val="edge"/>
              <c:x val="0.384975940507436"/>
              <c:y val="0.934365354330709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71784"/>
        <c:crosses val="autoZero"/>
        <c:crossBetween val="midCat"/>
      </c:valAx>
      <c:valAx>
        <c:axId val="2132971784"/>
        <c:scaling>
          <c:orientation val="minMax"/>
          <c:max val="25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fr-FR" sz="1600"/>
                  <a:t>Calculated ln CS6+ (O'Neill and Mavrogenes 2022)</a:t>
                </a:r>
              </a:p>
            </c:rich>
          </c:tx>
          <c:layout>
            <c:manualLayout>
              <c:xMode val="edge"/>
              <c:yMode val="edge"/>
              <c:x val="8.4524590676165495E-2"/>
              <c:y val="9.4576727909011393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662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TestData!$N$1</c:f>
              <c:strCache>
                <c:ptCount val="1"/>
                <c:pt idx="0">
                  <c:v>PW_LogCS6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TestData!$L$2:$L$83</c:f>
              <c:numCache>
                <c:formatCode>General</c:formatCode>
                <c:ptCount val="82"/>
                <c:pt idx="0">
                  <c:v>9</c:v>
                </c:pt>
                <c:pt idx="1">
                  <c:v>9</c:v>
                </c:pt>
                <c:pt idx="2">
                  <c:v>9.4</c:v>
                </c:pt>
                <c:pt idx="3">
                  <c:v>9.1999999999999993</c:v>
                </c:pt>
                <c:pt idx="4">
                  <c:v>8.6</c:v>
                </c:pt>
                <c:pt idx="5">
                  <c:v>8</c:v>
                </c:pt>
                <c:pt idx="6">
                  <c:v>8.3000000000000007</c:v>
                </c:pt>
                <c:pt idx="7">
                  <c:v>8.6</c:v>
                </c:pt>
                <c:pt idx="8">
                  <c:v>8.1</c:v>
                </c:pt>
                <c:pt idx="9">
                  <c:v>7.3</c:v>
                </c:pt>
                <c:pt idx="10">
                  <c:v>8.5</c:v>
                </c:pt>
                <c:pt idx="11">
                  <c:v>8</c:v>
                </c:pt>
                <c:pt idx="12">
                  <c:v>8.8000000000000007</c:v>
                </c:pt>
                <c:pt idx="13">
                  <c:v>7.3</c:v>
                </c:pt>
                <c:pt idx="14">
                  <c:v>7.3</c:v>
                </c:pt>
                <c:pt idx="15">
                  <c:v>7.6</c:v>
                </c:pt>
                <c:pt idx="16">
                  <c:v>7.9</c:v>
                </c:pt>
                <c:pt idx="17">
                  <c:v>6.5</c:v>
                </c:pt>
                <c:pt idx="18">
                  <c:v>7.5</c:v>
                </c:pt>
                <c:pt idx="19">
                  <c:v>6.7</c:v>
                </c:pt>
                <c:pt idx="20">
                  <c:v>7.6</c:v>
                </c:pt>
                <c:pt idx="21">
                  <c:v>7.3</c:v>
                </c:pt>
                <c:pt idx="22">
                  <c:v>8.1999999999999993</c:v>
                </c:pt>
                <c:pt idx="23">
                  <c:v>6.1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6.8</c:v>
                </c:pt>
                <c:pt idx="28">
                  <c:v>6.4</c:v>
                </c:pt>
                <c:pt idx="29">
                  <c:v>6.9</c:v>
                </c:pt>
                <c:pt idx="30">
                  <c:v>7.2</c:v>
                </c:pt>
                <c:pt idx="31">
                  <c:v>6</c:v>
                </c:pt>
                <c:pt idx="32">
                  <c:v>6.8</c:v>
                </c:pt>
                <c:pt idx="33">
                  <c:v>6.4</c:v>
                </c:pt>
                <c:pt idx="34">
                  <c:v>7</c:v>
                </c:pt>
                <c:pt idx="35">
                  <c:v>6.7</c:v>
                </c:pt>
                <c:pt idx="36">
                  <c:v>7.5</c:v>
                </c:pt>
                <c:pt idx="37">
                  <c:v>5.6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6</c:v>
                </c:pt>
                <c:pt idx="42">
                  <c:v>6.2</c:v>
                </c:pt>
                <c:pt idx="43">
                  <c:v>6.3</c:v>
                </c:pt>
                <c:pt idx="44">
                  <c:v>6.5</c:v>
                </c:pt>
                <c:pt idx="45">
                  <c:v>5.4</c:v>
                </c:pt>
                <c:pt idx="46">
                  <c:v>6.2</c:v>
                </c:pt>
                <c:pt idx="47">
                  <c:v>5.8</c:v>
                </c:pt>
                <c:pt idx="48">
                  <c:v>6.4</c:v>
                </c:pt>
                <c:pt idx="49">
                  <c:v>6.8</c:v>
                </c:pt>
                <c:pt idx="50">
                  <c:v>5.0999999999999996</c:v>
                </c:pt>
                <c:pt idx="51">
                  <c:v>6.9</c:v>
                </c:pt>
                <c:pt idx="52">
                  <c:v>6.8</c:v>
                </c:pt>
                <c:pt idx="53">
                  <c:v>6.8</c:v>
                </c:pt>
                <c:pt idx="54">
                  <c:v>5.6</c:v>
                </c:pt>
                <c:pt idx="55">
                  <c:v>5.6</c:v>
                </c:pt>
                <c:pt idx="56">
                  <c:v>5.9</c:v>
                </c:pt>
                <c:pt idx="57">
                  <c:v>6</c:v>
                </c:pt>
                <c:pt idx="58">
                  <c:v>5</c:v>
                </c:pt>
                <c:pt idx="59">
                  <c:v>5.7</c:v>
                </c:pt>
                <c:pt idx="60">
                  <c:v>5.3</c:v>
                </c:pt>
                <c:pt idx="61">
                  <c:v>6</c:v>
                </c:pt>
                <c:pt idx="62">
                  <c:v>5.8</c:v>
                </c:pt>
                <c:pt idx="63">
                  <c:v>6.3</c:v>
                </c:pt>
                <c:pt idx="64">
                  <c:v>4.8</c:v>
                </c:pt>
                <c:pt idx="65">
                  <c:v>6.4</c:v>
                </c:pt>
                <c:pt idx="66">
                  <c:v>6.3</c:v>
                </c:pt>
                <c:pt idx="67">
                  <c:v>6.2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5.9</c:v>
                </c:pt>
                <c:pt idx="72">
                  <c:v>4.7</c:v>
                </c:pt>
                <c:pt idx="73">
                  <c:v>5.2</c:v>
                </c:pt>
                <c:pt idx="74">
                  <c:v>4.9000000000000004</c:v>
                </c:pt>
                <c:pt idx="75">
                  <c:v>5.3</c:v>
                </c:pt>
                <c:pt idx="76">
                  <c:v>5.0999999999999996</c:v>
                </c:pt>
                <c:pt idx="77">
                  <c:v>5.8</c:v>
                </c:pt>
                <c:pt idx="78">
                  <c:v>4.5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</c:numCache>
            </c:numRef>
          </c:xVal>
          <c:yVal>
            <c:numRef>
              <c:f>TestData!$N$2:$N$83</c:f>
              <c:numCache>
                <c:formatCode>General</c:formatCode>
                <c:ptCount val="82"/>
                <c:pt idx="0">
                  <c:v>5.9138193698274879</c:v>
                </c:pt>
                <c:pt idx="1">
                  <c:v>5.9126732962191202</c:v>
                </c:pt>
                <c:pt idx="2">
                  <c:v>6.2271223911920588</c:v>
                </c:pt>
                <c:pt idx="3">
                  <c:v>6.0372413794273152</c:v>
                </c:pt>
                <c:pt idx="4">
                  <c:v>5.5857684771658969</c:v>
                </c:pt>
                <c:pt idx="5">
                  <c:v>5.358551306748506</c:v>
                </c:pt>
                <c:pt idx="6">
                  <c:v>5.4948046700106685</c:v>
                </c:pt>
                <c:pt idx="7">
                  <c:v>5.8635592448597107</c:v>
                </c:pt>
                <c:pt idx="8">
                  <c:v>5.4281782917518617</c:v>
                </c:pt>
                <c:pt idx="9">
                  <c:v>5.0434284567698295</c:v>
                </c:pt>
                <c:pt idx="10">
                  <c:v>5.795297682070248</c:v>
                </c:pt>
                <c:pt idx="11">
                  <c:v>5.137460013911709</c:v>
                </c:pt>
                <c:pt idx="12">
                  <c:v>6.1506277416672113</c:v>
                </c:pt>
                <c:pt idx="13">
                  <c:v>5.0800952805041399</c:v>
                </c:pt>
                <c:pt idx="14">
                  <c:v>5.1682500303634127</c:v>
                </c:pt>
                <c:pt idx="15">
                  <c:v>5.2798206748353289</c:v>
                </c:pt>
                <c:pt idx="16">
                  <c:v>5.6145371467103224</c:v>
                </c:pt>
                <c:pt idx="17">
                  <c:v>4.2999287962052906</c:v>
                </c:pt>
                <c:pt idx="18">
                  <c:v>5.1694141785341721</c:v>
                </c:pt>
                <c:pt idx="19">
                  <c:v>4.7758313193848965</c:v>
                </c:pt>
                <c:pt idx="20">
                  <c:v>5.3391729896124884</c:v>
                </c:pt>
                <c:pt idx="21">
                  <c:v>5.0499196249469476</c:v>
                </c:pt>
                <c:pt idx="22">
                  <c:v>5.8622453037228528</c:v>
                </c:pt>
                <c:pt idx="23">
                  <c:v>4.2969159762465736</c:v>
                </c:pt>
                <c:pt idx="24">
                  <c:v>5.6651000329997911</c:v>
                </c:pt>
                <c:pt idx="25">
                  <c:v>5.5391292093205102</c:v>
                </c:pt>
                <c:pt idx="26">
                  <c:v>5.5233522318389747</c:v>
                </c:pt>
                <c:pt idx="27">
                  <c:v>4.957943729644219</c:v>
                </c:pt>
                <c:pt idx="28">
                  <c:v>4.7644902319814708</c:v>
                </c:pt>
                <c:pt idx="29">
                  <c:v>4.9529561815911567</c:v>
                </c:pt>
                <c:pt idx="30">
                  <c:v>5.2418975765694684</c:v>
                </c:pt>
                <c:pt idx="31">
                  <c:v>4.0981845649531667</c:v>
                </c:pt>
                <c:pt idx="32">
                  <c:v>4.846213147400432</c:v>
                </c:pt>
                <c:pt idx="33">
                  <c:v>4.6006678978785915</c:v>
                </c:pt>
                <c:pt idx="34">
                  <c:v>5.1069366189625622</c:v>
                </c:pt>
                <c:pt idx="35">
                  <c:v>4.7195987602650682</c:v>
                </c:pt>
                <c:pt idx="36">
                  <c:v>5.5731921876406805</c:v>
                </c:pt>
                <c:pt idx="37">
                  <c:v>3.9082352084748742</c:v>
                </c:pt>
                <c:pt idx="38">
                  <c:v>5.3439774708589969</c:v>
                </c:pt>
                <c:pt idx="39">
                  <c:v>5.2795551872398612</c:v>
                </c:pt>
                <c:pt idx="40">
                  <c:v>5.2669753527832484</c:v>
                </c:pt>
                <c:pt idx="41">
                  <c:v>4.5778256894375327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7-4673-B490-0B18B226EDBA}"/>
            </c:ext>
          </c:extLst>
        </c:ser>
        <c:ser>
          <c:idx val="1"/>
          <c:order val="1"/>
          <c:tx>
            <c:v>1:01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A7-4673-B490-0B18B226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7503"/>
        <c:axId val="109365583"/>
      </c:scatterChart>
      <c:valAx>
        <c:axId val="2790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Boull + Wood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583"/>
        <c:crosses val="autoZero"/>
        <c:crossBetween val="midCat"/>
      </c:valAx>
      <c:valAx>
        <c:axId val="1093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ONeill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0</xdr:rowOff>
    </xdr:from>
    <xdr:to>
      <xdr:col>18</xdr:col>
      <xdr:colOff>177800</xdr:colOff>
      <xdr:row>28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12700</xdr:rowOff>
    </xdr:from>
    <xdr:to>
      <xdr:col>11</xdr:col>
      <xdr:colOff>266700</xdr:colOff>
      <xdr:row>32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120650</xdr:colOff>
      <xdr:row>2</xdr:row>
      <xdr:rowOff>88900</xdr:rowOff>
    </xdr:from>
    <xdr:to>
      <xdr:col>22</xdr:col>
      <xdr:colOff>69850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1DDC2-D603-2209-AEFE-DE5ED5D3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nny Wieser" id="{EEBCFAE5-9AAF-4D21-87C9-EF02AFA3F2C2}" userId="73708eac12f6644f" providerId="Windows Live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11-18T17:39:17.29" personId="{EEBCFAE5-9AAF-4D21-87C9-EF02AFA3F2C2}" id="{F2CA7917-7CD7-4E83-A1B2-860DD7C07CF0}">
    <text>Calculated using Oneill Spreadsheet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8" sqref="C8"/>
    </sheetView>
  </sheetViews>
  <sheetFormatPr defaultColWidth="10.6640625" defaultRowHeight="15.5" x14ac:dyDescent="0.35"/>
  <cols>
    <col min="1" max="2" width="108" bestFit="1" customWidth="1"/>
    <col min="3" max="3" width="98.5" bestFit="1" customWidth="1"/>
  </cols>
  <sheetData>
    <row r="1" spans="1:16" ht="21" x14ac:dyDescent="0.5">
      <c r="A1" s="105" t="s">
        <v>1060</v>
      </c>
    </row>
    <row r="5" spans="1:16" ht="18.5" x14ac:dyDescent="0.45">
      <c r="A5" s="103" t="s">
        <v>1052</v>
      </c>
      <c r="B5" s="104" t="s">
        <v>1053</v>
      </c>
    </row>
    <row r="6" spans="1:16" ht="18.5" x14ac:dyDescent="0.45">
      <c r="A6" s="67" t="s">
        <v>1060</v>
      </c>
      <c r="B6" s="68" t="s">
        <v>1054</v>
      </c>
    </row>
    <row r="7" spans="1:16" ht="18.5" x14ac:dyDescent="0.45">
      <c r="A7" s="67" t="s">
        <v>1063</v>
      </c>
      <c r="B7" s="68" t="s">
        <v>1055</v>
      </c>
    </row>
    <row r="8" spans="1:16" ht="18.5" x14ac:dyDescent="0.45">
      <c r="A8" s="67" t="s">
        <v>1064</v>
      </c>
      <c r="B8" s="68" t="s">
        <v>1056</v>
      </c>
    </row>
    <row r="9" spans="1:16" ht="18.5" x14ac:dyDescent="0.45">
      <c r="A9" s="67" t="s">
        <v>1076</v>
      </c>
      <c r="B9" s="68" t="s">
        <v>1057</v>
      </c>
      <c r="D9" s="60"/>
      <c r="E9" s="60"/>
      <c r="F9" s="60"/>
      <c r="G9" s="61"/>
      <c r="H9" s="61"/>
      <c r="I9" s="61"/>
      <c r="J9" s="61"/>
      <c r="K9" s="60"/>
      <c r="L9" s="61"/>
      <c r="M9" s="60"/>
      <c r="N9" s="60"/>
      <c r="O9" s="60"/>
      <c r="P9" s="62"/>
    </row>
    <row r="10" spans="1:16" ht="18.5" x14ac:dyDescent="0.45">
      <c r="A10" s="67" t="s">
        <v>1077</v>
      </c>
      <c r="B10" s="68" t="s">
        <v>1058</v>
      </c>
      <c r="D10" s="63"/>
      <c r="E10" s="63"/>
      <c r="F10" s="63"/>
      <c r="G10" s="64"/>
      <c r="H10" s="64"/>
      <c r="I10" s="64"/>
      <c r="J10" s="64"/>
      <c r="K10" s="63"/>
      <c r="L10" s="64"/>
      <c r="M10" s="63"/>
      <c r="N10" s="63"/>
      <c r="O10" s="63"/>
      <c r="P10" s="63"/>
    </row>
    <row r="11" spans="1:16" ht="18.5" x14ac:dyDescent="0.45">
      <c r="A11" s="67" t="s">
        <v>1078</v>
      </c>
      <c r="B11" s="68" t="s">
        <v>1059</v>
      </c>
      <c r="D11" s="63"/>
      <c r="E11" s="63"/>
      <c r="F11" s="63"/>
      <c r="G11" s="64"/>
      <c r="H11" s="64"/>
      <c r="I11" s="64"/>
      <c r="J11" s="64"/>
      <c r="K11" s="63"/>
      <c r="L11" s="64"/>
      <c r="M11" s="63"/>
      <c r="N11" s="63"/>
      <c r="O11" s="65"/>
      <c r="P11" s="63"/>
    </row>
    <row r="12" spans="1:16" ht="18.5" x14ac:dyDescent="0.45">
      <c r="A12" s="67" t="s">
        <v>1062</v>
      </c>
      <c r="B12" s="68" t="s">
        <v>1061</v>
      </c>
      <c r="D12" s="63"/>
      <c r="E12" s="63"/>
      <c r="F12" s="63"/>
      <c r="G12" s="64"/>
      <c r="H12" s="64"/>
      <c r="I12" s="64"/>
      <c r="J12" s="64"/>
      <c r="K12" s="63"/>
      <c r="L12" s="64"/>
      <c r="M12" s="63"/>
      <c r="N12" s="66"/>
      <c r="O12" s="63"/>
      <c r="P12" s="63"/>
    </row>
    <row r="13" spans="1:16" ht="18.5" x14ac:dyDescent="0.45">
      <c r="A13" s="67" t="s">
        <v>1067</v>
      </c>
      <c r="B13" s="68" t="s">
        <v>1066</v>
      </c>
      <c r="D13" s="63"/>
      <c r="E13" s="63"/>
      <c r="F13" s="63"/>
      <c r="G13" s="64"/>
      <c r="H13" s="64"/>
      <c r="I13" s="64"/>
      <c r="J13" s="64"/>
      <c r="K13" s="63"/>
      <c r="L13" s="64"/>
      <c r="M13" s="63"/>
      <c r="N13" s="63"/>
      <c r="O13" s="63"/>
      <c r="P13" s="63"/>
    </row>
    <row r="14" spans="1:16" ht="18.5" x14ac:dyDescent="0.45">
      <c r="A14" s="67" t="s">
        <v>1081</v>
      </c>
      <c r="B14" s="68" t="s">
        <v>1068</v>
      </c>
      <c r="D14" s="63"/>
      <c r="E14" s="63"/>
      <c r="F14" s="63"/>
      <c r="G14" s="64"/>
      <c r="H14" s="64"/>
      <c r="I14" s="64"/>
      <c r="J14" s="64"/>
      <c r="K14" s="63"/>
      <c r="L14" s="64"/>
      <c r="M14" s="63"/>
      <c r="N14" s="63"/>
      <c r="O14" s="63"/>
      <c r="P14" s="63"/>
    </row>
    <row r="15" spans="1:16" ht="18.5" x14ac:dyDescent="0.45">
      <c r="A15" s="67" t="s">
        <v>1080</v>
      </c>
      <c r="B15" s="68" t="s">
        <v>1069</v>
      </c>
      <c r="D15" s="63"/>
      <c r="E15" s="63"/>
      <c r="F15" s="63"/>
      <c r="G15" s="64"/>
      <c r="H15" s="64"/>
      <c r="I15" s="64"/>
      <c r="J15" s="64"/>
      <c r="K15" s="63"/>
      <c r="L15" s="64"/>
      <c r="M15" s="63"/>
      <c r="N15" s="63"/>
      <c r="O15" s="65"/>
      <c r="P15" s="63"/>
    </row>
    <row r="16" spans="1:16" ht="18.5" x14ac:dyDescent="0.45">
      <c r="A16" s="67" t="s">
        <v>1070</v>
      </c>
      <c r="B16" s="68" t="s">
        <v>1071</v>
      </c>
      <c r="D16" s="63"/>
      <c r="E16" s="63"/>
      <c r="F16" s="63"/>
      <c r="G16" s="64"/>
      <c r="H16" s="64"/>
      <c r="I16" s="64"/>
      <c r="J16" s="64"/>
      <c r="K16" s="63"/>
      <c r="L16" s="64"/>
      <c r="M16" s="63"/>
      <c r="N16" s="63"/>
      <c r="O16" s="63"/>
      <c r="P16" s="63"/>
    </row>
    <row r="17" spans="1:16" ht="18.5" x14ac:dyDescent="0.45">
      <c r="A17" s="67" t="s">
        <v>1072</v>
      </c>
      <c r="B17" s="68" t="s">
        <v>1073</v>
      </c>
      <c r="D17" s="63"/>
      <c r="E17" s="63"/>
      <c r="F17" s="63"/>
      <c r="G17" s="64"/>
      <c r="H17" s="64"/>
      <c r="I17" s="64"/>
      <c r="J17" s="64"/>
      <c r="K17" s="63"/>
      <c r="L17" s="64"/>
      <c r="M17" s="63"/>
      <c r="N17" s="63"/>
      <c r="O17" s="63"/>
      <c r="P17" s="63"/>
    </row>
    <row r="18" spans="1:16" ht="18.5" x14ac:dyDescent="0.45">
      <c r="A18" s="67" t="s">
        <v>1074</v>
      </c>
      <c r="B18" s="68" t="s">
        <v>1075</v>
      </c>
      <c r="D18" s="63"/>
      <c r="E18" s="63"/>
      <c r="F18" s="63"/>
      <c r="G18" s="64"/>
      <c r="H18" s="64"/>
      <c r="I18" s="64"/>
      <c r="J18" s="64"/>
      <c r="K18" s="63"/>
      <c r="L18" s="64"/>
      <c r="M18" s="63"/>
      <c r="N18" s="63"/>
      <c r="O18" s="63"/>
      <c r="P18" s="63"/>
    </row>
    <row r="19" spans="1:16" ht="18.5" x14ac:dyDescent="0.45">
      <c r="A19" s="67" t="s">
        <v>1239</v>
      </c>
      <c r="B19" s="68" t="s">
        <v>1240</v>
      </c>
      <c r="D19" s="63"/>
      <c r="E19" s="63"/>
      <c r="F19" s="63"/>
      <c r="G19" s="64"/>
      <c r="H19" s="64"/>
      <c r="I19" s="64"/>
      <c r="J19" s="64"/>
      <c r="K19" s="63"/>
      <c r="L19" s="64"/>
      <c r="M19" s="63"/>
      <c r="N19" s="63"/>
      <c r="O19" s="63"/>
      <c r="P19" s="63"/>
    </row>
    <row r="20" spans="1:16" ht="18.5" x14ac:dyDescent="0.45">
      <c r="A20" s="83" t="s">
        <v>1235</v>
      </c>
      <c r="B20" s="68" t="s">
        <v>1118</v>
      </c>
      <c r="D20" s="63"/>
      <c r="E20" s="63"/>
      <c r="F20" s="63"/>
      <c r="G20" s="64"/>
      <c r="H20" s="64"/>
      <c r="I20" s="64"/>
      <c r="J20" s="64"/>
      <c r="K20" s="63"/>
      <c r="L20" s="64"/>
      <c r="M20" s="63"/>
      <c r="N20" s="63"/>
      <c r="O20" s="65"/>
      <c r="P20" s="63"/>
    </row>
    <row r="21" spans="1:16" ht="18.5" x14ac:dyDescent="0.45">
      <c r="A21" s="83" t="s">
        <v>1236</v>
      </c>
      <c r="B21" s="68" t="s">
        <v>1196</v>
      </c>
      <c r="D21" s="63"/>
      <c r="E21" s="63"/>
      <c r="F21" s="63"/>
      <c r="G21" s="64"/>
      <c r="H21" s="64"/>
      <c r="I21" s="64"/>
      <c r="J21" s="64"/>
      <c r="K21" s="63"/>
      <c r="L21" s="64"/>
      <c r="M21" s="63"/>
      <c r="N21" s="63"/>
      <c r="O21" s="63"/>
      <c r="P21" s="63"/>
    </row>
    <row r="22" spans="1:16" ht="18.5" x14ac:dyDescent="0.45">
      <c r="A22" s="67" t="s">
        <v>1237</v>
      </c>
      <c r="B22" s="68" t="s">
        <v>1212</v>
      </c>
      <c r="D22" s="63"/>
      <c r="E22" s="63"/>
      <c r="F22" s="63"/>
      <c r="G22" s="64"/>
      <c r="H22" s="64"/>
      <c r="I22" s="64"/>
      <c r="J22" s="64"/>
      <c r="K22" s="63"/>
      <c r="L22" s="64"/>
      <c r="M22" s="63"/>
      <c r="N22" s="63"/>
      <c r="O22" s="63"/>
      <c r="P22" s="63"/>
    </row>
    <row r="23" spans="1:16" ht="18.5" x14ac:dyDescent="0.45">
      <c r="A23" s="67" t="s">
        <v>1238</v>
      </c>
      <c r="B23" s="68" t="s">
        <v>1212</v>
      </c>
      <c r="D23" s="63"/>
      <c r="E23" s="63"/>
      <c r="F23" s="63"/>
      <c r="G23" s="64"/>
      <c r="H23" s="64"/>
      <c r="I23" s="64"/>
      <c r="J23" s="64"/>
      <c r="K23" s="63"/>
      <c r="L23" s="64"/>
      <c r="M23" s="63"/>
      <c r="N23" s="63"/>
      <c r="O23" s="63"/>
      <c r="P23" s="63"/>
    </row>
    <row r="24" spans="1:16" ht="18.5" x14ac:dyDescent="0.45">
      <c r="A24" s="102"/>
      <c r="B24" s="100" t="s">
        <v>1233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topLeftCell="A2" workbookViewId="0">
      <selection activeCell="A10" sqref="A10"/>
    </sheetView>
  </sheetViews>
  <sheetFormatPr defaultColWidth="10.6640625" defaultRowHeight="15.5" x14ac:dyDescent="0.35"/>
  <cols>
    <col min="1" max="1" width="47.83203125" bestFit="1" customWidth="1"/>
  </cols>
  <sheetData>
    <row r="2" spans="1:11" ht="18.5" x14ac:dyDescent="0.45">
      <c r="A2" s="67" t="s">
        <v>1079</v>
      </c>
    </row>
    <row r="3" spans="1:11" x14ac:dyDescent="0.35">
      <c r="E3" t="s">
        <v>1004</v>
      </c>
      <c r="F3" t="s">
        <v>1005</v>
      </c>
    </row>
    <row r="4" spans="1:11" x14ac:dyDescent="0.35">
      <c r="C4" t="s">
        <v>1020</v>
      </c>
      <c r="D4" t="s">
        <v>1021</v>
      </c>
      <c r="E4" t="s">
        <v>1022</v>
      </c>
      <c r="F4" t="s">
        <v>1023</v>
      </c>
      <c r="G4" t="s">
        <v>1024</v>
      </c>
      <c r="H4" t="s">
        <v>1025</v>
      </c>
      <c r="I4" t="s">
        <v>1026</v>
      </c>
      <c r="J4" t="s">
        <v>1027</v>
      </c>
      <c r="K4" t="s">
        <v>1028</v>
      </c>
    </row>
    <row r="5" spans="1:11" x14ac:dyDescent="0.35">
      <c r="B5" t="s">
        <v>35</v>
      </c>
      <c r="C5">
        <v>1473.15</v>
      </c>
      <c r="D5">
        <v>1</v>
      </c>
      <c r="E5">
        <v>7.3098355000000002</v>
      </c>
      <c r="F5">
        <v>10.8535588</v>
      </c>
      <c r="G5">
        <v>11.850725499999999</v>
      </c>
      <c r="H5">
        <v>-1.1000000000000001</v>
      </c>
      <c r="I5">
        <v>-1.1000255999999999</v>
      </c>
      <c r="J5">
        <v>0</v>
      </c>
    </row>
    <row r="6" spans="1:11" x14ac:dyDescent="0.35">
      <c r="B6" t="s">
        <v>35</v>
      </c>
      <c r="C6">
        <v>1473.15</v>
      </c>
      <c r="D6">
        <v>1</v>
      </c>
      <c r="E6">
        <v>7.3098355000000002</v>
      </c>
      <c r="F6">
        <v>10.912229999999999</v>
      </c>
      <c r="G6">
        <v>11.536187999999999</v>
      </c>
      <c r="H6">
        <v>-1.1000000000000001</v>
      </c>
      <c r="I6">
        <v>-1.1000441000000001</v>
      </c>
      <c r="J6">
        <v>1</v>
      </c>
      <c r="K6">
        <f>F5-F6</f>
        <v>-5.8671199999999146E-2</v>
      </c>
    </row>
    <row r="7" spans="1:11" x14ac:dyDescent="0.35">
      <c r="B7" t="s">
        <v>35</v>
      </c>
      <c r="C7">
        <v>1473.15</v>
      </c>
      <c r="D7">
        <v>1</v>
      </c>
      <c r="E7">
        <v>7.3098355000000002</v>
      </c>
      <c r="F7">
        <v>10.8893963</v>
      </c>
      <c r="G7">
        <v>11.205784400000001</v>
      </c>
      <c r="H7">
        <v>-1.1000000000000001</v>
      </c>
      <c r="I7">
        <v>-1.1000491999999999</v>
      </c>
      <c r="J7">
        <v>2</v>
      </c>
      <c r="K7">
        <f>F5-F7</f>
        <v>-3.5837499999999523E-2</v>
      </c>
    </row>
    <row r="8" spans="1:11" x14ac:dyDescent="0.35">
      <c r="B8" t="s">
        <v>35</v>
      </c>
      <c r="C8">
        <v>1473.15</v>
      </c>
      <c r="D8">
        <v>1</v>
      </c>
      <c r="E8">
        <v>7.3098355000000002</v>
      </c>
      <c r="F8">
        <v>10.802866</v>
      </c>
      <c r="G8">
        <v>10.865946599999999</v>
      </c>
      <c r="H8">
        <v>-1.1000000000000001</v>
      </c>
      <c r="I8">
        <v>-1.1000277000000001</v>
      </c>
      <c r="J8">
        <v>3</v>
      </c>
      <c r="K8">
        <f>F5-F8</f>
        <v>5.0692800000000204E-2</v>
      </c>
    </row>
    <row r="9" spans="1:11" x14ac:dyDescent="0.35">
      <c r="B9" t="s">
        <v>35</v>
      </c>
      <c r="C9">
        <v>1473.15</v>
      </c>
      <c r="D9">
        <v>1</v>
      </c>
      <c r="E9">
        <v>7.3098355000000002</v>
      </c>
      <c r="F9">
        <v>10.6671178</v>
      </c>
      <c r="G9">
        <v>10.5224761</v>
      </c>
      <c r="H9">
        <v>-1.1000000000000001</v>
      </c>
      <c r="I9">
        <v>-1.1000304999999999</v>
      </c>
      <c r="J9">
        <v>4</v>
      </c>
      <c r="K9">
        <f>F5-F9</f>
        <v>0.1864410000000003</v>
      </c>
    </row>
    <row r="10" spans="1:11" x14ac:dyDescent="0.35">
      <c r="B10" t="s">
        <v>35</v>
      </c>
      <c r="C10">
        <v>1473.15</v>
      </c>
      <c r="D10">
        <v>1</v>
      </c>
      <c r="E10">
        <v>7.3098355000000002</v>
      </c>
      <c r="F10">
        <v>10.4952016</v>
      </c>
      <c r="G10">
        <v>10.1795198</v>
      </c>
      <c r="H10">
        <v>-1.1000000000000001</v>
      </c>
      <c r="I10">
        <v>-1.1000325</v>
      </c>
      <c r="J10">
        <v>5</v>
      </c>
      <c r="K10">
        <f>F5-F10</f>
        <v>0.35835720000000038</v>
      </c>
    </row>
    <row r="11" spans="1:11" x14ac:dyDescent="0.35">
      <c r="B11" t="s">
        <v>75</v>
      </c>
      <c r="C11">
        <v>1423.15</v>
      </c>
      <c r="D11">
        <v>1</v>
      </c>
      <c r="E11">
        <v>6.7208519999999998</v>
      </c>
      <c r="F11">
        <v>10.8689163</v>
      </c>
      <c r="G11">
        <v>12.641223699999999</v>
      </c>
      <c r="H11">
        <v>-1.1000000000000001</v>
      </c>
      <c r="I11">
        <v>-1.1000337</v>
      </c>
      <c r="J11">
        <v>0</v>
      </c>
    </row>
    <row r="12" spans="1:11" x14ac:dyDescent="0.35">
      <c r="B12" t="s">
        <v>1029</v>
      </c>
      <c r="C12">
        <v>1423.15</v>
      </c>
      <c r="D12">
        <v>1</v>
      </c>
      <c r="E12">
        <v>6.7208519999999998</v>
      </c>
      <c r="F12">
        <v>11.169260100000001</v>
      </c>
      <c r="G12">
        <v>12.2971641</v>
      </c>
      <c r="H12">
        <v>-1.1000000000000001</v>
      </c>
      <c r="I12">
        <v>-1.1000266999999999</v>
      </c>
      <c r="J12">
        <v>1</v>
      </c>
      <c r="K12">
        <f>F11-F12</f>
        <v>-0.30034380000000027</v>
      </c>
    </row>
    <row r="13" spans="1:11" x14ac:dyDescent="0.35">
      <c r="B13" t="s">
        <v>1029</v>
      </c>
      <c r="C13">
        <v>1423.15</v>
      </c>
      <c r="D13">
        <v>1</v>
      </c>
      <c r="E13">
        <v>6.7208519999999998</v>
      </c>
      <c r="F13">
        <v>11.2642472</v>
      </c>
      <c r="G13">
        <v>11.919997</v>
      </c>
      <c r="H13">
        <v>-1.1000000000000001</v>
      </c>
      <c r="I13">
        <v>-1.1000278999999999</v>
      </c>
      <c r="J13">
        <v>2</v>
      </c>
      <c r="K13">
        <f>F11-F13</f>
        <v>-0.39533089999999937</v>
      </c>
    </row>
    <row r="14" spans="1:11" x14ac:dyDescent="0.35">
      <c r="B14" t="s">
        <v>1029</v>
      </c>
      <c r="C14">
        <v>1423.15</v>
      </c>
      <c r="D14">
        <v>1</v>
      </c>
      <c r="E14">
        <v>6.7208519999999998</v>
      </c>
      <c r="F14">
        <v>11.2250593</v>
      </c>
      <c r="G14">
        <v>11.5278741</v>
      </c>
      <c r="H14">
        <v>-1.1000000000000001</v>
      </c>
      <c r="I14">
        <v>-1.1000303</v>
      </c>
      <c r="J14">
        <v>3</v>
      </c>
      <c r="K14">
        <f>F11-F14</f>
        <v>-0.35614299999999943</v>
      </c>
    </row>
    <row r="15" spans="1:11" x14ac:dyDescent="0.35">
      <c r="B15" t="s">
        <v>1029</v>
      </c>
      <c r="C15">
        <v>1423.15</v>
      </c>
      <c r="D15">
        <v>1</v>
      </c>
      <c r="E15">
        <v>6.7208519999999998</v>
      </c>
      <c r="F15">
        <v>11.0978879</v>
      </c>
      <c r="G15">
        <v>11.1337195</v>
      </c>
      <c r="H15">
        <v>-1.1000000000000001</v>
      </c>
      <c r="I15">
        <v>-1.1000321</v>
      </c>
      <c r="J15">
        <v>4</v>
      </c>
      <c r="K15">
        <f>F11-F15</f>
        <v>-0.2289715999999995</v>
      </c>
    </row>
    <row r="16" spans="1:11" x14ac:dyDescent="0.35">
      <c r="B16" t="s">
        <v>1029</v>
      </c>
      <c r="C16">
        <v>1423.15</v>
      </c>
      <c r="D16">
        <v>1</v>
      </c>
      <c r="E16">
        <v>6.7208519999999998</v>
      </c>
      <c r="F16">
        <v>10.915061100000001</v>
      </c>
      <c r="G16">
        <v>10.744373100000001</v>
      </c>
      <c r="H16">
        <v>-1.1000000000000001</v>
      </c>
      <c r="I16">
        <v>-1.1000334000000001</v>
      </c>
      <c r="J16">
        <v>5</v>
      </c>
      <c r="K16">
        <f>F11-F16</f>
        <v>-4.614480000000043E-2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175"/>
  <sheetViews>
    <sheetView workbookViewId="0">
      <selection activeCell="A9" sqref="A9"/>
    </sheetView>
  </sheetViews>
  <sheetFormatPr defaultColWidth="10.6640625" defaultRowHeight="15.5" x14ac:dyDescent="0.35"/>
  <cols>
    <col min="1" max="1" width="61" bestFit="1" customWidth="1"/>
    <col min="7" max="7" width="15.83203125" bestFit="1" customWidth="1"/>
  </cols>
  <sheetData>
    <row r="1" spans="1:57" ht="18.5" x14ac:dyDescent="0.45">
      <c r="A1" s="67" t="s">
        <v>1070</v>
      </c>
      <c r="B1" t="s">
        <v>1048</v>
      </c>
      <c r="G1" t="s">
        <v>1044</v>
      </c>
      <c r="K1" s="47" t="s">
        <v>1045</v>
      </c>
    </row>
    <row r="2" spans="1:57" x14ac:dyDescent="0.35">
      <c r="G2" t="s">
        <v>1037</v>
      </c>
      <c r="K2" t="s">
        <v>1037</v>
      </c>
      <c r="O2" t="s">
        <v>1046</v>
      </c>
      <c r="S2" s="47" t="s">
        <v>1047</v>
      </c>
    </row>
    <row r="3" spans="1:57" x14ac:dyDescent="0.35">
      <c r="C3" s="47"/>
      <c r="G3" t="s">
        <v>1030</v>
      </c>
      <c r="H3">
        <v>8.9499999999999993</v>
      </c>
      <c r="K3" t="s">
        <v>1030</v>
      </c>
      <c r="L3">
        <v>8.64</v>
      </c>
      <c r="O3" s="47" t="s">
        <v>1040</v>
      </c>
      <c r="S3" t="s">
        <v>1040</v>
      </c>
    </row>
    <row r="4" spans="1:57" x14ac:dyDescent="0.35">
      <c r="O4" s="47" t="s">
        <v>1030</v>
      </c>
      <c r="P4" s="47">
        <v>9.65</v>
      </c>
      <c r="S4" s="47" t="s">
        <v>1030</v>
      </c>
      <c r="T4" s="47">
        <v>9.34</v>
      </c>
      <c r="AN4" s="47"/>
      <c r="AO4" s="47"/>
      <c r="BD4" s="47"/>
      <c r="BE4" s="47"/>
    </row>
    <row r="5" spans="1:57" x14ac:dyDescent="0.35">
      <c r="G5" s="59" t="s">
        <v>1049</v>
      </c>
      <c r="H5" s="55" t="s">
        <v>1043</v>
      </c>
      <c r="K5" s="59" t="s">
        <v>1050</v>
      </c>
      <c r="L5" s="55" t="s">
        <v>1043</v>
      </c>
      <c r="O5" s="59" t="s">
        <v>1050</v>
      </c>
      <c r="P5" s="55" t="s">
        <v>1043</v>
      </c>
      <c r="S5" s="59" t="s">
        <v>1050</v>
      </c>
      <c r="T5" s="55" t="s">
        <v>1043</v>
      </c>
      <c r="AI5" s="58"/>
      <c r="AX5" s="58"/>
    </row>
    <row r="6" spans="1:57" x14ac:dyDescent="0.35">
      <c r="G6">
        <v>0.1</v>
      </c>
      <c r="H6" s="47">
        <v>0</v>
      </c>
      <c r="K6">
        <v>0.1</v>
      </c>
      <c r="L6" s="47">
        <v>0</v>
      </c>
      <c r="O6">
        <v>0.1</v>
      </c>
      <c r="P6">
        <v>0</v>
      </c>
      <c r="S6">
        <v>0.1</v>
      </c>
      <c r="T6">
        <v>0</v>
      </c>
    </row>
    <row r="7" spans="1:57" x14ac:dyDescent="0.35">
      <c r="G7">
        <v>0.2</v>
      </c>
      <c r="H7" s="47">
        <v>0</v>
      </c>
      <c r="K7">
        <v>0.2</v>
      </c>
      <c r="L7" s="47">
        <v>0</v>
      </c>
      <c r="O7">
        <v>0.2</v>
      </c>
      <c r="P7">
        <v>0</v>
      </c>
      <c r="S7">
        <v>0.2</v>
      </c>
      <c r="T7">
        <v>0</v>
      </c>
    </row>
    <row r="8" spans="1:57" x14ac:dyDescent="0.35">
      <c r="G8">
        <v>0.3</v>
      </c>
      <c r="H8" s="47">
        <v>0</v>
      </c>
      <c r="K8">
        <v>0.3</v>
      </c>
      <c r="L8" s="47">
        <v>0</v>
      </c>
      <c r="O8">
        <v>0.3</v>
      </c>
      <c r="P8">
        <v>0</v>
      </c>
      <c r="S8">
        <v>0.3</v>
      </c>
      <c r="T8">
        <v>0</v>
      </c>
    </row>
    <row r="9" spans="1:57" x14ac:dyDescent="0.35">
      <c r="G9">
        <v>0.4</v>
      </c>
      <c r="H9" s="47">
        <v>0</v>
      </c>
      <c r="K9">
        <v>0.4</v>
      </c>
      <c r="L9" s="47">
        <v>0</v>
      </c>
      <c r="O9">
        <v>0.4</v>
      </c>
      <c r="P9">
        <v>0</v>
      </c>
      <c r="S9">
        <v>0.4</v>
      </c>
      <c r="T9">
        <v>0</v>
      </c>
    </row>
    <row r="10" spans="1:57" x14ac:dyDescent="0.35">
      <c r="G10">
        <v>0.5</v>
      </c>
      <c r="H10" s="47">
        <v>0</v>
      </c>
      <c r="K10">
        <v>0.5</v>
      </c>
      <c r="L10" s="47">
        <v>0</v>
      </c>
      <c r="O10">
        <v>0.5</v>
      </c>
      <c r="P10">
        <v>0</v>
      </c>
      <c r="S10">
        <v>0.5</v>
      </c>
      <c r="T10">
        <v>0</v>
      </c>
    </row>
    <row r="11" spans="1:57" x14ac:dyDescent="0.35">
      <c r="G11">
        <v>1</v>
      </c>
      <c r="H11" s="47">
        <v>0</v>
      </c>
      <c r="K11">
        <v>1</v>
      </c>
      <c r="L11" s="47">
        <v>0</v>
      </c>
      <c r="O11">
        <v>1</v>
      </c>
      <c r="P11">
        <v>0</v>
      </c>
      <c r="S11">
        <v>1</v>
      </c>
      <c r="T11">
        <v>0</v>
      </c>
    </row>
    <row r="12" spans="1:57" x14ac:dyDescent="0.35">
      <c r="G12">
        <v>1.5</v>
      </c>
      <c r="H12" s="47">
        <v>0</v>
      </c>
      <c r="K12">
        <v>1.5</v>
      </c>
      <c r="L12" s="47">
        <v>0</v>
      </c>
      <c r="O12">
        <v>1.5</v>
      </c>
      <c r="P12">
        <v>0</v>
      </c>
      <c r="S12">
        <v>1.5</v>
      </c>
      <c r="T12">
        <v>0</v>
      </c>
    </row>
    <row r="13" spans="1:57" x14ac:dyDescent="0.35">
      <c r="G13">
        <v>2</v>
      </c>
      <c r="H13" s="47">
        <v>0</v>
      </c>
      <c r="K13">
        <v>2</v>
      </c>
      <c r="L13" s="47">
        <v>0</v>
      </c>
      <c r="O13">
        <v>2</v>
      </c>
      <c r="P13">
        <v>0</v>
      </c>
      <c r="S13">
        <v>2</v>
      </c>
      <c r="T13">
        <v>0</v>
      </c>
    </row>
    <row r="14" spans="1:57" x14ac:dyDescent="0.35">
      <c r="G14">
        <v>3</v>
      </c>
      <c r="H14" s="47">
        <v>0</v>
      </c>
      <c r="K14">
        <v>3</v>
      </c>
      <c r="L14" s="47">
        <v>0</v>
      </c>
      <c r="O14">
        <v>3</v>
      </c>
      <c r="P14">
        <v>0</v>
      </c>
      <c r="S14">
        <v>3</v>
      </c>
      <c r="T14">
        <v>0</v>
      </c>
    </row>
    <row r="15" spans="1:57" x14ac:dyDescent="0.35">
      <c r="G15">
        <v>4</v>
      </c>
      <c r="H15" s="47">
        <v>0</v>
      </c>
      <c r="K15">
        <v>4</v>
      </c>
      <c r="L15" s="47">
        <v>0</v>
      </c>
      <c r="O15">
        <v>4</v>
      </c>
      <c r="P15">
        <v>0</v>
      </c>
      <c r="S15">
        <v>4</v>
      </c>
      <c r="T15">
        <v>0</v>
      </c>
    </row>
    <row r="16" spans="1:57" x14ac:dyDescent="0.35">
      <c r="G16">
        <v>5</v>
      </c>
      <c r="H16" s="47">
        <v>0</v>
      </c>
      <c r="K16">
        <v>5</v>
      </c>
      <c r="L16" s="47">
        <v>0</v>
      </c>
      <c r="O16">
        <v>5</v>
      </c>
      <c r="P16">
        <v>1.1174363029418788E-2</v>
      </c>
      <c r="S16">
        <v>5</v>
      </c>
      <c r="T16">
        <v>7.7026809418591488E-4</v>
      </c>
    </row>
    <row r="17" spans="7:20" x14ac:dyDescent="0.35">
      <c r="G17">
        <v>10</v>
      </c>
      <c r="H17" s="47">
        <v>0</v>
      </c>
      <c r="K17">
        <v>10</v>
      </c>
      <c r="L17" s="47">
        <v>0</v>
      </c>
      <c r="O17">
        <v>10</v>
      </c>
      <c r="P17">
        <v>1.9781540357223324E-2</v>
      </c>
      <c r="S17">
        <v>10</v>
      </c>
      <c r="T17">
        <v>3.0707063964084385E-3</v>
      </c>
    </row>
    <row r="18" spans="7:20" x14ac:dyDescent="0.35">
      <c r="G18">
        <v>20</v>
      </c>
      <c r="H18" s="47">
        <v>0</v>
      </c>
      <c r="K18">
        <v>20</v>
      </c>
      <c r="L18" s="47">
        <v>0</v>
      </c>
      <c r="O18">
        <v>20</v>
      </c>
      <c r="P18">
        <v>4.0323736841115114E-2</v>
      </c>
      <c r="S18">
        <v>20</v>
      </c>
      <c r="T18">
        <v>1.5606087341014898E-2</v>
      </c>
    </row>
    <row r="19" spans="7:20" x14ac:dyDescent="0.35">
      <c r="G19">
        <v>30</v>
      </c>
      <c r="H19">
        <v>2.7293923785276474E-3</v>
      </c>
      <c r="K19">
        <v>30</v>
      </c>
      <c r="L19" s="47">
        <v>0</v>
      </c>
      <c r="O19">
        <v>30</v>
      </c>
      <c r="P19">
        <v>5.6271220451144764E-2</v>
      </c>
      <c r="S19">
        <v>30</v>
      </c>
      <c r="T19">
        <v>2.7120826020352748E-2</v>
      </c>
    </row>
    <row r="20" spans="7:20" x14ac:dyDescent="0.35">
      <c r="G20">
        <v>40</v>
      </c>
      <c r="H20">
        <v>8.3179084885991513E-3</v>
      </c>
      <c r="K20">
        <v>40</v>
      </c>
      <c r="L20">
        <v>3.941854842560282E-4</v>
      </c>
      <c r="O20">
        <v>40</v>
      </c>
      <c r="P20">
        <v>7.085791709228853E-2</v>
      </c>
      <c r="S20">
        <v>40</v>
      </c>
      <c r="T20">
        <v>3.8650315253473837E-2</v>
      </c>
    </row>
    <row r="21" spans="7:20" x14ac:dyDescent="0.35">
      <c r="G21">
        <v>45</v>
      </c>
      <c r="H21">
        <v>1.0995910163867374E-2</v>
      </c>
      <c r="K21">
        <v>45</v>
      </c>
      <c r="L21">
        <v>7.5673303596585399E-4</v>
      </c>
      <c r="O21">
        <v>45</v>
      </c>
      <c r="P21">
        <v>7.6876661744792574E-2</v>
      </c>
      <c r="S21">
        <v>45</v>
      </c>
      <c r="T21">
        <v>4.3524278660112443E-2</v>
      </c>
    </row>
    <row r="22" spans="7:20" x14ac:dyDescent="0.35">
      <c r="G22">
        <v>50</v>
      </c>
      <c r="H22">
        <v>1.3970001885839954E-2</v>
      </c>
      <c r="K22">
        <v>50</v>
      </c>
      <c r="L22">
        <v>1.2926743905697609E-3</v>
      </c>
      <c r="O22">
        <v>50</v>
      </c>
      <c r="P22">
        <v>8.2797234970753114E-2</v>
      </c>
      <c r="S22">
        <v>50</v>
      </c>
      <c r="T22">
        <v>4.8424181613799418E-2</v>
      </c>
    </row>
    <row r="23" spans="7:20" x14ac:dyDescent="0.35">
      <c r="G23">
        <v>52</v>
      </c>
      <c r="H23">
        <v>1.5109553757895732E-2</v>
      </c>
      <c r="K23">
        <v>52</v>
      </c>
      <c r="L23">
        <v>1.5140706456268475E-3</v>
      </c>
      <c r="O23">
        <v>52</v>
      </c>
      <c r="P23">
        <v>8.4982435208957458E-2</v>
      </c>
      <c r="S23">
        <v>52</v>
      </c>
      <c r="T23">
        <v>5.0244931387226167E-2</v>
      </c>
    </row>
    <row r="24" spans="7:20" x14ac:dyDescent="0.35">
      <c r="G24">
        <v>54</v>
      </c>
      <c r="H24">
        <v>1.6282716711712362E-2</v>
      </c>
      <c r="K24">
        <v>54</v>
      </c>
      <c r="L24">
        <v>1.7588045038165409E-3</v>
      </c>
      <c r="O24">
        <v>54</v>
      </c>
      <c r="P24">
        <v>8.7156097587857015E-2</v>
      </c>
      <c r="S24">
        <v>54</v>
      </c>
      <c r="T24">
        <v>5.2068300780975019E-2</v>
      </c>
    </row>
    <row r="25" spans="7:20" x14ac:dyDescent="0.35">
      <c r="G25">
        <v>55</v>
      </c>
      <c r="H25">
        <v>1.6864039082767443E-2</v>
      </c>
      <c r="K25">
        <v>55</v>
      </c>
      <c r="L25">
        <v>1.8839625725776683E-3</v>
      </c>
      <c r="O25">
        <v>55</v>
      </c>
      <c r="P25">
        <v>8.8216028333214097E-2</v>
      </c>
      <c r="S25">
        <v>55</v>
      </c>
      <c r="T25">
        <v>5.2960148609947778E-2</v>
      </c>
    </row>
    <row r="26" spans="7:20" x14ac:dyDescent="0.35">
      <c r="G26">
        <v>56</v>
      </c>
      <c r="H26">
        <v>1.7452845775233986E-2</v>
      </c>
      <c r="K26">
        <v>56</v>
      </c>
      <c r="L26">
        <v>2.0147019454434781E-3</v>
      </c>
      <c r="O26">
        <v>56</v>
      </c>
      <c r="P26">
        <v>8.9273374225381605E-2</v>
      </c>
      <c r="S26">
        <v>56</v>
      </c>
      <c r="T26">
        <v>5.3852562372165312E-2</v>
      </c>
    </row>
    <row r="27" spans="7:20" x14ac:dyDescent="0.35">
      <c r="G27">
        <v>57</v>
      </c>
      <c r="H27">
        <v>1.8049023851434452E-2</v>
      </c>
      <c r="K27">
        <v>57</v>
      </c>
      <c r="L27">
        <v>2.1511057140376089E-3</v>
      </c>
      <c r="O27">
        <v>57</v>
      </c>
      <c r="P27">
        <v>9.0328271224744558E-2</v>
      </c>
      <c r="S27">
        <v>57</v>
      </c>
      <c r="T27">
        <v>5.4745595366000079E-2</v>
      </c>
    </row>
    <row r="28" spans="7:20" x14ac:dyDescent="0.35">
      <c r="G28">
        <v>58</v>
      </c>
      <c r="H28">
        <v>1.8652463549266442E-2</v>
      </c>
      <c r="K28">
        <v>58</v>
      </c>
      <c r="L28">
        <v>2.293253801247909E-3</v>
      </c>
      <c r="O28">
        <v>58</v>
      </c>
      <c r="P28">
        <v>9.1380849494792804E-2</v>
      </c>
      <c r="S28">
        <v>58</v>
      </c>
      <c r="T28">
        <v>5.5639299333972624E-2</v>
      </c>
    </row>
    <row r="29" spans="7:20" x14ac:dyDescent="0.35">
      <c r="G29">
        <v>59</v>
      </c>
      <c r="H29">
        <v>1.9263058255929749E-2</v>
      </c>
      <c r="K29">
        <v>59</v>
      </c>
      <c r="L29">
        <v>2.4412230271861186E-3</v>
      </c>
      <c r="O29">
        <v>59</v>
      </c>
      <c r="P29">
        <v>9.2431233777727995E-2</v>
      </c>
      <c r="S29">
        <v>59</v>
      </c>
      <c r="T29">
        <v>5.653372457502602E-2</v>
      </c>
    </row>
    <row r="30" spans="7:20" x14ac:dyDescent="0.35">
      <c r="G30">
        <v>60</v>
      </c>
      <c r="H30">
        <v>1.9880704480462856E-2</v>
      </c>
      <c r="K30">
        <v>60</v>
      </c>
      <c r="L30">
        <v>2.5950871810281229E-3</v>
      </c>
      <c r="O30">
        <v>60</v>
      </c>
      <c r="P30">
        <v>9.3479543740954671E-2</v>
      </c>
      <c r="S30">
        <v>60</v>
      </c>
      <c r="T30">
        <v>5.7428920048881206E-2</v>
      </c>
    </row>
    <row r="31" spans="7:20" x14ac:dyDescent="0.35">
      <c r="G31">
        <v>61</v>
      </c>
      <c r="H31">
        <v>2.0505301825347273E-2</v>
      </c>
      <c r="K31">
        <v>61</v>
      </c>
      <c r="L31">
        <v>2.7549170981178771E-3</v>
      </c>
      <c r="O31">
        <v>61</v>
      </c>
      <c r="P31">
        <v>9.4525894297198848E-2</v>
      </c>
      <c r="S31">
        <v>61</v>
      </c>
      <c r="T31">
        <v>5.8324933473207732E-2</v>
      </c>
    </row>
    <row r="32" spans="7:20" x14ac:dyDescent="0.35">
      <c r="G32">
        <v>62</v>
      </c>
      <c r="H32">
        <v>2.1136752957410014E-2</v>
      </c>
      <c r="K32">
        <v>62</v>
      </c>
      <c r="L32">
        <v>2.9207807417547058E-3</v>
      </c>
      <c r="O32">
        <v>62</v>
      </c>
      <c r="P32">
        <v>9.5570395900699018E-2</v>
      </c>
      <c r="S32">
        <v>62</v>
      </c>
      <c r="T32">
        <v>5.9221811414267377E-2</v>
      </c>
    </row>
    <row r="33" spans="7:20" x14ac:dyDescent="0.35">
      <c r="G33">
        <v>63</v>
      </c>
      <c r="H33">
        <v>2.1774963578228283E-2</v>
      </c>
      <c r="K33">
        <v>63</v>
      </c>
      <c r="L33">
        <v>3.0927432891192726E-3</v>
      </c>
      <c r="O33">
        <v>63</v>
      </c>
      <c r="P33">
        <v>9.6613154821652975E-2</v>
      </c>
      <c r="S33">
        <v>63</v>
      </c>
      <c r="T33">
        <v>6.0119599371620126E-2</v>
      </c>
    </row>
    <row r="34" spans="7:20" x14ac:dyDescent="0.35">
      <c r="G34">
        <v>64</v>
      </c>
      <c r="H34">
        <v>2.2419842394218108E-2</v>
      </c>
      <c r="K34">
        <v>64</v>
      </c>
      <c r="L34">
        <v>3.2708672208285367E-3</v>
      </c>
      <c r="O34">
        <v>64</v>
      </c>
      <c r="P34">
        <v>9.7654273400875041E-2</v>
      </c>
      <c r="S34">
        <v>64</v>
      </c>
      <c r="T34">
        <v>6.1018341857423032E-2</v>
      </c>
    </row>
    <row r="35" spans="7:20" x14ac:dyDescent="0.35">
      <c r="G35">
        <v>65</v>
      </c>
      <c r="H35">
        <v>2.3071301086568196E-2</v>
      </c>
      <c r="K35">
        <v>65</v>
      </c>
      <c r="L35">
        <v>3.4552124136439165E-3</v>
      </c>
      <c r="O35">
        <v>65</v>
      </c>
      <c r="P35">
        <v>9.8693850286415225E-2</v>
      </c>
      <c r="S35">
        <v>65</v>
      </c>
      <c r="T35">
        <v>6.1918082470798962E-2</v>
      </c>
    </row>
    <row r="36" spans="7:20" x14ac:dyDescent="0.35">
      <c r="G36">
        <v>66</v>
      </c>
      <c r="H36">
        <v>2.372925428116231E-2</v>
      </c>
      <c r="K36">
        <v>66</v>
      </c>
      <c r="L36">
        <v>3.6458362358898128E-3</v>
      </c>
      <c r="O36">
        <v>66</v>
      </c>
      <c r="P36">
        <v>9.9731980653714067E-2</v>
      </c>
      <c r="S36">
        <v>66</v>
      </c>
      <c r="T36">
        <v>6.2818863967706182E-2</v>
      </c>
    </row>
    <row r="37" spans="7:20" x14ac:dyDescent="0.35">
      <c r="G37">
        <v>67</v>
      </c>
      <c r="H37">
        <v>2.4393619518616974E-2</v>
      </c>
      <c r="K37">
        <v>67</v>
      </c>
      <c r="L37">
        <v>3.8427936451712855E-3</v>
      </c>
      <c r="O37">
        <v>67</v>
      </c>
      <c r="P37">
        <v>0.10076875641070837</v>
      </c>
      <c r="S37">
        <v>67</v>
      </c>
      <c r="T37">
        <v>6.3720728326697812E-2</v>
      </c>
    </row>
    <row r="38" spans="7:20" x14ac:dyDescent="0.35">
      <c r="G38">
        <v>68</v>
      </c>
      <c r="H38">
        <v>2.5064317224547689E-2</v>
      </c>
      <c r="K38">
        <v>68</v>
      </c>
      <c r="L38">
        <v>4.0461372880104774E-3</v>
      </c>
      <c r="O38">
        <v>68</v>
      </c>
      <c r="P38">
        <v>0.1018042663891644</v>
      </c>
      <c r="S38">
        <v>68</v>
      </c>
      <c r="T38">
        <v>6.4623716810924048E-2</v>
      </c>
    </row>
    <row r="39" spans="7:20" x14ac:dyDescent="0.35">
      <c r="G39">
        <v>69</v>
      </c>
      <c r="H39">
        <v>2.5741270680163301E-2</v>
      </c>
      <c r="K39">
        <v>69</v>
      </c>
      <c r="L39">
        <v>4.2559176010505077E-3</v>
      </c>
      <c r="O39">
        <v>69</v>
      </c>
      <c r="P39">
        <v>0.10283859652338978</v>
      </c>
      <c r="S39">
        <v>69</v>
      </c>
      <c r="T39">
        <v>6.5527870026696688E-2</v>
      </c>
    </row>
    <row r="40" spans="7:20" x14ac:dyDescent="0.35">
      <c r="G40">
        <v>70</v>
      </c>
      <c r="H40">
        <v>2.6424405993277181E-2</v>
      </c>
      <c r="K40">
        <v>70</v>
      </c>
      <c r="L40">
        <v>4.4721829135037708E-3</v>
      </c>
      <c r="O40">
        <v>70</v>
      </c>
      <c r="P40">
        <v>0.10387183001736573</v>
      </c>
      <c r="S40">
        <v>70</v>
      </c>
      <c r="T40">
        <v>6.6433227978906675E-2</v>
      </c>
    </row>
    <row r="41" spans="7:20" x14ac:dyDescent="0.35">
      <c r="G41">
        <v>71</v>
      </c>
      <c r="H41">
        <v>2.7113652069813747E-2</v>
      </c>
      <c r="K41">
        <v>71</v>
      </c>
      <c r="L41">
        <v>4.6949795505484334E-3</v>
      </c>
      <c r="O41">
        <v>71</v>
      </c>
      <c r="P41">
        <v>0.10490404750124298</v>
      </c>
      <c r="S41">
        <v>71</v>
      </c>
      <c r="T41">
        <v>6.7339830123559277E-2</v>
      </c>
    </row>
    <row r="42" spans="7:20" x14ac:dyDescent="0.35">
      <c r="G42">
        <v>72</v>
      </c>
      <c r="H42">
        <v>2.7808940585879703E-2</v>
      </c>
      <c r="K42">
        <v>72</v>
      </c>
      <c r="L42">
        <v>4.9243519374024287E-3</v>
      </c>
      <c r="O42">
        <v>72</v>
      </c>
      <c r="P42">
        <v>0.10593532717805665</v>
      </c>
      <c r="S42">
        <v>72</v>
      </c>
      <c r="T42">
        <v>6.8247715417668151E-2</v>
      </c>
    </row>
    <row r="43" spans="7:20" x14ac:dyDescent="0.35">
      <c r="G43">
        <v>73</v>
      </c>
      <c r="H43">
        <v>2.8510205960461221E-2</v>
      </c>
      <c r="K43">
        <v>73</v>
      </c>
      <c r="L43">
        <v>5.1603427038285302E-3</v>
      </c>
      <c r="O43">
        <v>73</v>
      </c>
      <c r="P43">
        <v>0.10696574496143714</v>
      </c>
      <c r="S43">
        <v>73</v>
      </c>
      <c r="T43">
        <v>6.9156922366728671E-2</v>
      </c>
    </row>
    <row r="44" spans="7:20" x14ac:dyDescent="0.35">
      <c r="G44">
        <v>74</v>
      </c>
      <c r="H44">
        <v>2.9217385328801665E-2</v>
      </c>
      <c r="K44">
        <v>74</v>
      </c>
      <c r="L44">
        <v>5.4029927888472797E-3</v>
      </c>
      <c r="O44">
        <v>74</v>
      </c>
      <c r="P44">
        <v>0.10799537460502398</v>
      </c>
      <c r="S44">
        <v>74</v>
      </c>
      <c r="T44">
        <v>7.0067489069972302E-2</v>
      </c>
    </row>
    <row r="45" spans="7:20" x14ac:dyDescent="0.35">
      <c r="G45">
        <v>75</v>
      </c>
      <c r="H45">
        <v>2.9930418516507531E-2</v>
      </c>
      <c r="K45">
        <v>75</v>
      </c>
      <c r="L45">
        <v>5.6523415454562149E-3</v>
      </c>
      <c r="O45">
        <v>75</v>
      </c>
      <c r="P45">
        <v>0.10902428782422663</v>
      </c>
      <c r="S45">
        <v>75</v>
      </c>
      <c r="T45">
        <v>7.0979453263586845E-2</v>
      </c>
    </row>
    <row r="46" spans="7:20" x14ac:dyDescent="0.35">
      <c r="G46">
        <v>76</v>
      </c>
      <c r="H46">
        <v>3.0649248014425153E-2</v>
      </c>
      <c r="K46">
        <v>76</v>
      </c>
      <c r="L46">
        <v>5.9084268451746018E-3</v>
      </c>
      <c r="O46">
        <v>76</v>
      </c>
      <c r="P46">
        <v>0.11005255441091931</v>
      </c>
      <c r="S46">
        <v>76</v>
      </c>
      <c r="T46">
        <v>7.1892852362072268E-2</v>
      </c>
    </row>
    <row r="47" spans="7:20" x14ac:dyDescent="0.35">
      <c r="G47">
        <v>77</v>
      </c>
      <c r="H47">
        <v>3.1373818954325478E-2</v>
      </c>
      <c r="K47">
        <v>77</v>
      </c>
      <c r="L47">
        <v>6.171285182252257E-3</v>
      </c>
      <c r="O47">
        <v>77</v>
      </c>
      <c r="P47">
        <v>0.11108024234160692</v>
      </c>
      <c r="S47">
        <v>77</v>
      </c>
      <c r="T47">
        <v>7.2807723497888527E-2</v>
      </c>
    </row>
    <row r="48" spans="7:20" x14ac:dyDescent="0.35">
      <c r="G48">
        <v>78</v>
      </c>
      <c r="H48">
        <v>3.210407908543015E-2</v>
      </c>
      <c r="K48">
        <v>78</v>
      </c>
      <c r="L48">
        <v>6.4409517773994845E-3</v>
      </c>
      <c r="O48">
        <v>78</v>
      </c>
      <c r="P48">
        <v>0.11210741787955245</v>
      </c>
      <c r="S48">
        <v>78</v>
      </c>
      <c r="T48">
        <v>7.3724103559539067E-2</v>
      </c>
    </row>
    <row r="49" spans="7:20" x14ac:dyDescent="0.35">
      <c r="G49">
        <v>79</v>
      </c>
      <c r="H49">
        <v>3.2839978751807823E-2</v>
      </c>
      <c r="K49">
        <v>79</v>
      </c>
      <c r="L49">
        <v>6.7174606809122239E-3</v>
      </c>
      <c r="O49">
        <v>79</v>
      </c>
      <c r="P49">
        <v>0.11313414567131548</v>
      </c>
      <c r="S49">
        <v>79</v>
      </c>
      <c r="T49">
        <v>7.4642029228222898E-2</v>
      </c>
    </row>
    <row r="50" spans="7:20" x14ac:dyDescent="0.35">
      <c r="G50">
        <v>80</v>
      </c>
      <c r="H50">
        <v>3.3581470870667041E-2</v>
      </c>
      <c r="K50">
        <v>80</v>
      </c>
      <c r="L50">
        <v>7.0008448750829609E-3</v>
      </c>
      <c r="O50">
        <v>80</v>
      </c>
      <c r="P50">
        <v>0.11416048883811432</v>
      </c>
      <c r="S50">
        <v>80</v>
      </c>
      <c r="T50">
        <v>7.5561537013178415E-2</v>
      </c>
    </row>
    <row r="51" spans="7:20" x14ac:dyDescent="0.35">
      <c r="G51">
        <v>81</v>
      </c>
      <c r="H51">
        <v>3.4328510911568175E-2</v>
      </c>
      <c r="K51">
        <v>81</v>
      </c>
      <c r="L51">
        <v>7.2911363758028438E-3</v>
      </c>
      <c r="O51">
        <v>81</v>
      </c>
      <c r="P51">
        <v>0.11518650906238971</v>
      </c>
      <c r="S51">
        <v>81</v>
      </c>
      <c r="T51">
        <v>7.6482663285832336E-2</v>
      </c>
    </row>
    <row r="52" spans="7:20" x14ac:dyDescent="0.35">
      <c r="G52">
        <v>82</v>
      </c>
      <c r="H52">
        <v>3.5081056876575117E-2</v>
      </c>
      <c r="K52">
        <v>82</v>
      </c>
      <c r="L52">
        <v>7.5883663332748843E-3</v>
      </c>
      <c r="O52">
        <v>82</v>
      </c>
      <c r="P52">
        <v>0.11621226666991871</v>
      </c>
      <c r="S52">
        <v>82</v>
      </c>
      <c r="T52">
        <v>7.7405444312859964E-2</v>
      </c>
    </row>
    <row r="53" spans="7:20" x14ac:dyDescent="0.35">
      <c r="G53">
        <v>83</v>
      </c>
      <c r="H53">
        <v>3.5839069281364766E-2</v>
      </c>
      <c r="K53">
        <v>83</v>
      </c>
      <c r="L53">
        <v>7.8925651317712942E-3</v>
      </c>
      <c r="O53">
        <v>83</v>
      </c>
      <c r="P53">
        <v>0.1172378207077987</v>
      </c>
      <c r="S53">
        <v>83</v>
      </c>
      <c r="T53">
        <v>7.8329916288254739E-2</v>
      </c>
    </row>
    <row r="54" spans="7:20" x14ac:dyDescent="0.35">
      <c r="G54">
        <v>84</v>
      </c>
      <c r="H54">
        <v>3.6602511137310854E-2</v>
      </c>
      <c r="K54">
        <v>84</v>
      </c>
      <c r="L54">
        <v>8.2037624883805615E-3</v>
      </c>
      <c r="O54">
        <v>84</v>
      </c>
      <c r="P54">
        <v>0.11826322901859689</v>
      </c>
      <c r="S54">
        <v>84</v>
      </c>
      <c r="T54">
        <v>7.9256115364498961E-2</v>
      </c>
    </row>
    <row r="55" spans="7:20" x14ac:dyDescent="0.35">
      <c r="G55">
        <v>85</v>
      </c>
      <c r="H55">
        <v>3.7371347934556508E-2</v>
      </c>
      <c r="K55">
        <v>85</v>
      </c>
      <c r="L55">
        <v>8.5219875507012242E-3</v>
      </c>
      <c r="O55">
        <v>85</v>
      </c>
      <c r="P55">
        <v>0.11928854831093784</v>
      </c>
      <c r="S55">
        <v>85</v>
      </c>
      <c r="T55">
        <v>8.0184077682921184E-2</v>
      </c>
    </row>
    <row r="56" spans="7:20" x14ac:dyDescent="0.35">
      <c r="G56">
        <v>86</v>
      </c>
      <c r="H56">
        <v>3.8145547626089203E-2</v>
      </c>
      <c r="K56">
        <v>86</v>
      </c>
      <c r="L56">
        <v>8.847268993450395E-3</v>
      </c>
      <c r="O56">
        <v>86</v>
      </c>
      <c r="P56">
        <v>0.12031383422678057</v>
      </c>
      <c r="S56">
        <v>86</v>
      </c>
      <c r="T56">
        <v>8.111383940332044E-2</v>
      </c>
    </row>
    <row r="57" spans="7:20" x14ac:dyDescent="0.35">
      <c r="G57">
        <v>87</v>
      </c>
      <c r="H57">
        <v>3.8925080612830468E-2</v>
      </c>
      <c r="K57">
        <v>87</v>
      </c>
      <c r="L57">
        <v>9.1796351139649957E-3</v>
      </c>
      <c r="O57">
        <v>87</v>
      </c>
      <c r="P57">
        <v>0.12133914140561819</v>
      </c>
      <c r="S57">
        <v>87</v>
      </c>
      <c r="T57">
        <v>8.2045436732932506E-2</v>
      </c>
    </row>
    <row r="58" spans="7:20" x14ac:dyDescent="0.35">
      <c r="G58">
        <v>88</v>
      </c>
      <c r="H58">
        <v>3.9709919729751367E-2</v>
      </c>
      <c r="K58">
        <v>88</v>
      </c>
      <c r="L58">
        <v>9.5191139265829172E-3</v>
      </c>
      <c r="O58">
        <v>88</v>
      </c>
      <c r="P58">
        <v>0.12236452354581552</v>
      </c>
      <c r="S58">
        <v>88</v>
      </c>
      <c r="T58">
        <v>8.2978905954808738E-2</v>
      </c>
    </row>
    <row r="59" spans="7:20" x14ac:dyDescent="0.35">
      <c r="G59">
        <v>89</v>
      </c>
      <c r="H59">
        <v>4.050004023302492E-2</v>
      </c>
      <c r="K59">
        <v>89</v>
      </c>
      <c r="L59">
        <v>9.8657332559003337E-3</v>
      </c>
      <c r="O59">
        <v>89</v>
      </c>
      <c r="P59">
        <v>0.12339003346328496</v>
      </c>
      <c r="S59">
        <v>89</v>
      </c>
      <c r="T59">
        <v>8.3914283455674379E-2</v>
      </c>
    </row>
    <row r="60" spans="7:20" x14ac:dyDescent="0.35">
      <c r="G60">
        <v>90</v>
      </c>
      <c r="H60">
        <v>4.1295419788225478E-2</v>
      </c>
      <c r="K60">
        <v>90</v>
      </c>
      <c r="L60">
        <v>1.0219520828909248E-2</v>
      </c>
      <c r="O60">
        <v>90</v>
      </c>
      <c r="P60">
        <v>0.12441572314768572</v>
      </c>
      <c r="S60">
        <v>90</v>
      </c>
      <c r="T60">
        <v>8.485160575332891E-2</v>
      </c>
    </row>
    <row r="61" spans="7:20" x14ac:dyDescent="0.35">
      <c r="G61">
        <v>91</v>
      </c>
      <c r="H61">
        <v>4.2096038459584893E-2</v>
      </c>
      <c r="K61">
        <v>91</v>
      </c>
      <c r="L61">
        <v>1.0580504366026935E-2</v>
      </c>
      <c r="O61">
        <v>91</v>
      </c>
      <c r="P61">
        <v>0.12544164381631931</v>
      </c>
      <c r="S61">
        <v>91</v>
      </c>
      <c r="T61">
        <v>8.5790909523648304E-2</v>
      </c>
    </row>
    <row r="62" spans="7:20" x14ac:dyDescent="0.35">
      <c r="G62">
        <v>92</v>
      </c>
      <c r="H62">
        <v>4.2901878700315164E-2</v>
      </c>
      <c r="K62">
        <v>92</v>
      </c>
      <c r="L62">
        <v>1.0948711671035965E-2</v>
      </c>
      <c r="O62">
        <v>92</v>
      </c>
      <c r="P62">
        <v>0.12646784596588181</v>
      </c>
      <c r="S62">
        <v>92</v>
      </c>
      <c r="T62">
        <v>8.6732231627245804E-2</v>
      </c>
    </row>
    <row r="63" spans="7:20" x14ac:dyDescent="0.35">
      <c r="G63">
        <v>93</v>
      </c>
      <c r="H63">
        <v>4.3712925344007336E-2</v>
      </c>
      <c r="K63">
        <v>93</v>
      </c>
      <c r="L63">
        <v>1.132417071996006E-2</v>
      </c>
      <c r="O63">
        <v>93</v>
      </c>
      <c r="P63">
        <v>0.12749437942222228</v>
      </c>
      <c r="S63">
        <v>93</v>
      </c>
      <c r="T63">
        <v>8.7675609135844948E-2</v>
      </c>
    </row>
    <row r="64" spans="7:20" x14ac:dyDescent="0.35">
      <c r="G64">
        <v>94</v>
      </c>
      <c r="H64">
        <v>4.4529165597116151E-2</v>
      </c>
      <c r="K64">
        <v>94</v>
      </c>
      <c r="L64">
        <v>1.1706909748906941E-2</v>
      </c>
      <c r="O64">
        <v>94</v>
      </c>
      <c r="P64">
        <v>0.12852129338824689</v>
      </c>
      <c r="S64">
        <v>94</v>
      </c>
      <c r="T64">
        <v>8.8621079358416413E-2</v>
      </c>
    </row>
    <row r="65" spans="7:20" x14ac:dyDescent="0.35">
      <c r="G65">
        <v>95</v>
      </c>
      <c r="H65">
        <v>4.5350589032540349E-2</v>
      </c>
      <c r="K65">
        <v>95</v>
      </c>
      <c r="L65">
        <v>1.209695734091501E-2</v>
      </c>
      <c r="O65">
        <v>95</v>
      </c>
      <c r="P65">
        <v>0.12954863649009968</v>
      </c>
      <c r="S65">
        <v>95</v>
      </c>
      <c r="T65">
        <v>8.9568679867128076E-2</v>
      </c>
    </row>
    <row r="66" spans="7:20" x14ac:dyDescent="0.35">
      <c r="G66">
        <v>96</v>
      </c>
      <c r="H66">
        <v>4.6177187584309068E-2</v>
      </c>
      <c r="K66">
        <v>96</v>
      </c>
      <c r="L66">
        <v>1.2494342511846071E-2</v>
      </c>
      <c r="O66">
        <v>96</v>
      </c>
      <c r="P66">
        <v>0.13057645682174085</v>
      </c>
      <c r="S66">
        <v>96</v>
      </c>
      <c r="T66">
        <v>9.0518448523155381E-2</v>
      </c>
    </row>
    <row r="67" spans="7:20" x14ac:dyDescent="0.35">
      <c r="G67">
        <v>97</v>
      </c>
      <c r="H67">
        <v>4.7008955543384461E-2</v>
      </c>
      <c r="K67">
        <v>97</v>
      </c>
      <c r="L67">
        <v>1.2899094795370889E-2</v>
      </c>
      <c r="O67">
        <v>97</v>
      </c>
      <c r="P67">
        <v>0.13160480198803773</v>
      </c>
      <c r="S67">
        <v>97</v>
      </c>
      <c r="T67">
        <v>9.1470423502397827E-2</v>
      </c>
    </row>
    <row r="68" spans="7:20" x14ac:dyDescent="0.35">
      <c r="G68">
        <v>98</v>
      </c>
      <c r="H68">
        <v>4.7845889554592097E-2</v>
      </c>
      <c r="K68">
        <v>98</v>
      </c>
      <c r="L68">
        <v>1.3311244327099315E-2</v>
      </c>
      <c r="O68">
        <v>98</v>
      </c>
      <c r="P68">
        <v>0.13263371914647507</v>
      </c>
      <c r="S68">
        <v>98</v>
      </c>
      <c r="T68">
        <v>9.24246433211455E-2</v>
      </c>
    </row>
    <row r="69" spans="7:20" x14ac:dyDescent="0.35">
      <c r="G69">
        <v>99</v>
      </c>
      <c r="H69">
        <v>4.8687988614690543E-2</v>
      </c>
      <c r="K69">
        <v>99</v>
      </c>
      <c r="L69">
        <v>1.3730821927910654E-2</v>
      </c>
      <c r="O69">
        <v>99</v>
      </c>
      <c r="P69">
        <v>0.13366325504758528</v>
      </c>
      <c r="S69">
        <v>99</v>
      </c>
      <c r="T69">
        <v>9.3381146861738484E-2</v>
      </c>
    </row>
    <row r="70" spans="7:20" x14ac:dyDescent="0.35">
      <c r="G70">
        <v>100</v>
      </c>
      <c r="H70">
        <v>4.9535254071592559E-2</v>
      </c>
      <c r="K70">
        <v>100</v>
      </c>
      <c r="L70">
        <v>1.4157859186544178E-2</v>
      </c>
      <c r="O70">
        <v>100</v>
      </c>
      <c r="P70">
        <v>0.13469345607419331</v>
      </c>
      <c r="S70">
        <v>100</v>
      </c>
      <c r="T70">
        <v>9.4339973398260529E-2</v>
      </c>
    </row>
    <row r="71" spans="7:20" x14ac:dyDescent="0.35">
      <c r="G71">
        <v>101</v>
      </c>
      <c r="H71">
        <v>5.0387689624751195E-2</v>
      </c>
      <c r="K71">
        <v>101</v>
      </c>
      <c r="L71">
        <v>1.4592388541513403E-2</v>
      </c>
      <c r="O71">
        <v>101</v>
      </c>
      <c r="P71">
        <v>0.13572436827956505</v>
      </c>
      <c r="S71">
        <v>101</v>
      </c>
      <c r="T71">
        <v>9.5301162622307534E-2</v>
      </c>
    </row>
    <row r="72" spans="7:20" x14ac:dyDescent="0.35">
      <c r="G72">
        <v>102</v>
      </c>
      <c r="H72">
        <v>5.1245301326724543E-2</v>
      </c>
      <c r="K72">
        <v>102</v>
      </c>
      <c r="L72">
        <v>1.5034443362411267E-2</v>
      </c>
      <c r="O72">
        <v>102</v>
      </c>
      <c r="P72">
        <v>0.13675603742454359</v>
      </c>
      <c r="S72">
        <v>102</v>
      </c>
      <c r="T72">
        <v>9.6264754668870536E-2</v>
      </c>
    </row>
    <row r="73" spans="7:20" x14ac:dyDescent="0.35">
      <c r="G73">
        <v>103</v>
      </c>
      <c r="H73">
        <v>5.2108097585934147E-2</v>
      </c>
      <c r="K73">
        <v>103</v>
      </c>
      <c r="L73">
        <v>1.548405803067677E-2</v>
      </c>
      <c r="O73">
        <v>103</v>
      </c>
      <c r="P73">
        <v>0.13778850901375256</v>
      </c>
      <c r="S73">
        <v>103</v>
      </c>
      <c r="T73">
        <v>9.7230790142372028E-2</v>
      </c>
    </row>
    <row r="74" spans="7:20" x14ac:dyDescent="0.35">
      <c r="G74">
        <v>104</v>
      </c>
      <c r="H74">
        <v>5.2976089170633262E-2</v>
      </c>
      <c r="K74">
        <v>104</v>
      </c>
      <c r="L74">
        <v>1.5941268019897096E-2</v>
      </c>
      <c r="O74">
        <v>104</v>
      </c>
      <c r="P74">
        <v>0.1388218283309415</v>
      </c>
      <c r="S74">
        <v>104</v>
      </c>
      <c r="T74">
        <v>9.8199310142893848E-2</v>
      </c>
    </row>
    <row r="75" spans="7:20" x14ac:dyDescent="0.35">
      <c r="G75">
        <v>105</v>
      </c>
      <c r="H75">
        <v>5.3849289214101273E-2</v>
      </c>
      <c r="K75">
        <v>105</v>
      </c>
      <c r="L75">
        <v>1.6406109975721762E-2</v>
      </c>
      <c r="O75">
        <v>105</v>
      </c>
      <c r="P75">
        <v>0.13985604047354505</v>
      </c>
      <c r="S75">
        <v>105</v>
      </c>
      <c r="T75">
        <v>9.9170356292634834E-2</v>
      </c>
    </row>
    <row r="76" spans="7:20" x14ac:dyDescent="0.35">
      <c r="G76">
        <v>106</v>
      </c>
      <c r="H76">
        <v>5.472771322108335E-2</v>
      </c>
      <c r="K76">
        <v>106</v>
      </c>
      <c r="L76">
        <v>1.6878621795469229E-2</v>
      </c>
      <c r="O76">
        <v>106</v>
      </c>
      <c r="P76">
        <v>0.14089119038652273</v>
      </c>
      <c r="S76">
        <v>106</v>
      </c>
      <c r="T76">
        <v>0.10014397076263515</v>
      </c>
    </row>
    <row r="77" spans="7:20" x14ac:dyDescent="0.35">
      <c r="G77">
        <v>107</v>
      </c>
      <c r="H77">
        <v>5.5611379075493822E-2</v>
      </c>
      <c r="K77">
        <v>107</v>
      </c>
      <c r="L77">
        <v>1.735884270750836E-2</v>
      </c>
      <c r="O77">
        <v>107</v>
      </c>
      <c r="P77">
        <v>0.14192732289554447</v>
      </c>
      <c r="S77">
        <v>107</v>
      </c>
      <c r="T77">
        <v>0.10112019629980519</v>
      </c>
    </row>
    <row r="78" spans="7:20" x14ac:dyDescent="0.35">
      <c r="G78">
        <v>108</v>
      </c>
      <c r="H78">
        <v>5.6500307049404466E-2</v>
      </c>
      <c r="K78">
        <v>108</v>
      </c>
      <c r="L78">
        <v>1.7846813350500763E-2</v>
      </c>
      <c r="O78">
        <v>108</v>
      </c>
      <c r="P78">
        <v>0.14296448273958265</v>
      </c>
      <c r="S78">
        <v>108</v>
      </c>
      <c r="T78">
        <v>0.10209907625429598</v>
      </c>
    </row>
    <row r="79" spans="7:20" x14ac:dyDescent="0.35">
      <c r="G79">
        <v>109</v>
      </c>
      <c r="H79">
        <v>5.7394519813339685E-2</v>
      </c>
      <c r="K79">
        <v>109</v>
      </c>
      <c r="L79">
        <v>1.8342575852592437E-2</v>
      </c>
      <c r="O79">
        <v>109</v>
      </c>
      <c r="P79">
        <v>0.14400271460296935</v>
      </c>
      <c r="S79">
        <v>109</v>
      </c>
      <c r="T79">
        <v>0.10308065460724808</v>
      </c>
    </row>
    <row r="80" spans="7:20" x14ac:dyDescent="0.35">
      <c r="G80">
        <v>110</v>
      </c>
      <c r="H80">
        <v>5.8294042447901782E-2</v>
      </c>
      <c r="K80">
        <v>110</v>
      </c>
      <c r="L80">
        <v>1.8846173910645973E-2</v>
      </c>
      <c r="O80">
        <v>110</v>
      </c>
      <c r="P80">
        <v>0.14504206314697463</v>
      </c>
      <c r="S80">
        <v>110</v>
      </c>
      <c r="T80">
        <v>0.10406497599895652</v>
      </c>
    </row>
    <row r="81" spans="7:20" x14ac:dyDescent="0.35">
      <c r="G81">
        <v>111</v>
      </c>
      <c r="H81">
        <v>5.9198902456751558E-2</v>
      </c>
      <c r="K81">
        <v>111</v>
      </c>
      <c r="L81">
        <v>1.9357652869607528E-2</v>
      </c>
      <c r="O81">
        <v>111</v>
      </c>
      <c r="P81">
        <v>0.14608257304095992</v>
      </c>
      <c r="S81">
        <v>111</v>
      </c>
      <c r="T81">
        <v>0.10505208575748938</v>
      </c>
    </row>
    <row r="82" spans="7:20" x14ac:dyDescent="0.35">
      <c r="G82">
        <v>112</v>
      </c>
      <c r="H82">
        <v>6.0109129780971E-2</v>
      </c>
      <c r="K82">
        <v>112</v>
      </c>
      <c r="L82">
        <v>1.9877059802105568E-2</v>
      </c>
      <c r="O82">
        <v>112</v>
      </c>
      <c r="P82">
        <v>0.1471242889931576</v>
      </c>
      <c r="S82">
        <v>112</v>
      </c>
      <c r="T82">
        <v>0.10604202992779747</v>
      </c>
    </row>
    <row r="83" spans="7:20" x14ac:dyDescent="0.35">
      <c r="G83">
        <v>113</v>
      </c>
      <c r="H83">
        <v>6.1024756814835698E-2</v>
      </c>
      <c r="K83">
        <v>113</v>
      </c>
      <c r="L83">
        <v>2.0404443588380849E-2</v>
      </c>
      <c r="O83">
        <v>113</v>
      </c>
      <c r="P83">
        <v>0.14816725578112663</v>
      </c>
      <c r="S83">
        <v>113</v>
      </c>
      <c r="T83">
        <v>0.10703485530135376</v>
      </c>
    </row>
    <row r="84" spans="7:20" x14ac:dyDescent="0.35">
      <c r="G84">
        <v>114</v>
      </c>
      <c r="H84">
        <v>6.1945818423027682E-2</v>
      </c>
      <c r="K84">
        <v>114</v>
      </c>
      <c r="L84">
        <v>2.0939854996650627E-2</v>
      </c>
      <c r="O84">
        <v>114</v>
      </c>
      <c r="P84">
        <v>0.14921151828193213</v>
      </c>
      <c r="S84">
        <v>114</v>
      </c>
      <c r="T84">
        <v>0.10803060944636085</v>
      </c>
    </row>
    <row r="85" spans="7:20" x14ac:dyDescent="0.35">
      <c r="G85">
        <v>115</v>
      </c>
      <c r="H85">
        <v>6.2872351959320352E-2</v>
      </c>
      <c r="K85">
        <v>115</v>
      </c>
      <c r="L85">
        <v>2.1483346764012728E-2</v>
      </c>
      <c r="O85">
        <v>115</v>
      </c>
      <c r="P85">
        <v>0.15025712150209514</v>
      </c>
      <c r="S85">
        <v>115</v>
      </c>
      <c r="T85">
        <v>0.10902934073856642</v>
      </c>
    </row>
    <row r="86" spans="7:20" x14ac:dyDescent="0.35">
      <c r="G86">
        <v>116</v>
      </c>
      <c r="H86">
        <v>6.3804397286769246E-2</v>
      </c>
      <c r="K86">
        <v>116</v>
      </c>
      <c r="L86">
        <v>2.2034973677998091E-2</v>
      </c>
      <c r="O86">
        <v>116</v>
      </c>
      <c r="P86">
        <v>0.15130411060735785</v>
      </c>
      <c r="S86">
        <v>116</v>
      </c>
      <c r="T86">
        <v>0.11003109839272648</v>
      </c>
    </row>
    <row r="87" spans="7:20" x14ac:dyDescent="0.35">
      <c r="G87">
        <v>117</v>
      </c>
      <c r="H87">
        <v>6.4741996799443952E-2</v>
      </c>
      <c r="K87">
        <v>117</v>
      </c>
      <c r="L87">
        <v>2.2594792658883468E-2</v>
      </c>
      <c r="O87">
        <v>117</v>
      </c>
      <c r="P87">
        <v>0.15235253095230694</v>
      </c>
      <c r="S87">
        <v>117</v>
      </c>
      <c r="T87">
        <v>0.11103593249475696</v>
      </c>
    </row>
    <row r="88" spans="7:20" x14ac:dyDescent="0.35">
      <c r="G88">
        <v>118</v>
      </c>
      <c r="H88">
        <v>6.5685195445740252E-2</v>
      </c>
      <c r="K88">
        <v>118</v>
      </c>
      <c r="L88">
        <v>2.316286284288015E-2</v>
      </c>
      <c r="O88">
        <v>118</v>
      </c>
      <c r="P88">
        <v>0.15340242810989924</v>
      </c>
      <c r="S88">
        <v>118</v>
      </c>
      <c r="T88">
        <v>0.11204389403461662</v>
      </c>
    </row>
    <row r="89" spans="7:20" x14ac:dyDescent="0.35">
      <c r="G89">
        <v>119</v>
      </c>
      <c r="H89">
        <v>6.6634040753311849E-2</v>
      </c>
      <c r="K89">
        <v>119</v>
      </c>
      <c r="L89">
        <v>2.3739245666316966E-2</v>
      </c>
      <c r="O89">
        <v>119</v>
      </c>
      <c r="P89">
        <v>0.15445384790092909</v>
      </c>
      <c r="S89">
        <v>119</v>
      </c>
      <c r="T89">
        <v>0.11305503493996251</v>
      </c>
    </row>
    <row r="90" spans="7:20" x14ac:dyDescent="0.35">
      <c r="G90">
        <v>120</v>
      </c>
      <c r="H90">
        <v>6.7588582855663756E-2</v>
      </c>
      <c r="K90">
        <v>120</v>
      </c>
      <c r="L90">
        <v>2.4324004950939667E-2</v>
      </c>
      <c r="O90">
        <v>120</v>
      </c>
      <c r="P90">
        <v>0.15550683642348026</v>
      </c>
      <c r="S90">
        <v>120</v>
      </c>
      <c r="T90">
        <v>0.11406940811062376</v>
      </c>
    </row>
    <row r="91" spans="7:20" x14ac:dyDescent="0.35">
      <c r="G91">
        <v>121</v>
      </c>
      <c r="H91">
        <v>6.8548874520453607E-2</v>
      </c>
      <c r="K91">
        <v>121</v>
      </c>
      <c r="L91">
        <v>2.4917206990453619E-2</v>
      </c>
      <c r="O91">
        <v>121</v>
      </c>
      <c r="P91">
        <v>0.15656144008240033</v>
      </c>
      <c r="S91">
        <v>121</v>
      </c>
      <c r="T91">
        <v>0.11508706745393728</v>
      </c>
    </row>
    <row r="92" spans="7:20" x14ac:dyDescent="0.35">
      <c r="G92">
        <v>122</v>
      </c>
      <c r="H92">
        <v>6.9514971179546844E-2</v>
      </c>
      <c r="K92">
        <v>122</v>
      </c>
      <c r="L92">
        <v>2.5518920638439146E-2</v>
      </c>
      <c r="O92">
        <v>122</v>
      </c>
      <c r="P92">
        <v>0.15761770561883878</v>
      </c>
      <c r="S92">
        <v>122</v>
      </c>
      <c r="T92">
        <v>0.11610806792099367</v>
      </c>
    </row>
    <row r="93" spans="7:20" x14ac:dyDescent="0.35">
      <c r="G93">
        <v>123</v>
      </c>
      <c r="H93">
        <v>7.0486930960876659E-2</v>
      </c>
      <c r="K93">
        <v>123</v>
      </c>
      <c r="L93">
        <v>2.6129217397774438E-2</v>
      </c>
      <c r="O93">
        <v>123</v>
      </c>
      <c r="P93">
        <v>0.15867568013988545</v>
      </c>
      <c r="S93">
        <v>123</v>
      </c>
      <c r="T93">
        <v>0.11713246554383951</v>
      </c>
    </row>
    <row r="94" spans="7:20" x14ac:dyDescent="0.35">
      <c r="G94">
        <v>124</v>
      </c>
      <c r="H94">
        <v>7.1464814722161638E-2</v>
      </c>
      <c r="K94">
        <v>124</v>
      </c>
      <c r="L94">
        <v>2.674817151170493E-2</v>
      </c>
      <c r="O94">
        <v>124</v>
      </c>
      <c r="P94">
        <v>0.15973541114834949</v>
      </c>
      <c r="S94">
        <v>124</v>
      </c>
      <c r="T94">
        <v>0.11816031747368716</v>
      </c>
    </row>
    <row r="95" spans="7:20" x14ac:dyDescent="0.35">
      <c r="G95">
        <v>125</v>
      </c>
      <c r="H95">
        <v>7.2448686086536748E-2</v>
      </c>
      <c r="K95">
        <v>125</v>
      </c>
      <c r="L95">
        <v>2.7375860056702915E-2</v>
      </c>
      <c r="O95">
        <v>125</v>
      </c>
      <c r="P95">
        <v>0.1607969465727162</v>
      </c>
      <c r="S95">
        <v>125</v>
      </c>
      <c r="T95">
        <v>0.11919168202018304</v>
      </c>
    </row>
    <row r="96" spans="7:20" x14ac:dyDescent="0.35">
      <c r="G96">
        <v>126</v>
      </c>
      <c r="H96">
        <v>7.3438611480155985E-2</v>
      </c>
      <c r="K96">
        <v>126</v>
      </c>
      <c r="L96">
        <v>2.8012363037265651E-2</v>
      </c>
      <c r="O96">
        <v>126</v>
      </c>
      <c r="P96">
        <v>0.16186033479731896</v>
      </c>
      <c r="S96">
        <v>126</v>
      </c>
      <c r="T96">
        <v>0.1202266186917868</v>
      </c>
    </row>
    <row r="97" spans="7:20" x14ac:dyDescent="0.35">
      <c r="G97">
        <v>127</v>
      </c>
      <c r="H97">
        <v>7.443466017183023E-2</v>
      </c>
      <c r="K97">
        <v>127</v>
      </c>
      <c r="L97">
        <v>2.8657763482807238E-2</v>
      </c>
      <c r="O97">
        <v>127</v>
      </c>
      <c r="P97">
        <v>0.16292562469276536</v>
      </c>
      <c r="S97">
        <v>127</v>
      </c>
      <c r="T97">
        <v>0.12126518823731773</v>
      </c>
    </row>
    <row r="98" spans="7:20" x14ac:dyDescent="0.35">
      <c r="G98">
        <v>128</v>
      </c>
      <c r="H98">
        <v>7.5436904314764228E-2</v>
      </c>
      <c r="K98">
        <v>128</v>
      </c>
      <c r="L98">
        <v>2.9312147546803072E-2</v>
      </c>
      <c r="O98">
        <v>128</v>
      </c>
      <c r="P98">
        <v>0.16399286564665358</v>
      </c>
      <c r="S98">
        <v>128</v>
      </c>
      <c r="T98">
        <v>0.12230745268872414</v>
      </c>
    </row>
    <row r="99" spans="7:20" x14ac:dyDescent="0.35">
      <c r="G99">
        <v>129</v>
      </c>
      <c r="H99">
        <v>7.6445418990462408E-2</v>
      </c>
      <c r="K99">
        <v>129</v>
      </c>
      <c r="L99">
        <v>2.9975604608353374E-2</v>
      </c>
      <c r="O99">
        <v>129</v>
      </c>
      <c r="P99">
        <v>0.16506210759461834</v>
      </c>
      <c r="S99">
        <v>129</v>
      </c>
      <c r="T99">
        <v>0.12335347540513679</v>
      </c>
    </row>
    <row r="100" spans="7:20" x14ac:dyDescent="0.35">
      <c r="G100">
        <v>130</v>
      </c>
      <c r="H100">
        <v>7.7460282254876875E-2</v>
      </c>
      <c r="K100">
        <v>130</v>
      </c>
      <c r="L100">
        <v>3.0648227376338679E-2</v>
      </c>
      <c r="O100">
        <v>130</v>
      </c>
      <c r="P100">
        <v>0.16613340105174332</v>
      </c>
      <c r="S100">
        <v>130</v>
      </c>
      <c r="T100">
        <v>0.12440332111826656</v>
      </c>
    </row>
    <row r="101" spans="7:20" x14ac:dyDescent="0.35">
      <c r="G101">
        <v>131</v>
      </c>
      <c r="H101">
        <v>7.8481575186873001E-2</v>
      </c>
      <c r="K101">
        <v>131</v>
      </c>
      <c r="L101">
        <v>3.1330111996345909E-2</v>
      </c>
      <c r="O101">
        <v>131</v>
      </c>
      <c r="P101">
        <v>0.16720679714437878</v>
      </c>
      <c r="S101">
        <v>131</v>
      </c>
      <c r="T101">
        <v>0.12545705597921197</v>
      </c>
    </row>
    <row r="102" spans="7:20" x14ac:dyDescent="0.35">
      <c r="G102">
        <v>132</v>
      </c>
      <c r="H102">
        <v>7.9509381939094376E-2</v>
      </c>
      <c r="K102">
        <v>132</v>
      </c>
      <c r="L102">
        <v>3.2021358160552509E-2</v>
      </c>
      <c r="O102">
        <v>132</v>
      </c>
      <c r="P102">
        <v>0.16828234764240241</v>
      </c>
      <c r="S102">
        <v>132</v>
      </c>
      <c r="T102">
        <v>0.1265147476067425</v>
      </c>
    </row>
    <row r="103" spans="7:20" x14ac:dyDescent="0.35">
      <c r="G103">
        <v>133</v>
      </c>
      <c r="H103">
        <v>8.0543789791311993E-2</v>
      </c>
      <c r="K103">
        <v>133</v>
      </c>
      <c r="L103">
        <v>3.2722069220763032E-2</v>
      </c>
      <c r="O103">
        <v>133</v>
      </c>
      <c r="P103">
        <v>0.16936010499196366</v>
      </c>
      <c r="S103">
        <v>133</v>
      </c>
      <c r="T103">
        <v>0.12757646513712892</v>
      </c>
    </row>
    <row r="104" spans="7:20" x14ac:dyDescent="0.35">
      <c r="G104">
        <v>134</v>
      </c>
      <c r="H104">
        <v>8.1584889206347044E-2</v>
      </c>
      <c r="K104">
        <v>134</v>
      </c>
      <c r="L104">
        <v>3.3432352304801245E-2</v>
      </c>
      <c r="O104">
        <v>134</v>
      </c>
      <c r="P104">
        <v>0.17044012234874892</v>
      </c>
      <c r="S104">
        <v>134</v>
      </c>
      <c r="T104">
        <v>0.12864227927559169</v>
      </c>
    </row>
    <row r="105" spans="7:20" x14ac:dyDescent="0.35">
      <c r="G105">
        <v>135</v>
      </c>
      <c r="H105">
        <v>8.2632773888662137E-2</v>
      </c>
      <c r="K105">
        <v>135</v>
      </c>
      <c r="L105">
        <v>3.4152318436469771E-2</v>
      </c>
      <c r="O105">
        <v>135</v>
      </c>
      <c r="P105">
        <v>0.17152245361181023</v>
      </c>
      <c r="S105">
        <v>135</v>
      </c>
      <c r="T105">
        <v>0.12971226234944583</v>
      </c>
    </row>
    <row r="106" spans="7:20" x14ac:dyDescent="0.35">
      <c r="G106">
        <v>136</v>
      </c>
      <c r="H106">
        <v>8.3687540845720762E-2</v>
      </c>
      <c r="K106">
        <v>136</v>
      </c>
      <c r="L106">
        <v>3.4882082659299145E-2</v>
      </c>
      <c r="O106">
        <v>136</v>
      </c>
      <c r="P106">
        <v>0.17260715345799643</v>
      </c>
      <c r="S106">
        <v>136</v>
      </c>
      <c r="T106">
        <v>0.13078648836301981</v>
      </c>
    </row>
    <row r="107" spans="7:20" x14ac:dyDescent="0.35">
      <c r="G107">
        <v>137</v>
      </c>
      <c r="H107">
        <v>8.4749290452218601E-2</v>
      </c>
      <c r="K107">
        <v>137</v>
      </c>
      <c r="L107">
        <v>3.5621764164317095E-2</v>
      </c>
      <c r="O107">
        <v>137</v>
      </c>
      <c r="P107">
        <v>0.17369427737702925</v>
      </c>
      <c r="S107">
        <v>137</v>
      </c>
      <c r="T107">
        <v>0.13186503305443298</v>
      </c>
    </row>
    <row r="108" spans="7:20" x14ac:dyDescent="0.35">
      <c r="G108">
        <v>138</v>
      </c>
      <c r="H108">
        <v>8.5818126517299045E-2</v>
      </c>
      <c r="K108">
        <v>138</v>
      </c>
      <c r="L108">
        <v>3.6371486422082003E-2</v>
      </c>
      <c r="O108">
        <v>138</v>
      </c>
      <c r="P108">
        <v>0.17478388170726725</v>
      </c>
      <c r="S108">
        <v>138</v>
      </c>
      <c r="T108">
        <v>0.13294797395431829</v>
      </c>
    </row>
    <row r="109" spans="7:20" x14ac:dyDescent="0.35">
      <c r="G109">
        <v>139</v>
      </c>
      <c r="H109">
        <v>8.6894156354867719E-2</v>
      </c>
      <c r="K109">
        <v>139</v>
      </c>
      <c r="L109">
        <v>3.7131377319233633E-2</v>
      </c>
      <c r="O109">
        <v>139</v>
      </c>
      <c r="P109">
        <v>0.17587602367219998</v>
      </c>
      <c r="S109">
        <v>139</v>
      </c>
      <c r="T109">
        <v>0.134035390446581</v>
      </c>
    </row>
    <row r="110" spans="7:20" x14ac:dyDescent="0.35">
      <c r="G110">
        <v>140</v>
      </c>
      <c r="H110">
        <v>8.7977490857129512E-2</v>
      </c>
      <c r="K110">
        <v>140</v>
      </c>
      <c r="L110">
        <v>3.7901569299828269E-2</v>
      </c>
      <c r="O110">
        <v>140</v>
      </c>
      <c r="P110">
        <v>0.17697076141771881</v>
      </c>
      <c r="S110">
        <v>140</v>
      </c>
      <c r="T110">
        <v>0.13512736383128995</v>
      </c>
    </row>
    <row r="111" spans="7:20" x14ac:dyDescent="0.35">
      <c r="G111">
        <v>141</v>
      </c>
      <c r="H111">
        <v>8.9068244571477009E-2</v>
      </c>
      <c r="K111">
        <v>141</v>
      </c>
      <c r="L111">
        <v>3.8682199511737979E-2</v>
      </c>
      <c r="O111">
        <v>141</v>
      </c>
      <c r="P111">
        <v>0.17806815405020857</v>
      </c>
      <c r="S111">
        <v>141</v>
      </c>
      <c r="T111">
        <v>0.13622397738980038</v>
      </c>
    </row>
    <row r="112" spans="7:20" x14ac:dyDescent="0.35">
      <c r="G112">
        <v>142</v>
      </c>
      <c r="H112">
        <v>9.0166535780867155E-2</v>
      </c>
      <c r="K112">
        <v>142</v>
      </c>
      <c r="L112">
        <v>3.9473409958408326E-2</v>
      </c>
      <c r="O112">
        <v>142</v>
      </c>
      <c r="P112">
        <v>0.17916826167550834</v>
      </c>
      <c r="S112">
        <v>142</v>
      </c>
      <c r="T112">
        <v>0.1373253164522141</v>
      </c>
    </row>
    <row r="113" spans="7:20" x14ac:dyDescent="0.35">
      <c r="G113">
        <v>143</v>
      </c>
      <c r="H113">
        <v>9.1272486587829327E-2</v>
      </c>
      <c r="K113">
        <v>143</v>
      </c>
      <c r="L113">
        <v>4.027534765628335E-2</v>
      </c>
      <c r="O113">
        <v>143</v>
      </c>
      <c r="P113">
        <v>0.18027114543878919</v>
      </c>
      <c r="S113">
        <v>143</v>
      </c>
      <c r="T113">
        <v>0.13843146846728657</v>
      </c>
    </row>
    <row r="114" spans="7:20" x14ac:dyDescent="0.35">
      <c r="G114">
        <v>144</v>
      </c>
      <c r="H114">
        <v>9.2386223002255699E-2</v>
      </c>
      <c r="K114">
        <v>144</v>
      </c>
      <c r="L114">
        <v>4.1088164798222755E-2</v>
      </c>
      <c r="O114">
        <v>144</v>
      </c>
      <c r="P114">
        <v>0.18137686756540017</v>
      </c>
      <c r="S114">
        <v>144</v>
      </c>
      <c r="T114">
        <v>0.1395425230748977</v>
      </c>
    </row>
    <row r="115" spans="7:20" x14ac:dyDescent="0.35">
      <c r="G115">
        <v>145</v>
      </c>
      <c r="H115">
        <v>9.3507875033135471E-2</v>
      </c>
      <c r="K115">
        <v>145</v>
      </c>
      <c r="L115">
        <v>4.1912018923255148E-2</v>
      </c>
      <c r="O115">
        <v>145</v>
      </c>
      <c r="P115">
        <v>0.18248549140273224</v>
      </c>
      <c r="S115">
        <v>145</v>
      </c>
      <c r="T115">
        <v>0.14065857218120589</v>
      </c>
    </row>
    <row r="116" spans="7:20" x14ac:dyDescent="0.35">
      <c r="G116">
        <v>146</v>
      </c>
      <c r="H116">
        <v>9.4637576784399366E-2</v>
      </c>
      <c r="K116">
        <v>146</v>
      </c>
      <c r="L116">
        <v>4.2747073093026937E-2</v>
      </c>
      <c r="O116">
        <v>146</v>
      </c>
      <c r="P116">
        <v>0.18359708146315637</v>
      </c>
      <c r="S116">
        <v>146</v>
      </c>
      <c r="T116">
        <v>0.14177971003661546</v>
      </c>
    </row>
    <row r="117" spans="7:20" x14ac:dyDescent="0.35">
      <c r="G117">
        <v>147</v>
      </c>
      <c r="H117">
        <v>9.5775466555053007E-2</v>
      </c>
      <c r="K117">
        <v>147</v>
      </c>
      <c r="L117">
        <v>4.3593496075328315E-2</v>
      </c>
      <c r="O117">
        <v>147</v>
      </c>
      <c r="P117">
        <v>0.18471170346808832</v>
      </c>
      <c r="S117">
        <v>147</v>
      </c>
      <c r="T117">
        <v>0.14290603331668908</v>
      </c>
    </row>
    <row r="118" spans="7:20" x14ac:dyDescent="0.35">
      <c r="G118">
        <v>148</v>
      </c>
      <c r="H118">
        <v>9.6921686943787486E-2</v>
      </c>
      <c r="K118">
        <v>148</v>
      </c>
      <c r="L118">
        <v>4.4451462535098928E-2</v>
      </c>
      <c r="O118">
        <v>148</v>
      </c>
      <c r="P118">
        <v>0.18582942439323991</v>
      </c>
      <c r="S118">
        <v>148</v>
      </c>
      <c r="T118">
        <v>0.14403764120614862</v>
      </c>
    </row>
    <row r="119" spans="7:20" x14ac:dyDescent="0.35">
      <c r="G119">
        <v>149</v>
      </c>
      <c r="H119">
        <v>9.8076384958263568E-2</v>
      </c>
      <c r="K119">
        <v>149</v>
      </c>
      <c r="L119">
        <v>4.5321153233336596E-2</v>
      </c>
      <c r="O119">
        <v>149</v>
      </c>
      <c r="P119">
        <v>0.18695031251511457</v>
      </c>
      <c r="S119">
        <v>149</v>
      </c>
      <c r="T119">
        <v>0.14517463548611123</v>
      </c>
    </row>
    <row r="120" spans="7:20" x14ac:dyDescent="0.35">
      <c r="G120">
        <v>150</v>
      </c>
      <c r="H120">
        <v>9.9239712129279331E-2</v>
      </c>
      <c r="K120">
        <v>150</v>
      </c>
      <c r="L120">
        <v>4.6202755234358628E-2</v>
      </c>
      <c r="O120">
        <v>150</v>
      </c>
      <c r="P120">
        <v>0.1880744374588102</v>
      </c>
      <c r="S120">
        <v>150</v>
      </c>
      <c r="T120">
        <v>0.14631712062471805</v>
      </c>
    </row>
    <row r="121" spans="7:20" x14ac:dyDescent="0.35">
      <c r="G121">
        <v>151</v>
      </c>
      <c r="H121">
        <v>0.10041182463004238</v>
      </c>
      <c r="K121">
        <v>151</v>
      </c>
      <c r="L121">
        <v>4.7096462121890809E-2</v>
      </c>
      <c r="O121">
        <v>151</v>
      </c>
      <c r="P121">
        <v>0.18920187024719246</v>
      </c>
      <c r="S121">
        <v>151</v>
      </c>
      <c r="T121">
        <v>0.14746520387131914</v>
      </c>
    </row>
    <row r="122" spans="7:20" x14ac:dyDescent="0.35">
      <c r="G122">
        <v>152</v>
      </c>
      <c r="H122">
        <v>0.10159288340077874</v>
      </c>
      <c r="K122">
        <v>152</v>
      </c>
      <c r="L122">
        <v>4.8002474224485801E-2</v>
      </c>
      <c r="O122">
        <v>152</v>
      </c>
      <c r="P122">
        <v>0.19033268335150613</v>
      </c>
      <c r="S122">
        <v>152</v>
      </c>
      <c r="T122">
        <v>0.14861899535438877</v>
      </c>
    </row>
    <row r="123" spans="7:20" x14ac:dyDescent="0.35">
      <c r="G123">
        <v>153</v>
      </c>
      <c r="H123">
        <v>0.10278305427892565</v>
      </c>
      <c r="K123">
        <v>153</v>
      </c>
      <c r="L123">
        <v>4.8920998850804136E-2</v>
      </c>
      <c r="O123">
        <v>153</v>
      </c>
      <c r="P123">
        <v>0.19146695074349415</v>
      </c>
      <c r="S123">
        <v>153</v>
      </c>
      <c r="T123">
        <v>0.14977860818335381</v>
      </c>
    </row>
    <row r="124" spans="7:20" x14ac:dyDescent="0.35">
      <c r="G124">
        <v>154</v>
      </c>
      <c r="H124">
        <v>0.10398250813516809</v>
      </c>
      <c r="K124">
        <v>154</v>
      </c>
      <c r="L124">
        <v>4.9852250535321711E-2</v>
      </c>
      <c r="O124">
        <v>154</v>
      </c>
      <c r="P124">
        <v>0.19260474794909574</v>
      </c>
      <c r="S124">
        <v>154</v>
      </c>
      <c r="T124">
        <v>0.15094415855452656</v>
      </c>
    </row>
    <row r="125" spans="7:20" x14ac:dyDescent="0.35">
      <c r="G125">
        <v>155</v>
      </c>
      <c r="H125">
        <v>0.10519142101559523</v>
      </c>
      <c r="K125">
        <v>155</v>
      </c>
      <c r="L125">
        <v>5.0796451295062953E-2</v>
      </c>
      <c r="O125">
        <v>155</v>
      </c>
      <c r="P125">
        <v>0.19374615210380092</v>
      </c>
      <c r="S125">
        <v>155</v>
      </c>
      <c r="T125">
        <v>0.15211576586134723</v>
      </c>
    </row>
    <row r="126" spans="7:20" x14ac:dyDescent="0.35">
      <c r="G126">
        <v>156</v>
      </c>
      <c r="H126">
        <v>0.1064099742902662</v>
      </c>
      <c r="K126">
        <v>156</v>
      </c>
      <c r="L126">
        <v>5.1753830897993909E-2</v>
      </c>
      <c r="O126">
        <v>156</v>
      </c>
      <c r="P126">
        <v>0.19489124200973773</v>
      </c>
      <c r="S126">
        <v>156</v>
      </c>
      <c r="T126">
        <v>0.15329355280914728</v>
      </c>
    </row>
    <row r="127" spans="7:20" x14ac:dyDescent="0.35">
      <c r="G127">
        <v>157</v>
      </c>
      <c r="H127">
        <v>0.10763835480849598</v>
      </c>
      <c r="K127">
        <v>157</v>
      </c>
      <c r="L127">
        <v>5.2724627143752097E-2</v>
      </c>
      <c r="O127">
        <v>157</v>
      </c>
      <c r="P127">
        <v>0.19604009819457788</v>
      </c>
      <c r="S127">
        <v>157</v>
      </c>
      <c r="T127">
        <v>0.15447764553466348</v>
      </c>
    </row>
    <row r="128" spans="7:20" x14ac:dyDescent="0.35">
      <c r="G128">
        <v>158</v>
      </c>
      <c r="H128">
        <v>0.10887675506118505</v>
      </c>
      <c r="K128">
        <v>158</v>
      </c>
      <c r="L128">
        <v>5.3709086157428698E-2</v>
      </c>
      <c r="O128">
        <v>158</v>
      </c>
      <c r="P128">
        <v>0.19719280297234312</v>
      </c>
      <c r="S128">
        <v>158</v>
      </c>
      <c r="T128">
        <v>0.15566817373053748</v>
      </c>
    </row>
    <row r="129" spans="7:20" x14ac:dyDescent="0.35">
      <c r="G129">
        <v>159</v>
      </c>
      <c r="H129">
        <v>0.11012537335053876</v>
      </c>
      <c r="K129">
        <v>159</v>
      </c>
      <c r="L129">
        <v>5.4707462697166427E-2</v>
      </c>
      <c r="O129">
        <v>159</v>
      </c>
      <c r="P129">
        <v>0.19834944050620579</v>
      </c>
      <c r="S129">
        <v>159</v>
      </c>
      <c r="T129">
        <v>0.15686527077505633</v>
      </c>
    </row>
    <row r="130" spans="7:20" x14ac:dyDescent="0.35">
      <c r="G130">
        <v>160</v>
      </c>
      <c r="H130">
        <v>0.11138441396754398</v>
      </c>
      <c r="K130">
        <v>160</v>
      </c>
      <c r="L130">
        <v>5.5720020476386571E-2</v>
      </c>
      <c r="O130">
        <v>160</v>
      </c>
      <c r="P130">
        <v>0.19951009687337404</v>
      </c>
      <c r="S130">
        <v>160</v>
      </c>
      <c r="T130">
        <v>0.1580690738673968</v>
      </c>
    </row>
    <row r="131" spans="7:20" x14ac:dyDescent="0.35">
      <c r="G131">
        <v>162</v>
      </c>
      <c r="H131">
        <v>0.11396630563597657</v>
      </c>
      <c r="K131">
        <v>162</v>
      </c>
      <c r="L131">
        <v>5.7821177671885139E-2</v>
      </c>
      <c r="O131">
        <v>162</v>
      </c>
      <c r="P131">
        <v>0.20187340765228273</v>
      </c>
      <c r="S131">
        <v>162</v>
      </c>
      <c r="T131">
        <v>0.16053100303918696</v>
      </c>
    </row>
    <row r="132" spans="7:20" x14ac:dyDescent="0.35">
      <c r="G132">
        <v>164</v>
      </c>
      <c r="H132">
        <v>0.11659406791261717</v>
      </c>
      <c r="K132">
        <v>164</v>
      </c>
      <c r="L132">
        <v>5.9984797477357174E-2</v>
      </c>
      <c r="O132">
        <v>164</v>
      </c>
      <c r="P132">
        <v>0.20425510192741186</v>
      </c>
      <c r="S132">
        <v>164</v>
      </c>
      <c r="T132">
        <v>0.16302326603884829</v>
      </c>
    </row>
    <row r="133" spans="7:20" x14ac:dyDescent="0.35">
      <c r="G133">
        <v>166</v>
      </c>
      <c r="H133">
        <v>0.1192696669842622</v>
      </c>
      <c r="K133">
        <v>166</v>
      </c>
      <c r="L133">
        <v>6.2213510109101797E-2</v>
      </c>
      <c r="O133">
        <v>166</v>
      </c>
      <c r="P133">
        <v>0.20665601124590705</v>
      </c>
      <c r="S133">
        <v>166</v>
      </c>
      <c r="T133">
        <v>0.16554722871758468</v>
      </c>
    </row>
    <row r="134" spans="7:20" x14ac:dyDescent="0.35">
      <c r="G134">
        <v>168</v>
      </c>
      <c r="H134">
        <v>0.12199519307927102</v>
      </c>
      <c r="K134">
        <v>168</v>
      </c>
      <c r="L134">
        <v>6.4510141525146475E-2</v>
      </c>
      <c r="O134">
        <v>168</v>
      </c>
      <c r="P134">
        <v>0.20907700930773354</v>
      </c>
      <c r="S134">
        <v>168</v>
      </c>
      <c r="T134">
        <v>0.16810434274961419</v>
      </c>
    </row>
    <row r="135" spans="7:20" x14ac:dyDescent="0.35">
      <c r="G135">
        <v>170</v>
      </c>
      <c r="H135">
        <v>0.12477286927889315</v>
      </c>
      <c r="K135">
        <v>170</v>
      </c>
      <c r="L135">
        <v>6.6877730087244583E-2</v>
      </c>
      <c r="O135">
        <v>170</v>
      </c>
      <c r="P135">
        <v>0.21151901504342183</v>
      </c>
      <c r="S135">
        <v>170</v>
      </c>
      <c r="T135">
        <v>0.17069615258375598</v>
      </c>
    </row>
    <row r="136" spans="7:20" x14ac:dyDescent="0.35">
      <c r="G136">
        <v>172</v>
      </c>
      <c r="H136">
        <v>0.12760506121051893</v>
      </c>
      <c r="K136">
        <v>172</v>
      </c>
      <c r="L136">
        <v>6.9319545064662591E-2</v>
      </c>
      <c r="O136">
        <v>172</v>
      </c>
      <c r="P136">
        <v>0.2139829959333148</v>
      </c>
      <c r="S136">
        <v>172</v>
      </c>
      <c r="T136">
        <v>0.17332430306845989</v>
      </c>
    </row>
    <row r="137" spans="7:20" x14ac:dyDescent="0.35">
      <c r="G137">
        <v>174</v>
      </c>
      <c r="H137">
        <v>0.13049428772454241</v>
      </c>
      <c r="K137">
        <v>174</v>
      </c>
      <c r="L137">
        <v>7.1839107227674004E-2</v>
      </c>
      <c r="O137">
        <v>174</v>
      </c>
      <c r="P137">
        <v>0.21646997159272094</v>
      </c>
      <c r="S137">
        <v>174</v>
      </c>
      <c r="T137">
        <v>0.17599054782752907</v>
      </c>
    </row>
    <row r="138" spans="7:20" x14ac:dyDescent="0.35">
      <c r="G138">
        <v>176</v>
      </c>
      <c r="H138">
        <v>0.13344323267048644</v>
      </c>
      <c r="K138">
        <v>176</v>
      </c>
      <c r="L138">
        <v>7.4440211817235966E-2</v>
      </c>
      <c r="O138">
        <v>176</v>
      </c>
      <c r="P138">
        <v>0.21898101765005951</v>
      </c>
      <c r="S138">
        <v>176</v>
      </c>
      <c r="T138">
        <v>0.17869675847363348</v>
      </c>
    </row>
    <row r="139" spans="7:20" x14ac:dyDescent="0.35">
      <c r="G139">
        <v>178</v>
      </c>
      <c r="H139">
        <v>0.13645475790419953</v>
      </c>
      <c r="K139">
        <v>178</v>
      </c>
      <c r="L139">
        <v>7.7126954222823702E-2</v>
      </c>
      <c r="O139">
        <v>178</v>
      </c>
      <c r="P139">
        <v>0.22151726994810583</v>
      </c>
      <c r="S139">
        <v>178</v>
      </c>
      <c r="T139">
        <v>0.18144493475788595</v>
      </c>
    </row>
    <row r="140" spans="7:20" x14ac:dyDescent="0.35">
      <c r="G140">
        <v>180</v>
      </c>
      <c r="H140">
        <v>0.13953191767668285</v>
      </c>
      <c r="K140">
        <v>180</v>
      </c>
      <c r="L140">
        <v>7.9903758754235762E-2</v>
      </c>
      <c r="O140">
        <v>180</v>
      </c>
      <c r="P140">
        <v>0.22407992910184049</v>
      </c>
      <c r="S140">
        <v>180</v>
      </c>
      <c r="T140">
        <v>0.18423721576640886</v>
      </c>
    </row>
    <row r="141" spans="7:20" x14ac:dyDescent="0.35">
      <c r="G141">
        <v>182</v>
      </c>
      <c r="H141">
        <v>0.14267797457689801</v>
      </c>
      <c r="K141">
        <v>182</v>
      </c>
      <c r="L141">
        <v>8.2775410957064643E-2</v>
      </c>
      <c r="O141">
        <v>182</v>
      </c>
      <c r="P141">
        <v>0.226670265450237</v>
      </c>
      <c r="S141">
        <v>182</v>
      </c>
      <c r="T141">
        <v>0.18707589228914531</v>
      </c>
    </row>
    <row r="142" spans="7:20" x14ac:dyDescent="0.35">
      <c r="G142">
        <v>184</v>
      </c>
      <c r="H142">
        <v>0.14589641722632987</v>
      </c>
      <c r="K142">
        <v>184</v>
      </c>
      <c r="L142">
        <v>8.5747093997572965E-2</v>
      </c>
      <c r="O142">
        <v>184</v>
      </c>
      <c r="P142">
        <v>0.22928962444362871</v>
      </c>
      <c r="S142">
        <v>184</v>
      </c>
      <c r="T142">
        <v>0.18996342050232776</v>
      </c>
    </row>
    <row r="143" spans="7:20" x14ac:dyDescent="0.35">
      <c r="G143">
        <v>186</v>
      </c>
      <c r="H143">
        <v>0.14919097995279088</v>
      </c>
      <c r="K143">
        <v>186</v>
      </c>
      <c r="L143">
        <v>8.8824429733500729E-2</v>
      </c>
      <c r="O143">
        <v>186</v>
      </c>
      <c r="P143">
        <v>0.23193943251315141</v>
      </c>
      <c r="S143">
        <v>186</v>
      </c>
      <c r="T143">
        <v>0.1929024371241955</v>
      </c>
    </row>
    <row r="144" spans="7:20" x14ac:dyDescent="0.35">
      <c r="G144">
        <v>188</v>
      </c>
      <c r="H144">
        <v>0.15256566470578076</v>
      </c>
      <c r="K144">
        <v>188</v>
      </c>
      <c r="L144">
        <v>9.2013525196049592E-2</v>
      </c>
      <c r="O144">
        <v>188</v>
      </c>
      <c r="P144">
        <v>0.23462120347421966</v>
      </c>
      <c r="S144">
        <v>188</v>
      </c>
      <c r="T144">
        <v>0.19589577622388935</v>
      </c>
    </row>
    <row r="145" spans="7:20" x14ac:dyDescent="0.35">
      <c r="G145">
        <v>190</v>
      </c>
      <c r="H145">
        <v>0.15602476551665892</v>
      </c>
      <c r="K145">
        <v>190</v>
      </c>
      <c r="L145">
        <v>9.5321025338910237E-2</v>
      </c>
      <c r="O145">
        <v>190</v>
      </c>
      <c r="P145">
        <v>0.23733654552214237</v>
      </c>
      <c r="S145">
        <v>190</v>
      </c>
      <c r="T145">
        <v>0.19894648788605496</v>
      </c>
    </row>
    <row r="146" spans="7:20" x14ac:dyDescent="0.35">
      <c r="G146">
        <v>192</v>
      </c>
      <c r="H146">
        <v>0.1595728958551445</v>
      </c>
      <c r="K146">
        <v>192</v>
      </c>
      <c r="L146">
        <v>9.8754173067609405E-2</v>
      </c>
      <c r="O146">
        <v>192</v>
      </c>
      <c r="P146">
        <v>0.24008716888489876</v>
      </c>
      <c r="S146">
        <v>192</v>
      </c>
      <c r="T146">
        <v>0.20205785895857067</v>
      </c>
    </row>
    <row r="147" spans="7:20" x14ac:dyDescent="0.35">
      <c r="G147">
        <v>194</v>
      </c>
      <c r="H147">
        <v>0.1632150192907027</v>
      </c>
      <c r="K147">
        <v>194</v>
      </c>
      <c r="L147">
        <v>0.10232087775274998</v>
      </c>
      <c r="O147">
        <v>194</v>
      </c>
      <c r="P147">
        <v>0.24287489420585648</v>
      </c>
      <c r="S147">
        <v>194</v>
      </c>
      <c r="T147">
        <v>0.20523343613783113</v>
      </c>
    </row>
    <row r="148" spans="7:20" x14ac:dyDescent="0.35">
      <c r="G148">
        <v>196</v>
      </c>
      <c r="H148">
        <v>0.16695648393501852</v>
      </c>
      <c r="K148">
        <v>196</v>
      </c>
      <c r="L148">
        <v>0.10602979366149717</v>
      </c>
      <c r="O148">
        <v>196</v>
      </c>
      <c r="P148">
        <v>0.24570166173791808</v>
      </c>
      <c r="S148">
        <v>196</v>
      </c>
      <c r="T148">
        <v>0.20847705167478664</v>
      </c>
    </row>
    <row r="149" spans="7:20" x14ac:dyDescent="0.35">
      <c r="G149">
        <v>198</v>
      </c>
      <c r="H149">
        <v>0.17080306122218339</v>
      </c>
      <c r="K149">
        <v>198</v>
      </c>
      <c r="L149">
        <v>0.10989041002235689</v>
      </c>
      <c r="O149">
        <v>198</v>
      </c>
      <c r="P149">
        <v>0.24856954144031468</v>
      </c>
      <c r="S149">
        <v>198</v>
      </c>
      <c r="T149">
        <v>0.21179285201467007</v>
      </c>
    </row>
    <row r="150" spans="7:20" x14ac:dyDescent="0.35">
      <c r="G150">
        <v>200</v>
      </c>
      <c r="H150">
        <v>0.17476098967915579</v>
      </c>
      <c r="K150">
        <v>200</v>
      </c>
      <c r="L150">
        <v>0.11391315478069543</v>
      </c>
      <c r="O150">
        <v>200</v>
      </c>
      <c r="P150">
        <v>0.25148074408011456</v>
      </c>
      <c r="S150">
        <v>200</v>
      </c>
      <c r="T150">
        <v>0.21518532971264401</v>
      </c>
    </row>
    <row r="151" spans="7:20" x14ac:dyDescent="0.35">
      <c r="G151">
        <v>202</v>
      </c>
      <c r="H151">
        <v>0.17883702445382518</v>
      </c>
      <c r="K151">
        <v>202</v>
      </c>
      <c r="L151">
        <v>0.1181095145212043</v>
      </c>
      <c r="O151">
        <v>202</v>
      </c>
      <c r="P151">
        <v>0.25443763345254422</v>
      </c>
      <c r="S151">
        <v>202</v>
      </c>
      <c r="T151">
        <v>0.21865935899411512</v>
      </c>
    </row>
    <row r="152" spans="7:20" x14ac:dyDescent="0.35">
      <c r="G152">
        <v>204</v>
      </c>
      <c r="H152">
        <v>0.18303849350574802</v>
      </c>
      <c r="K152">
        <v>204</v>
      </c>
      <c r="L152">
        <v>0.12249217354683288</v>
      </c>
      <c r="O152">
        <v>204</v>
      </c>
      <c r="P152">
        <v>0.257442739847489</v>
      </c>
      <c r="S152">
        <v>204</v>
      </c>
      <c r="T152">
        <v>0.22222023534841431</v>
      </c>
    </row>
    <row r="153" spans="7:20" x14ac:dyDescent="0.35">
      <c r="G153">
        <v>206</v>
      </c>
      <c r="H153">
        <v>0.18737336153040657</v>
      </c>
      <c r="K153">
        <v>206</v>
      </c>
      <c r="L153">
        <v>0.12707517573402169</v>
      </c>
      <c r="O153">
        <v>206</v>
      </c>
      <c r="P153">
        <v>0.26049877490403878</v>
      </c>
      <c r="S153">
        <v>206</v>
      </c>
      <c r="T153">
        <v>0.22587371955191854</v>
      </c>
    </row>
    <row r="154" spans="7:20" x14ac:dyDescent="0.35">
      <c r="G154">
        <v>208</v>
      </c>
      <c r="H154">
        <v>0.19185030288802105</v>
      </c>
      <c r="K154">
        <v>208</v>
      </c>
      <c r="L154">
        <v>0.13187411355887063</v>
      </c>
      <c r="O154">
        <v>208</v>
      </c>
      <c r="P154">
        <v>0.26360864801059808</v>
      </c>
      <c r="S154">
        <v>208</v>
      </c>
      <c r="T154">
        <v>0.22962608650217411</v>
      </c>
    </row>
    <row r="155" spans="7:20" x14ac:dyDescent="0.35">
      <c r="G155">
        <v>210</v>
      </c>
      <c r="H155">
        <v>0.19647878505031677</v>
      </c>
      <c r="K155">
        <v>210</v>
      </c>
      <c r="L155">
        <v>0.13690634964118273</v>
      </c>
      <c r="O155">
        <v>210</v>
      </c>
      <c r="P155">
        <v>0.26677548442472415</v>
      </c>
      <c r="S155">
        <v>210</v>
      </c>
      <c r="T155">
        <v>0.23348417919382791</v>
      </c>
    </row>
    <row r="156" spans="7:20" x14ac:dyDescent="0.35">
      <c r="G156">
        <v>212</v>
      </c>
      <c r="H156">
        <v>0.20126916437298617</v>
      </c>
      <c r="K156">
        <v>212</v>
      </c>
      <c r="L156">
        <v>0.14219127732196743</v>
      </c>
      <c r="O156">
        <v>212</v>
      </c>
      <c r="P156">
        <v>0.27000264530408352</v>
      </c>
      <c r="S156">
        <v>212</v>
      </c>
      <c r="T156">
        <v>0.23745546805817164</v>
      </c>
    </row>
    <row r="157" spans="7:20" x14ac:dyDescent="0.35">
      <c r="G157">
        <v>214</v>
      </c>
      <c r="H157">
        <v>0.20623279635989206</v>
      </c>
      <c r="K157">
        <v>214</v>
      </c>
      <c r="L157">
        <v>0.14775062821838564</v>
      </c>
      <c r="O157">
        <v>214</v>
      </c>
      <c r="P157">
        <v>0.27329374985712868</v>
      </c>
      <c r="S157">
        <v>214</v>
      </c>
      <c r="T157">
        <v>0.24154811568743079</v>
      </c>
    </row>
    <row r="158" spans="7:20" x14ac:dyDescent="0.35">
      <c r="G158">
        <v>216</v>
      </c>
      <c r="H158">
        <v>0.21138216302230997</v>
      </c>
      <c r="K158">
        <v>216</v>
      </c>
      <c r="L158">
        <v>0.15360883643302259</v>
      </c>
      <c r="O158">
        <v>216</v>
      </c>
      <c r="P158">
        <v>0.27665269983823526</v>
      </c>
      <c r="S158">
        <v>216</v>
      </c>
      <c r="T158">
        <v>0.24577104662177304</v>
      </c>
    </row>
    <row r="159" spans="7:20" x14ac:dyDescent="0.35">
      <c r="G159">
        <v>218</v>
      </c>
      <c r="H159">
        <v>0.21673102047102005</v>
      </c>
      <c r="K159">
        <v>218</v>
      </c>
      <c r="L159">
        <v>0.15979347116915812</v>
      </c>
      <c r="O159">
        <v>218</v>
      </c>
      <c r="P159">
        <v>0.28008370662544613</v>
      </c>
      <c r="S159">
        <v>218</v>
      </c>
      <c r="T159">
        <v>0.25013402131439139</v>
      </c>
    </row>
    <row r="160" spans="7:20" x14ac:dyDescent="0.35">
      <c r="G160">
        <v>220</v>
      </c>
      <c r="H160">
        <v>0.22229457053329446</v>
      </c>
      <c r="K160">
        <v>220</v>
      </c>
      <c r="L160">
        <v>0.16633575193220268</v>
      </c>
      <c r="O160">
        <v>220</v>
      </c>
      <c r="P160">
        <v>0.28359132112714308</v>
      </c>
      <c r="S160">
        <v>220</v>
      </c>
      <c r="T160">
        <v>0.25464771249162638</v>
      </c>
    </row>
    <row r="161" spans="7:20" x14ac:dyDescent="0.35">
      <c r="G161">
        <v>222</v>
      </c>
      <c r="H161">
        <v>0.22808966098782646</v>
      </c>
      <c r="K161">
        <v>222</v>
      </c>
      <c r="L161">
        <v>0.17327116322833594</v>
      </c>
      <c r="O161">
        <v>222</v>
      </c>
      <c r="P161">
        <v>0.28718046676303227</v>
      </c>
      <c r="S161">
        <v>222</v>
      </c>
      <c r="T161">
        <v>0.25932378071538886</v>
      </c>
    </row>
    <row r="162" spans="7:20" x14ac:dyDescent="0.35">
      <c r="G162">
        <v>224</v>
      </c>
      <c r="H162">
        <v>0.23413501999032704</v>
      </c>
      <c r="K162">
        <v>224</v>
      </c>
      <c r="L162">
        <v>0.1806401885155727</v>
      </c>
      <c r="O162">
        <v>224</v>
      </c>
      <c r="P162">
        <v>0.29085647574901685</v>
      </c>
      <c r="S162">
        <v>224</v>
      </c>
      <c r="T162">
        <v>0.26417494377028705</v>
      </c>
    </row>
    <row r="163" spans="7:20" x14ac:dyDescent="0.35">
      <c r="G163">
        <v>226</v>
      </c>
      <c r="H163">
        <v>0.24045153145716314</v>
      </c>
      <c r="K163">
        <v>226</v>
      </c>
      <c r="L163">
        <v>0.18848918564727582</v>
      </c>
      <c r="O163">
        <v>226</v>
      </c>
      <c r="P163">
        <v>0.29462512887624431</v>
      </c>
      <c r="S163">
        <v>226</v>
      </c>
      <c r="T163">
        <v>0.26921503114335948</v>
      </c>
    </row>
    <row r="164" spans="7:20" x14ac:dyDescent="0.35">
      <c r="G164">
        <v>228</v>
      </c>
      <c r="H164">
        <v>0.24706255962265863</v>
      </c>
      <c r="K164">
        <v>228</v>
      </c>
      <c r="L164">
        <v>0.19687142713379893</v>
      </c>
      <c r="O164">
        <v>228</v>
      </c>
      <c r="P164">
        <v>0.29849269889904412</v>
      </c>
      <c r="S164">
        <v>228</v>
      </c>
      <c r="T164">
        <v>0.27445900975545218</v>
      </c>
    </row>
    <row r="165" spans="7:20" x14ac:dyDescent="0.35">
      <c r="G165">
        <v>230</v>
      </c>
      <c r="H165">
        <v>0.25399433272314947</v>
      </c>
      <c r="K165">
        <v>230</v>
      </c>
      <c r="L165">
        <v>0.20584832607866221</v>
      </c>
      <c r="O165">
        <v>230</v>
      </c>
      <c r="P165">
        <v>0.30246599751574754</v>
      </c>
      <c r="S165">
        <v>230</v>
      </c>
      <c r="T165">
        <v>0.27992295938614059</v>
      </c>
    </row>
    <row r="166" spans="7:20" x14ac:dyDescent="0.35">
      <c r="G166">
        <v>232</v>
      </c>
      <c r="H166">
        <v>0.26127639780854645</v>
      </c>
      <c r="K166">
        <v>232</v>
      </c>
      <c r="L166">
        <v>0.21549085828719078</v>
      </c>
      <c r="O166">
        <v>232</v>
      </c>
      <c r="P166">
        <v>0.30655242571261654</v>
      </c>
      <c r="S166">
        <v>232</v>
      </c>
      <c r="T166">
        <v>0.28562396469118595</v>
      </c>
    </row>
    <row r="167" spans="7:20" x14ac:dyDescent="0.35">
      <c r="G167">
        <v>234</v>
      </c>
      <c r="H167">
        <v>0.26894216102243051</v>
      </c>
      <c r="K167">
        <v>234</v>
      </c>
      <c r="L167">
        <v>0.22588116423175567</v>
      </c>
      <c r="O167">
        <v>234</v>
      </c>
      <c r="P167">
        <v>0.31076002690323912</v>
      </c>
      <c r="S167">
        <v>234</v>
      </c>
      <c r="T167">
        <v>0.29157987367708066</v>
      </c>
    </row>
    <row r="168" spans="7:20" x14ac:dyDescent="0.35">
      <c r="G168">
        <v>236</v>
      </c>
      <c r="H168">
        <v>0.27702953022099441</v>
      </c>
      <c r="K168">
        <v>236</v>
      </c>
      <c r="L168">
        <v>0.23711425453995125</v>
      </c>
      <c r="O168">
        <v>236</v>
      </c>
      <c r="P168">
        <v>0.31509754177345534</v>
      </c>
      <c r="S168">
        <v>236</v>
      </c>
      <c r="T168">
        <v>0.29780884785724338</v>
      </c>
    </row>
    <row r="169" spans="7:20" x14ac:dyDescent="0.35">
      <c r="G169">
        <v>238</v>
      </c>
      <c r="H169">
        <v>0.28558167923761696</v>
      </c>
      <c r="K169">
        <v>238</v>
      </c>
      <c r="L169">
        <v>0.2492996170159357</v>
      </c>
      <c r="O169">
        <v>238</v>
      </c>
      <c r="P169">
        <v>0.31957446294653119</v>
      </c>
      <c r="S169">
        <v>238</v>
      </c>
      <c r="T169">
        <v>0.30432859478046964</v>
      </c>
    </row>
    <row r="170" spans="7:20" x14ac:dyDescent="0.35">
      <c r="G170">
        <v>240</v>
      </c>
      <c r="H170">
        <v>0.29464795480610195</v>
      </c>
      <c r="K170">
        <v>240</v>
      </c>
      <c r="L170">
        <v>0.2625622699693102</v>
      </c>
      <c r="O170">
        <v>240</v>
      </c>
      <c r="P170">
        <v>0.3242010863853132</v>
      </c>
      <c r="S170">
        <v>240</v>
      </c>
      <c r="T170">
        <v>0.31115512770787968</v>
      </c>
    </row>
    <row r="171" spans="7:20" x14ac:dyDescent="0.35">
      <c r="G171">
        <v>242</v>
      </c>
      <c r="H171">
        <v>0.30428494679778062</v>
      </c>
      <c r="K171">
        <v>242</v>
      </c>
      <c r="L171">
        <v>0.27704231060526324</v>
      </c>
      <c r="O171">
        <v>242</v>
      </c>
      <c r="P171">
        <v>0.32898855465847998</v>
      </c>
      <c r="S171">
        <v>242</v>
      </c>
      <c r="T171">
        <v>0.31830084178343299</v>
      </c>
    </row>
    <row r="172" spans="7:20" x14ac:dyDescent="0.35">
      <c r="G172">
        <v>244</v>
      </c>
      <c r="H172">
        <v>0.31455773732302111</v>
      </c>
      <c r="K172">
        <v>244</v>
      </c>
      <c r="L172">
        <v>0.29289106569198692</v>
      </c>
      <c r="O172">
        <v>244</v>
      </c>
      <c r="P172">
        <v>0.33394888454329696</v>
      </c>
      <c r="S172">
        <v>244</v>
      </c>
      <c r="T172">
        <v>0.32577164197601516</v>
      </c>
    </row>
    <row r="173" spans="7:20" x14ac:dyDescent="0.35">
      <c r="G173">
        <v>246</v>
      </c>
      <c r="H173">
        <v>0.32554132911333333</v>
      </c>
      <c r="K173">
        <v>246</v>
      </c>
      <c r="L173">
        <v>0.31026025053533374</v>
      </c>
      <c r="O173">
        <v>246</v>
      </c>
      <c r="P173">
        <v>0.33909496752573715</v>
      </c>
      <c r="S173">
        <v>246</v>
      </c>
      <c r="T173">
        <v>0.33356283617279214</v>
      </c>
    </row>
    <row r="174" spans="7:20" x14ac:dyDescent="0.35">
      <c r="G174">
        <v>248</v>
      </c>
      <c r="H174">
        <v>0.33732221815874325</v>
      </c>
      <c r="K174">
        <v>248</v>
      </c>
      <c r="L174">
        <v>0.32927775058313674</v>
      </c>
      <c r="O174">
        <v>248</v>
      </c>
      <c r="P174">
        <v>0.34444052603913605</v>
      </c>
      <c r="S174">
        <v>248</v>
      </c>
      <c r="T174">
        <v>0.3416535849664375</v>
      </c>
    </row>
    <row r="175" spans="7:20" x14ac:dyDescent="0.35">
      <c r="G175">
        <v>250</v>
      </c>
      <c r="H175">
        <v>0.35</v>
      </c>
      <c r="K175">
        <v>250</v>
      </c>
      <c r="L175">
        <v>0.35</v>
      </c>
      <c r="O175">
        <v>250</v>
      </c>
      <c r="P175">
        <v>0.35</v>
      </c>
      <c r="S175">
        <v>250</v>
      </c>
      <c r="T175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76"/>
  <sheetViews>
    <sheetView workbookViewId="0"/>
  </sheetViews>
  <sheetFormatPr defaultColWidth="10.6640625" defaultRowHeight="15.5" x14ac:dyDescent="0.35"/>
  <cols>
    <col min="2" max="2" width="18" bestFit="1" customWidth="1"/>
    <col min="6" max="6" width="18" bestFit="1" customWidth="1"/>
    <col min="10" max="10" width="18" bestFit="1" customWidth="1"/>
    <col min="15" max="15" width="18" bestFit="1" customWidth="1"/>
  </cols>
  <sheetData>
    <row r="1" spans="1:36" ht="18.5" x14ac:dyDescent="0.45">
      <c r="A1" s="67" t="s">
        <v>1072</v>
      </c>
    </row>
    <row r="2" spans="1:36" x14ac:dyDescent="0.35">
      <c r="B2" t="s">
        <v>75</v>
      </c>
      <c r="F2" t="s">
        <v>75</v>
      </c>
      <c r="J2" t="s">
        <v>75</v>
      </c>
      <c r="O2" t="s">
        <v>75</v>
      </c>
      <c r="T2" t="s">
        <v>1032</v>
      </c>
      <c r="Y2" t="s">
        <v>1032</v>
      </c>
      <c r="AD2" t="s">
        <v>1032</v>
      </c>
      <c r="AI2" t="s">
        <v>1032</v>
      </c>
    </row>
    <row r="3" spans="1:36" x14ac:dyDescent="0.35">
      <c r="B3" t="s">
        <v>1040</v>
      </c>
      <c r="F3" t="s">
        <v>1039</v>
      </c>
      <c r="G3" s="47" t="s">
        <v>1034</v>
      </c>
      <c r="J3" t="s">
        <v>1035</v>
      </c>
      <c r="O3" t="s">
        <v>1035</v>
      </c>
      <c r="T3" t="s">
        <v>1037</v>
      </c>
      <c r="Y3" t="s">
        <v>1036</v>
      </c>
      <c r="AD3" t="s">
        <v>1038</v>
      </c>
      <c r="AI3" t="s">
        <v>1041</v>
      </c>
    </row>
    <row r="4" spans="1:36" x14ac:dyDescent="0.35">
      <c r="B4" s="47" t="s">
        <v>1030</v>
      </c>
      <c r="C4" s="47">
        <v>9.2899999999999991</v>
      </c>
      <c r="F4" s="47" t="s">
        <v>1030</v>
      </c>
      <c r="G4" s="47">
        <v>9.2899999999999991</v>
      </c>
      <c r="J4" s="47" t="s">
        <v>1030</v>
      </c>
      <c r="K4" s="47">
        <v>9.2899999999999991</v>
      </c>
      <c r="O4" s="47" t="s">
        <v>1030</v>
      </c>
      <c r="P4" s="47">
        <v>8.39</v>
      </c>
      <c r="T4" t="s">
        <v>1030</v>
      </c>
      <c r="U4">
        <v>9</v>
      </c>
      <c r="Y4" t="s">
        <v>1030</v>
      </c>
      <c r="Z4">
        <v>9</v>
      </c>
      <c r="AD4" t="s">
        <v>1030</v>
      </c>
      <c r="AE4">
        <v>8.6</v>
      </c>
      <c r="AI4" t="s">
        <v>1030</v>
      </c>
      <c r="AJ4">
        <v>8.6</v>
      </c>
    </row>
    <row r="5" spans="1:36" x14ac:dyDescent="0.35">
      <c r="A5" s="58"/>
      <c r="N5" s="58"/>
      <c r="S5" s="58"/>
      <c r="X5" s="58"/>
      <c r="AC5" s="58"/>
      <c r="AH5" s="58"/>
    </row>
    <row r="6" spans="1:36" x14ac:dyDescent="0.35">
      <c r="A6" s="58"/>
      <c r="B6" s="59" t="s">
        <v>1051</v>
      </c>
      <c r="C6" s="55" t="s">
        <v>1043</v>
      </c>
      <c r="F6" s="59" t="s">
        <v>1051</v>
      </c>
      <c r="G6" s="55" t="s">
        <v>1043</v>
      </c>
      <c r="J6" s="59" t="s">
        <v>1051</v>
      </c>
      <c r="K6" s="55" t="s">
        <v>1043</v>
      </c>
      <c r="N6" s="58"/>
      <c r="O6" s="59" t="s">
        <v>1051</v>
      </c>
      <c r="P6" s="55" t="s">
        <v>1043</v>
      </c>
      <c r="S6" s="58"/>
      <c r="T6" s="59" t="s">
        <v>1051</v>
      </c>
      <c r="U6" s="56" t="s">
        <v>1043</v>
      </c>
      <c r="X6" s="58"/>
      <c r="Y6" s="59" t="s">
        <v>1051</v>
      </c>
      <c r="Z6" s="56" t="s">
        <v>1043</v>
      </c>
      <c r="AC6" s="58"/>
      <c r="AD6" s="59" t="s">
        <v>1051</v>
      </c>
      <c r="AE6" s="56" t="s">
        <v>1043</v>
      </c>
      <c r="AH6" s="58"/>
      <c r="AI6" s="59" t="s">
        <v>1051</v>
      </c>
      <c r="AJ6" s="56" t="s">
        <v>1043</v>
      </c>
    </row>
    <row r="7" spans="1:36" x14ac:dyDescent="0.35">
      <c r="B7">
        <v>1</v>
      </c>
      <c r="C7" s="47">
        <v>0</v>
      </c>
      <c r="F7">
        <v>1</v>
      </c>
      <c r="G7" s="47">
        <v>0</v>
      </c>
      <c r="J7">
        <v>1</v>
      </c>
      <c r="K7" s="47">
        <v>0</v>
      </c>
      <c r="O7">
        <v>1</v>
      </c>
      <c r="P7" s="47">
        <v>0</v>
      </c>
      <c r="T7">
        <v>1</v>
      </c>
      <c r="U7" s="47">
        <v>0</v>
      </c>
      <c r="Y7">
        <v>1</v>
      </c>
      <c r="Z7" s="47">
        <v>0</v>
      </c>
      <c r="AD7">
        <v>1</v>
      </c>
      <c r="AE7">
        <v>0</v>
      </c>
      <c r="AI7">
        <v>1</v>
      </c>
      <c r="AJ7">
        <v>0</v>
      </c>
    </row>
    <row r="8" spans="1:36" x14ac:dyDescent="0.35">
      <c r="B8">
        <v>2</v>
      </c>
      <c r="C8" s="47">
        <v>0</v>
      </c>
      <c r="F8">
        <v>2</v>
      </c>
      <c r="G8" s="47">
        <v>0</v>
      </c>
      <c r="J8">
        <v>2</v>
      </c>
      <c r="K8" s="47">
        <v>0</v>
      </c>
      <c r="O8">
        <v>2</v>
      </c>
      <c r="P8" s="47">
        <v>0</v>
      </c>
      <c r="T8">
        <v>2</v>
      </c>
      <c r="U8" s="47">
        <v>0</v>
      </c>
      <c r="Y8">
        <v>2</v>
      </c>
      <c r="Z8" s="47">
        <v>0</v>
      </c>
      <c r="AD8">
        <v>2</v>
      </c>
      <c r="AE8">
        <v>0</v>
      </c>
      <c r="AI8">
        <v>2</v>
      </c>
      <c r="AJ8">
        <v>0</v>
      </c>
    </row>
    <row r="9" spans="1:36" x14ac:dyDescent="0.35">
      <c r="B9">
        <v>3</v>
      </c>
      <c r="C9" s="47">
        <v>0</v>
      </c>
      <c r="F9">
        <v>3</v>
      </c>
      <c r="G9" s="47">
        <v>0</v>
      </c>
      <c r="J9">
        <v>3</v>
      </c>
      <c r="K9" s="47">
        <v>0</v>
      </c>
      <c r="O9">
        <v>3</v>
      </c>
      <c r="P9" s="47">
        <v>0</v>
      </c>
      <c r="T9">
        <v>3</v>
      </c>
      <c r="U9" s="47">
        <v>0</v>
      </c>
      <c r="Y9">
        <v>3</v>
      </c>
      <c r="Z9" s="47">
        <v>0</v>
      </c>
      <c r="AD9">
        <v>3</v>
      </c>
      <c r="AE9">
        <v>0</v>
      </c>
      <c r="AI9">
        <v>3</v>
      </c>
      <c r="AJ9">
        <v>0</v>
      </c>
    </row>
    <row r="10" spans="1:36" x14ac:dyDescent="0.35">
      <c r="B10">
        <v>4</v>
      </c>
      <c r="C10" s="47">
        <v>0</v>
      </c>
      <c r="F10">
        <v>4</v>
      </c>
      <c r="G10" s="47">
        <v>0</v>
      </c>
      <c r="J10">
        <v>4</v>
      </c>
      <c r="K10" s="47">
        <v>0</v>
      </c>
      <c r="O10">
        <v>4</v>
      </c>
      <c r="P10" s="47">
        <v>0</v>
      </c>
      <c r="T10">
        <v>4</v>
      </c>
      <c r="U10" s="47">
        <v>0</v>
      </c>
      <c r="Y10">
        <v>4</v>
      </c>
      <c r="Z10" s="47">
        <v>0</v>
      </c>
      <c r="AD10">
        <v>4</v>
      </c>
      <c r="AE10">
        <v>0</v>
      </c>
      <c r="AI10">
        <v>4</v>
      </c>
      <c r="AJ10">
        <v>0</v>
      </c>
    </row>
    <row r="11" spans="1:36" x14ac:dyDescent="0.35">
      <c r="B11">
        <v>5</v>
      </c>
      <c r="C11" s="47">
        <v>0</v>
      </c>
      <c r="F11">
        <v>5</v>
      </c>
      <c r="G11" s="47">
        <v>0</v>
      </c>
      <c r="J11">
        <v>5</v>
      </c>
      <c r="K11" s="47">
        <v>0</v>
      </c>
      <c r="O11">
        <v>5</v>
      </c>
      <c r="P11" s="47">
        <v>0</v>
      </c>
      <c r="T11">
        <v>5</v>
      </c>
      <c r="U11" s="47">
        <v>0</v>
      </c>
      <c r="Y11">
        <v>5</v>
      </c>
      <c r="Z11" s="47">
        <v>0</v>
      </c>
      <c r="AD11">
        <v>5</v>
      </c>
      <c r="AE11">
        <v>0</v>
      </c>
      <c r="AI11">
        <v>5</v>
      </c>
      <c r="AJ11">
        <v>0</v>
      </c>
    </row>
    <row r="12" spans="1:36" x14ac:dyDescent="0.35">
      <c r="B12">
        <v>10</v>
      </c>
      <c r="C12" s="47">
        <v>0</v>
      </c>
      <c r="F12">
        <v>10</v>
      </c>
      <c r="G12" s="47">
        <v>0</v>
      </c>
      <c r="J12">
        <v>10</v>
      </c>
      <c r="K12" s="47">
        <v>0</v>
      </c>
      <c r="O12">
        <v>10</v>
      </c>
      <c r="P12" s="47">
        <v>0</v>
      </c>
      <c r="T12">
        <v>10</v>
      </c>
      <c r="U12" s="47">
        <v>0</v>
      </c>
      <c r="Y12">
        <v>10</v>
      </c>
      <c r="Z12" s="47">
        <v>0</v>
      </c>
      <c r="AD12">
        <v>10</v>
      </c>
      <c r="AE12">
        <v>0</v>
      </c>
      <c r="AI12">
        <v>10</v>
      </c>
      <c r="AJ12">
        <v>0</v>
      </c>
    </row>
    <row r="13" spans="1:36" x14ac:dyDescent="0.35">
      <c r="B13">
        <v>15</v>
      </c>
      <c r="C13" s="47">
        <v>0</v>
      </c>
      <c r="F13">
        <v>15</v>
      </c>
      <c r="G13" s="47">
        <v>0</v>
      </c>
      <c r="J13">
        <v>15</v>
      </c>
      <c r="K13" s="47">
        <v>0</v>
      </c>
      <c r="O13">
        <v>15</v>
      </c>
      <c r="P13" s="47">
        <v>0</v>
      </c>
      <c r="T13">
        <v>15</v>
      </c>
      <c r="U13" s="47">
        <v>0</v>
      </c>
      <c r="Y13">
        <v>15</v>
      </c>
      <c r="Z13" s="47">
        <v>0</v>
      </c>
      <c r="AD13">
        <v>15</v>
      </c>
      <c r="AE13">
        <v>0</v>
      </c>
      <c r="AI13">
        <v>15</v>
      </c>
      <c r="AJ13">
        <v>0</v>
      </c>
    </row>
    <row r="14" spans="1:36" x14ac:dyDescent="0.35">
      <c r="B14">
        <v>20</v>
      </c>
      <c r="C14" s="47">
        <v>0</v>
      </c>
      <c r="F14">
        <v>20</v>
      </c>
      <c r="G14" s="47">
        <v>0</v>
      </c>
      <c r="J14">
        <v>20</v>
      </c>
      <c r="K14" s="47">
        <v>0</v>
      </c>
      <c r="O14">
        <v>20</v>
      </c>
      <c r="P14" s="47">
        <v>0</v>
      </c>
      <c r="T14">
        <v>20</v>
      </c>
      <c r="U14" s="47">
        <v>0</v>
      </c>
      <c r="Y14">
        <v>20</v>
      </c>
      <c r="Z14" s="47">
        <v>0</v>
      </c>
      <c r="AD14">
        <v>20</v>
      </c>
      <c r="AE14">
        <v>0</v>
      </c>
      <c r="AI14">
        <v>20</v>
      </c>
      <c r="AJ14">
        <v>0</v>
      </c>
    </row>
    <row r="15" spans="1:36" x14ac:dyDescent="0.35">
      <c r="B15">
        <v>30</v>
      </c>
      <c r="C15" s="47">
        <v>0</v>
      </c>
      <c r="F15">
        <v>30</v>
      </c>
      <c r="G15" s="47">
        <v>0</v>
      </c>
      <c r="J15">
        <v>30</v>
      </c>
      <c r="K15" s="47">
        <v>0</v>
      </c>
      <c r="O15">
        <v>30</v>
      </c>
      <c r="P15" s="47">
        <v>0</v>
      </c>
      <c r="T15">
        <v>30</v>
      </c>
      <c r="U15" s="47">
        <v>0</v>
      </c>
      <c r="Y15">
        <v>30</v>
      </c>
      <c r="Z15" s="47">
        <v>0</v>
      </c>
      <c r="AD15">
        <v>30</v>
      </c>
      <c r="AE15">
        <v>0</v>
      </c>
      <c r="AI15">
        <v>30</v>
      </c>
      <c r="AJ15">
        <v>0</v>
      </c>
    </row>
    <row r="16" spans="1:36" x14ac:dyDescent="0.35">
      <c r="B16">
        <v>40</v>
      </c>
      <c r="C16" s="47">
        <v>0</v>
      </c>
      <c r="F16">
        <v>40</v>
      </c>
      <c r="G16" s="47">
        <v>0</v>
      </c>
      <c r="J16">
        <v>40</v>
      </c>
      <c r="K16" s="47">
        <v>0</v>
      </c>
      <c r="O16">
        <v>40</v>
      </c>
      <c r="P16" s="47">
        <v>0</v>
      </c>
      <c r="T16">
        <v>40</v>
      </c>
      <c r="U16" s="47">
        <v>0</v>
      </c>
      <c r="Y16">
        <v>40</v>
      </c>
      <c r="Z16" s="47">
        <v>0</v>
      </c>
      <c r="AD16">
        <v>40</v>
      </c>
      <c r="AE16">
        <v>0</v>
      </c>
      <c r="AI16">
        <v>40</v>
      </c>
      <c r="AJ16">
        <v>0</v>
      </c>
    </row>
    <row r="17" spans="2:36" x14ac:dyDescent="0.35">
      <c r="B17">
        <v>50</v>
      </c>
      <c r="C17" s="47">
        <v>0</v>
      </c>
      <c r="F17">
        <v>50</v>
      </c>
      <c r="G17" s="47">
        <v>0</v>
      </c>
      <c r="J17">
        <v>50</v>
      </c>
      <c r="K17" s="47">
        <v>0</v>
      </c>
      <c r="O17">
        <v>50</v>
      </c>
      <c r="P17" s="47">
        <v>0</v>
      </c>
      <c r="T17">
        <v>50</v>
      </c>
      <c r="U17" s="47">
        <v>0</v>
      </c>
      <c r="Y17">
        <v>50</v>
      </c>
      <c r="Z17" s="47">
        <v>0</v>
      </c>
      <c r="AD17">
        <v>50</v>
      </c>
      <c r="AE17">
        <v>0</v>
      </c>
      <c r="AI17">
        <v>50</v>
      </c>
      <c r="AJ17">
        <v>0</v>
      </c>
    </row>
    <row r="18" spans="2:36" x14ac:dyDescent="0.35">
      <c r="B18">
        <v>100</v>
      </c>
      <c r="C18" s="47">
        <v>0</v>
      </c>
      <c r="F18">
        <v>100</v>
      </c>
      <c r="G18" s="47">
        <v>0</v>
      </c>
      <c r="J18">
        <v>100</v>
      </c>
      <c r="K18" s="47">
        <v>0</v>
      </c>
      <c r="O18">
        <v>100</v>
      </c>
      <c r="P18" s="47">
        <v>0</v>
      </c>
      <c r="T18">
        <v>100</v>
      </c>
      <c r="U18" s="47">
        <v>0</v>
      </c>
      <c r="Y18">
        <v>100</v>
      </c>
      <c r="Z18" s="47">
        <v>0</v>
      </c>
      <c r="AD18">
        <v>100</v>
      </c>
      <c r="AE18">
        <v>0</v>
      </c>
      <c r="AI18">
        <v>100</v>
      </c>
      <c r="AJ18">
        <v>0</v>
      </c>
    </row>
    <row r="19" spans="2:36" x14ac:dyDescent="0.35">
      <c r="B19">
        <v>200</v>
      </c>
      <c r="C19" s="47">
        <v>0</v>
      </c>
      <c r="F19">
        <v>200</v>
      </c>
      <c r="G19" s="47">
        <v>0</v>
      </c>
      <c r="J19">
        <v>200</v>
      </c>
      <c r="K19" s="47">
        <v>0</v>
      </c>
      <c r="O19">
        <v>200</v>
      </c>
      <c r="P19" s="47">
        <v>0</v>
      </c>
      <c r="T19">
        <v>200</v>
      </c>
      <c r="U19" s="47">
        <v>0</v>
      </c>
      <c r="Y19">
        <v>200</v>
      </c>
      <c r="Z19" s="47">
        <v>0</v>
      </c>
      <c r="AD19">
        <v>200</v>
      </c>
      <c r="AE19">
        <v>0</v>
      </c>
      <c r="AI19">
        <v>200</v>
      </c>
      <c r="AJ19">
        <v>0</v>
      </c>
    </row>
    <row r="20" spans="2:36" x14ac:dyDescent="0.35">
      <c r="B20">
        <v>300</v>
      </c>
      <c r="C20" s="47">
        <v>0</v>
      </c>
      <c r="F20">
        <v>300</v>
      </c>
      <c r="G20" s="47">
        <v>0</v>
      </c>
      <c r="J20">
        <v>300</v>
      </c>
      <c r="K20" s="47">
        <v>0</v>
      </c>
      <c r="O20">
        <v>300</v>
      </c>
      <c r="P20" s="47">
        <v>0</v>
      </c>
      <c r="T20">
        <v>300</v>
      </c>
      <c r="U20" s="47">
        <v>0</v>
      </c>
      <c r="Y20">
        <v>300</v>
      </c>
      <c r="Z20" s="47">
        <v>0</v>
      </c>
      <c r="AD20">
        <v>300</v>
      </c>
      <c r="AE20">
        <v>0</v>
      </c>
      <c r="AI20">
        <v>300</v>
      </c>
      <c r="AJ20">
        <v>0</v>
      </c>
    </row>
    <row r="21" spans="2:36" x14ac:dyDescent="0.35">
      <c r="B21">
        <v>400</v>
      </c>
      <c r="C21" s="47">
        <v>0</v>
      </c>
      <c r="F21">
        <v>400</v>
      </c>
      <c r="G21" s="47">
        <v>0</v>
      </c>
      <c r="J21">
        <v>400</v>
      </c>
      <c r="K21" s="47">
        <v>0</v>
      </c>
      <c r="O21">
        <v>400</v>
      </c>
      <c r="P21" s="47">
        <v>0</v>
      </c>
      <c r="T21">
        <v>400</v>
      </c>
      <c r="U21">
        <v>6.8910536400614975E-7</v>
      </c>
      <c r="Y21">
        <v>400</v>
      </c>
      <c r="Z21">
        <v>2.5914364499611341E-7</v>
      </c>
      <c r="AD21">
        <v>400</v>
      </c>
      <c r="AE21">
        <v>0</v>
      </c>
      <c r="AI21">
        <v>400</v>
      </c>
      <c r="AJ21">
        <v>0</v>
      </c>
    </row>
    <row r="22" spans="2:36" x14ac:dyDescent="0.35">
      <c r="B22">
        <v>450</v>
      </c>
      <c r="C22" s="47">
        <v>0</v>
      </c>
      <c r="F22">
        <v>450</v>
      </c>
      <c r="G22" s="47">
        <v>0</v>
      </c>
      <c r="J22">
        <v>450</v>
      </c>
      <c r="K22" s="47">
        <v>0</v>
      </c>
      <c r="O22">
        <v>450</v>
      </c>
      <c r="P22" s="47">
        <v>0</v>
      </c>
      <c r="T22">
        <v>450</v>
      </c>
      <c r="U22">
        <v>1.0219503265260037E-5</v>
      </c>
      <c r="Y22">
        <v>450</v>
      </c>
      <c r="Z22">
        <v>3.8442505106092005E-6</v>
      </c>
      <c r="AD22">
        <v>450</v>
      </c>
      <c r="AE22">
        <v>0</v>
      </c>
      <c r="AI22">
        <v>450</v>
      </c>
      <c r="AJ22">
        <v>0</v>
      </c>
    </row>
    <row r="23" spans="2:36" x14ac:dyDescent="0.35">
      <c r="B23">
        <v>500</v>
      </c>
      <c r="C23">
        <v>5.6310171353399845E-8</v>
      </c>
      <c r="F23">
        <v>500</v>
      </c>
      <c r="G23">
        <v>1.948321908204924E-8</v>
      </c>
      <c r="J23">
        <v>500</v>
      </c>
      <c r="K23" s="47">
        <v>0</v>
      </c>
      <c r="O23">
        <v>500</v>
      </c>
      <c r="P23" s="47">
        <v>0</v>
      </c>
      <c r="T23">
        <v>500</v>
      </c>
      <c r="U23">
        <v>5.2365971176195268E-5</v>
      </c>
      <c r="Y23">
        <v>500</v>
      </c>
      <c r="Z23">
        <v>1.9706180404490606E-5</v>
      </c>
      <c r="AD23">
        <v>500</v>
      </c>
      <c r="AE23">
        <v>1.1587644697674799E-10</v>
      </c>
      <c r="AI23">
        <v>500</v>
      </c>
      <c r="AJ23">
        <v>3.5711111216421054E-10</v>
      </c>
    </row>
    <row r="24" spans="2:36" x14ac:dyDescent="0.35">
      <c r="B24">
        <v>520</v>
      </c>
      <c r="C24">
        <v>1.0885491452531121E-7</v>
      </c>
      <c r="F24">
        <v>520</v>
      </c>
      <c r="G24">
        <v>3.7663617879352508E-8</v>
      </c>
      <c r="J24">
        <v>520</v>
      </c>
      <c r="K24" s="47">
        <v>0</v>
      </c>
      <c r="O24">
        <v>520</v>
      </c>
      <c r="P24" s="47">
        <v>0</v>
      </c>
      <c r="T24">
        <v>520</v>
      </c>
      <c r="U24">
        <v>7.3070550527006161E-5</v>
      </c>
      <c r="Y24">
        <v>520</v>
      </c>
      <c r="Z24">
        <v>2.7498954220763572E-5</v>
      </c>
      <c r="AD24">
        <v>520</v>
      </c>
      <c r="AE24">
        <v>3.1046361001145949E-10</v>
      </c>
      <c r="AI24">
        <v>520</v>
      </c>
      <c r="AJ24">
        <v>9.5679499374625225E-10</v>
      </c>
    </row>
    <row r="25" spans="2:36" x14ac:dyDescent="0.35">
      <c r="B25">
        <v>540</v>
      </c>
      <c r="C25">
        <v>2.0116104202030751E-7</v>
      </c>
      <c r="F25">
        <v>540</v>
      </c>
      <c r="G25">
        <v>6.9601416438198509E-8</v>
      </c>
      <c r="J25">
        <v>540</v>
      </c>
      <c r="K25">
        <v>2.770097677058251E-18</v>
      </c>
      <c r="O25">
        <v>540</v>
      </c>
      <c r="P25">
        <v>5.6675639134562614E-19</v>
      </c>
      <c r="T25">
        <v>540</v>
      </c>
      <c r="U25">
        <v>1.0000029149844703E-4</v>
      </c>
      <c r="Y25">
        <v>540</v>
      </c>
      <c r="Z25">
        <v>3.7635713693163143E-5</v>
      </c>
      <c r="AD25">
        <v>540</v>
      </c>
      <c r="AE25">
        <v>7.6774993858329015E-10</v>
      </c>
      <c r="AI25">
        <v>540</v>
      </c>
      <c r="AJ25">
        <v>2.3660721076098186E-9</v>
      </c>
    </row>
    <row r="26" spans="2:36" x14ac:dyDescent="0.35">
      <c r="B26">
        <v>550</v>
      </c>
      <c r="C26">
        <v>2.5754545322368875E-7</v>
      </c>
      <c r="F26">
        <v>550</v>
      </c>
      <c r="G26">
        <v>8.911035477923579E-8</v>
      </c>
      <c r="J26">
        <v>550</v>
      </c>
      <c r="K26">
        <v>6.0788023815992087E-18</v>
      </c>
      <c r="O26">
        <v>550</v>
      </c>
      <c r="P26">
        <v>1.2437106929590458E-18</v>
      </c>
      <c r="T26">
        <v>550</v>
      </c>
      <c r="U26">
        <v>1.1473967280108663E-4</v>
      </c>
      <c r="Y26">
        <v>550</v>
      </c>
      <c r="Z26">
        <v>4.3184068585187983E-5</v>
      </c>
      <c r="AD26">
        <v>550</v>
      </c>
      <c r="AE26">
        <v>1.0724018764895423E-9</v>
      </c>
      <c r="AI26">
        <v>550</v>
      </c>
      <c r="AJ26">
        <v>3.3049565080997752E-9</v>
      </c>
    </row>
    <row r="27" spans="2:36" x14ac:dyDescent="0.35">
      <c r="B27">
        <v>560</v>
      </c>
      <c r="C27">
        <v>3.2755513098271563E-7</v>
      </c>
      <c r="F27">
        <v>560</v>
      </c>
      <c r="G27">
        <v>1.1333362877005314E-7</v>
      </c>
      <c r="J27">
        <v>560</v>
      </c>
      <c r="K27">
        <v>1.2970593369356536E-17</v>
      </c>
      <c r="O27">
        <v>560</v>
      </c>
      <c r="P27">
        <v>2.6537572131516586E-18</v>
      </c>
      <c r="T27">
        <v>560</v>
      </c>
      <c r="U27">
        <v>1.3119041266857056E-4</v>
      </c>
      <c r="Y27">
        <v>560</v>
      </c>
      <c r="Z27">
        <v>4.9376932934980025E-5</v>
      </c>
      <c r="AD27">
        <v>560</v>
      </c>
      <c r="AE27">
        <v>1.4838756901350108E-9</v>
      </c>
      <c r="AI27">
        <v>560</v>
      </c>
      <c r="AJ27">
        <v>4.5730473774992961E-9</v>
      </c>
    </row>
    <row r="28" spans="2:36" x14ac:dyDescent="0.35">
      <c r="B28">
        <v>570</v>
      </c>
      <c r="C28">
        <v>4.1396317101117607E-7</v>
      </c>
      <c r="F28">
        <v>570</v>
      </c>
      <c r="G28">
        <v>1.4323073329423728E-7</v>
      </c>
      <c r="J28">
        <v>570</v>
      </c>
      <c r="K28">
        <v>2.6958353664839765E-17</v>
      </c>
      <c r="O28">
        <v>570</v>
      </c>
      <c r="P28">
        <v>5.5156247255256459E-18</v>
      </c>
      <c r="T28">
        <v>570</v>
      </c>
      <c r="U28">
        <v>1.4949580380401966E-4</v>
      </c>
      <c r="Y28">
        <v>570</v>
      </c>
      <c r="Z28">
        <v>5.626834429271267E-5</v>
      </c>
      <c r="AD28">
        <v>570</v>
      </c>
      <c r="AE28">
        <v>2.0348401292975027E-9</v>
      </c>
      <c r="AI28">
        <v>570</v>
      </c>
      <c r="AJ28">
        <v>6.2710241185688033E-9</v>
      </c>
    </row>
    <row r="29" spans="2:36" x14ac:dyDescent="0.35">
      <c r="B29">
        <v>580</v>
      </c>
      <c r="C29">
        <v>5.2000097436979694E-7</v>
      </c>
      <c r="F29">
        <v>580</v>
      </c>
      <c r="G29">
        <v>1.7991973991638609E-7</v>
      </c>
      <c r="J29">
        <v>580</v>
      </c>
      <c r="K29">
        <v>5.4666052263584234E-17</v>
      </c>
      <c r="O29">
        <v>580</v>
      </c>
      <c r="P29">
        <v>1.1184563911451059E-17</v>
      </c>
      <c r="T29">
        <v>580</v>
      </c>
      <c r="U29">
        <v>1.6980597781647013E-4</v>
      </c>
      <c r="Y29">
        <v>580</v>
      </c>
      <c r="Z29">
        <v>6.3914934449743155E-5</v>
      </c>
      <c r="AD29">
        <v>580</v>
      </c>
      <c r="AE29">
        <v>2.7665198667839757E-9</v>
      </c>
      <c r="AI29">
        <v>580</v>
      </c>
      <c r="AJ29">
        <v>8.5259339927464683E-9</v>
      </c>
    </row>
    <row r="30" spans="2:36" x14ac:dyDescent="0.35">
      <c r="B30">
        <v>590</v>
      </c>
      <c r="C30">
        <v>6.4941586500364323E-7</v>
      </c>
      <c r="F30">
        <v>590</v>
      </c>
      <c r="G30">
        <v>2.2469723396010493E-7</v>
      </c>
      <c r="J30">
        <v>590</v>
      </c>
      <c r="K30">
        <v>1.0830980486509738E-16</v>
      </c>
      <c r="O30">
        <v>590</v>
      </c>
      <c r="P30">
        <v>2.2159967376269502E-17</v>
      </c>
      <c r="T30">
        <v>590</v>
      </c>
      <c r="U30">
        <v>1.9227788411936092E-4</v>
      </c>
      <c r="Y30">
        <v>590</v>
      </c>
      <c r="Z30">
        <v>7.237592433113893E-5</v>
      </c>
      <c r="AD30">
        <v>590</v>
      </c>
      <c r="AE30">
        <v>3.7305624442660675E-9</v>
      </c>
      <c r="AI30">
        <v>590</v>
      </c>
      <c r="AJ30">
        <v>1.1496945715846677E-8</v>
      </c>
    </row>
    <row r="31" spans="2:36" x14ac:dyDescent="0.35">
      <c r="B31">
        <v>600</v>
      </c>
      <c r="C31">
        <v>8.065334470079094E-7</v>
      </c>
      <c r="F31">
        <v>600</v>
      </c>
      <c r="G31">
        <v>2.7905989204605465E-7</v>
      </c>
      <c r="J31">
        <v>600</v>
      </c>
      <c r="K31">
        <v>2.0995303846302417E-16</v>
      </c>
      <c r="O31">
        <v>600</v>
      </c>
      <c r="P31">
        <v>4.2955967732415012E-17</v>
      </c>
      <c r="T31">
        <v>600</v>
      </c>
      <c r="U31">
        <v>2.1707525127777743E-4</v>
      </c>
      <c r="Y31">
        <v>600</v>
      </c>
      <c r="Z31">
        <v>8.1713112544688868E-5</v>
      </c>
      <c r="AD31">
        <v>600</v>
      </c>
      <c r="AE31">
        <v>4.9912294962759264E-9</v>
      </c>
      <c r="AI31">
        <v>600</v>
      </c>
      <c r="AJ31">
        <v>1.5382102418529535E-8</v>
      </c>
    </row>
    <row r="32" spans="2:36" x14ac:dyDescent="0.35">
      <c r="B32">
        <v>610</v>
      </c>
      <c r="C32">
        <v>9.9632482442590547E-7</v>
      </c>
      <c r="F32">
        <v>610</v>
      </c>
      <c r="G32">
        <v>3.447277427356135E-7</v>
      </c>
      <c r="J32">
        <v>610</v>
      </c>
      <c r="K32">
        <v>3.9866668073353319E-16</v>
      </c>
      <c r="O32">
        <v>610</v>
      </c>
      <c r="P32">
        <v>8.1566397890424661E-17</v>
      </c>
      <c r="T32">
        <v>610</v>
      </c>
      <c r="U32">
        <v>2.4436853125992506E-4</v>
      </c>
      <c r="Y32">
        <v>610</v>
      </c>
      <c r="Z32">
        <v>9.1990857767104245E-5</v>
      </c>
      <c r="AD32">
        <v>610</v>
      </c>
      <c r="AE32">
        <v>6.6279532126133776E-9</v>
      </c>
      <c r="AI32">
        <v>610</v>
      </c>
      <c r="AJ32">
        <v>2.0426200201756142E-8</v>
      </c>
    </row>
    <row r="33" spans="2:36" x14ac:dyDescent="0.35">
      <c r="B33">
        <v>620</v>
      </c>
      <c r="C33">
        <v>1.2244787877000021E-6</v>
      </c>
      <c r="F33">
        <v>620</v>
      </c>
      <c r="G33">
        <v>4.2366914650032358E-7</v>
      </c>
      <c r="J33">
        <v>620</v>
      </c>
      <c r="K33">
        <v>7.4236299214034594E-16</v>
      </c>
      <c r="O33">
        <v>620</v>
      </c>
      <c r="P33">
        <v>1.5188596921275875E-16</v>
      </c>
      <c r="T33">
        <v>620</v>
      </c>
      <c r="U33">
        <v>2.7433482712045025E-4</v>
      </c>
      <c r="Y33">
        <v>620</v>
      </c>
      <c r="Z33">
        <v>1.0327605517419145E-4</v>
      </c>
      <c r="AD33">
        <v>620</v>
      </c>
      <c r="AE33">
        <v>8.7383018898961614E-9</v>
      </c>
      <c r="AI33">
        <v>620</v>
      </c>
      <c r="AJ33">
        <v>2.6929927424420897E-8</v>
      </c>
    </row>
    <row r="34" spans="2:36" x14ac:dyDescent="0.35">
      <c r="B34">
        <v>630</v>
      </c>
      <c r="C34">
        <v>1.4974790513346432E-6</v>
      </c>
      <c r="F34">
        <v>630</v>
      </c>
      <c r="G34">
        <v>5.1812752451568834E-7</v>
      </c>
      <c r="J34">
        <v>630</v>
      </c>
      <c r="K34">
        <v>1.3570240410004963E-15</v>
      </c>
      <c r="O34">
        <v>630</v>
      </c>
      <c r="P34">
        <v>2.7764437868612289E-16</v>
      </c>
      <c r="T34">
        <v>630</v>
      </c>
      <c r="U34">
        <v>3.0715780470831324E-4</v>
      </c>
      <c r="Y34">
        <v>630</v>
      </c>
      <c r="Z34">
        <v>1.1563810714510025E-4</v>
      </c>
      <c r="AD34">
        <v>630</v>
      </c>
      <c r="AE34">
        <v>1.1441401252961804E-8</v>
      </c>
      <c r="AI34">
        <v>630</v>
      </c>
      <c r="AJ34">
        <v>3.5260408580475805E-8</v>
      </c>
    </row>
    <row r="35" spans="2:36" x14ac:dyDescent="0.35">
      <c r="B35">
        <v>640</v>
      </c>
      <c r="C35">
        <v>1.8226866070896459E-6</v>
      </c>
      <c r="F35">
        <v>640</v>
      </c>
      <c r="G35">
        <v>6.306498588301832E-7</v>
      </c>
      <c r="J35">
        <v>640</v>
      </c>
      <c r="K35">
        <v>2.4374467382727212E-15</v>
      </c>
      <c r="O35">
        <v>640</v>
      </c>
      <c r="P35">
        <v>4.9869668095880758E-16</v>
      </c>
      <c r="T35">
        <v>640</v>
      </c>
      <c r="U35">
        <v>3.4302758905009584E-4</v>
      </c>
      <c r="Y35">
        <v>640</v>
      </c>
      <c r="Z35">
        <v>1.2914888849138164E-4</v>
      </c>
      <c r="AD35">
        <v>640</v>
      </c>
      <c r="AE35">
        <v>1.4881860968570412E-8</v>
      </c>
      <c r="AI35">
        <v>640</v>
      </c>
      <c r="AJ35">
        <v>4.586330507053328E-8</v>
      </c>
    </row>
    <row r="36" spans="2:36" x14ac:dyDescent="0.35">
      <c r="B36">
        <v>650</v>
      </c>
      <c r="C36">
        <v>2.2084272363023713E-6</v>
      </c>
      <c r="F36">
        <v>650</v>
      </c>
      <c r="G36">
        <v>7.6411697935711702E-7</v>
      </c>
      <c r="J36">
        <v>650</v>
      </c>
      <c r="K36">
        <v>4.3056576133881113E-15</v>
      </c>
      <c r="O36">
        <v>650</v>
      </c>
      <c r="P36">
        <v>8.8092885371654668E-16</v>
      </c>
      <c r="T36">
        <v>650</v>
      </c>
      <c r="U36">
        <v>3.8214064611092301E-4</v>
      </c>
      <c r="Y36">
        <v>650</v>
      </c>
      <c r="Z36">
        <v>1.4388270647955261E-4</v>
      </c>
      <c r="AD36">
        <v>650</v>
      </c>
      <c r="AE36">
        <v>1.9234258400272832E-8</v>
      </c>
      <c r="AI36">
        <v>650</v>
      </c>
      <c r="AJ36">
        <v>5.9276633264497341E-8</v>
      </c>
    </row>
    <row r="37" spans="2:36" x14ac:dyDescent="0.35">
      <c r="B37">
        <v>660</v>
      </c>
      <c r="C37">
        <v>2.6640842039394239E-6</v>
      </c>
      <c r="F37">
        <v>660</v>
      </c>
      <c r="G37">
        <v>9.2177564594889879E-7</v>
      </c>
      <c r="J37">
        <v>660</v>
      </c>
      <c r="K37">
        <v>7.4860558543788154E-15</v>
      </c>
      <c r="O37">
        <v>660</v>
      </c>
      <c r="P37">
        <v>1.5316319119640564E-15</v>
      </c>
      <c r="T37">
        <v>660</v>
      </c>
      <c r="U37">
        <v>4.2469965067978513E-4</v>
      </c>
      <c r="Y37">
        <v>660</v>
      </c>
      <c r="Z37">
        <v>1.5991625593124572E-4</v>
      </c>
      <c r="AD37">
        <v>660</v>
      </c>
      <c r="AE37">
        <v>2.4708234138401147E-8</v>
      </c>
      <c r="AI37">
        <v>660</v>
      </c>
      <c r="AJ37">
        <v>7.614646790689209E-8</v>
      </c>
    </row>
    <row r="38" spans="2:36" x14ac:dyDescent="0.35">
      <c r="B38">
        <v>670</v>
      </c>
      <c r="C38">
        <v>3.2001961358986197E-6</v>
      </c>
      <c r="F38">
        <v>670</v>
      </c>
      <c r="G38">
        <v>1.1072724266096156E-6</v>
      </c>
      <c r="J38">
        <v>670</v>
      </c>
      <c r="K38">
        <v>1.2820445217111951E-14</v>
      </c>
      <c r="O38">
        <v>670</v>
      </c>
      <c r="P38">
        <v>2.6230372043819344E-15</v>
      </c>
      <c r="T38">
        <v>670</v>
      </c>
      <c r="U38">
        <v>4.7091334116409485E-4</v>
      </c>
      <c r="Y38">
        <v>670</v>
      </c>
      <c r="Z38">
        <v>1.7732856969788206E-4</v>
      </c>
      <c r="AD38">
        <v>670</v>
      </c>
      <c r="AE38">
        <v>3.1554256158393581E-8</v>
      </c>
      <c r="AI38">
        <v>670</v>
      </c>
      <c r="AJ38">
        <v>9.7244706059407318E-8</v>
      </c>
    </row>
    <row r="39" spans="2:36" x14ac:dyDescent="0.35">
      <c r="B39">
        <v>680</v>
      </c>
      <c r="C39">
        <v>3.8285600601121391E-6</v>
      </c>
      <c r="F39">
        <v>680</v>
      </c>
      <c r="G39">
        <v>1.3246893657505142E-6</v>
      </c>
      <c r="J39">
        <v>680</v>
      </c>
      <c r="K39">
        <v>2.1641836332749681E-14</v>
      </c>
      <c r="O39">
        <v>680</v>
      </c>
      <c r="P39">
        <v>4.4278760144915054E-15</v>
      </c>
      <c r="T39">
        <v>680</v>
      </c>
      <c r="U39">
        <v>5.2099636211012988E-4</v>
      </c>
      <c r="Y39">
        <v>680</v>
      </c>
      <c r="Z39">
        <v>1.9620096481728425E-4</v>
      </c>
      <c r="AD39">
        <v>680</v>
      </c>
      <c r="AE39">
        <v>4.0070111591454764E-8</v>
      </c>
      <c r="AI39">
        <v>680</v>
      </c>
      <c r="AJ39">
        <v>1.2348907333568189E-7</v>
      </c>
    </row>
    <row r="40" spans="2:36" x14ac:dyDescent="0.35">
      <c r="B40">
        <v>690</v>
      </c>
      <c r="C40">
        <v>4.5623395713233921E-6</v>
      </c>
      <c r="F40">
        <v>690</v>
      </c>
      <c r="G40">
        <v>1.57858142935823E-6</v>
      </c>
      <c r="J40">
        <v>690</v>
      </c>
      <c r="K40">
        <v>3.603378668292707E-14</v>
      </c>
      <c r="O40">
        <v>690</v>
      </c>
      <c r="P40">
        <v>7.3724399959172996E-15</v>
      </c>
      <c r="T40">
        <v>690</v>
      </c>
      <c r="U40">
        <v>5.7516909529167456E-4</v>
      </c>
      <c r="Y40">
        <v>690</v>
      </c>
      <c r="Z40">
        <v>2.166169846677858E-4</v>
      </c>
      <c r="AD40">
        <v>690</v>
      </c>
      <c r="AE40">
        <v>5.0608187013410043E-8</v>
      </c>
      <c r="AI40">
        <v>690</v>
      </c>
      <c r="AJ40">
        <v>1.5596556009800891E-7</v>
      </c>
    </row>
    <row r="41" spans="2:36" x14ac:dyDescent="0.35">
      <c r="B41">
        <v>700</v>
      </c>
      <c r="C41">
        <v>5.4161780591978187E-6</v>
      </c>
      <c r="F41">
        <v>700</v>
      </c>
      <c r="G41">
        <v>1.874015707089422E-6</v>
      </c>
      <c r="J41">
        <v>700</v>
      </c>
      <c r="K41">
        <v>5.9212794690767828E-14</v>
      </c>
      <c r="O41">
        <v>700</v>
      </c>
      <c r="P41">
        <v>1.2114818231279458E-14</v>
      </c>
      <c r="T41">
        <v>700</v>
      </c>
      <c r="U41">
        <v>6.3365748022910955E-4</v>
      </c>
      <c r="Y41">
        <v>700</v>
      </c>
      <c r="Z41">
        <v>2.386623374413682E-4</v>
      </c>
      <c r="AD41">
        <v>700</v>
      </c>
      <c r="AE41">
        <v>6.3583599852602318E-8</v>
      </c>
      <c r="AI41">
        <v>700</v>
      </c>
      <c r="AJ41">
        <v>1.9595348049867154E-7</v>
      </c>
    </row>
    <row r="42" spans="2:36" x14ac:dyDescent="0.35">
      <c r="B42">
        <v>710</v>
      </c>
      <c r="C42">
        <v>6.406316919842625E-6</v>
      </c>
      <c r="F42">
        <v>710</v>
      </c>
      <c r="G42">
        <v>2.2166123446851086E-6</v>
      </c>
      <c r="J42">
        <v>710</v>
      </c>
      <c r="K42">
        <v>9.6085761807413762E-14</v>
      </c>
      <c r="O42">
        <v>710</v>
      </c>
      <c r="P42">
        <v>1.9658952849471822E-14</v>
      </c>
      <c r="T42">
        <v>710</v>
      </c>
      <c r="U42">
        <v>6.966928250156096E-4</v>
      </c>
      <c r="Y42">
        <v>710</v>
      </c>
      <c r="Z42">
        <v>2.624248312612594E-4</v>
      </c>
      <c r="AD42">
        <v>710</v>
      </c>
      <c r="AE42">
        <v>7.9483244970568E-8</v>
      </c>
      <c r="AI42">
        <v>710</v>
      </c>
      <c r="AJ42">
        <v>2.4495335171243434E-7</v>
      </c>
    </row>
    <row r="43" spans="2:36" x14ac:dyDescent="0.35">
      <c r="B43">
        <v>720</v>
      </c>
      <c r="C43">
        <v>7.5507186520007766E-6</v>
      </c>
      <c r="F43">
        <v>720</v>
      </c>
      <c r="G43">
        <v>2.612587173766421E-6</v>
      </c>
      <c r="J43">
        <v>720</v>
      </c>
      <c r="K43">
        <v>1.5405389186568573E-13</v>
      </c>
      <c r="O43">
        <v>720</v>
      </c>
      <c r="P43">
        <v>3.1519115210191095E-14</v>
      </c>
      <c r="T43">
        <v>720</v>
      </c>
      <c r="U43">
        <v>7.6451160833628396E-4</v>
      </c>
      <c r="Y43">
        <v>720</v>
      </c>
      <c r="Z43">
        <v>2.8799430627137861E-4</v>
      </c>
      <c r="AD43">
        <v>720</v>
      </c>
      <c r="AE43">
        <v>9.8875821667703159E-8</v>
      </c>
      <c r="AI43">
        <v>720</v>
      </c>
      <c r="AJ43">
        <v>3.0471779438261789E-7</v>
      </c>
    </row>
    <row r="44" spans="2:36" x14ac:dyDescent="0.35">
      <c r="B44">
        <v>730</v>
      </c>
      <c r="C44">
        <v>8.86919472128547E-6</v>
      </c>
      <c r="F44">
        <v>730</v>
      </c>
      <c r="G44">
        <v>3.0687960000790397E-6</v>
      </c>
      <c r="J44">
        <v>730</v>
      </c>
      <c r="K44">
        <v>2.4415998913989817E-13</v>
      </c>
      <c r="O44">
        <v>730</v>
      </c>
      <c r="P44">
        <v>4.9954640770358509E-14</v>
      </c>
      <c r="T44">
        <v>730</v>
      </c>
      <c r="U44">
        <v>8.3735527357036246E-4</v>
      </c>
      <c r="Y44">
        <v>730</v>
      </c>
      <c r="Z44">
        <v>3.1546256402514969E-4</v>
      </c>
      <c r="AD44">
        <v>730</v>
      </c>
      <c r="AE44">
        <v>1.2242290730094521E-7</v>
      </c>
      <c r="AI44">
        <v>730</v>
      </c>
      <c r="AJ44">
        <v>3.7728565816177523E-7</v>
      </c>
    </row>
    <row r="45" spans="2:36" x14ac:dyDescent="0.35">
      <c r="B45">
        <v>740</v>
      </c>
      <c r="C45">
        <v>1.0383538058954085E-5</v>
      </c>
      <c r="F45">
        <v>740</v>
      </c>
      <c r="G45">
        <v>3.5927805056397992E-6</v>
      </c>
      <c r="J45">
        <v>740</v>
      </c>
      <c r="K45">
        <v>3.8270964345903911E-13</v>
      </c>
      <c r="O45">
        <v>740</v>
      </c>
      <c r="P45">
        <v>7.830162028479766E-14</v>
      </c>
      <c r="T45">
        <v>740</v>
      </c>
      <c r="U45">
        <v>9.1547001586626071E-4</v>
      </c>
      <c r="Y45">
        <v>740</v>
      </c>
      <c r="Z45">
        <v>3.4492329449968209E-4</v>
      </c>
      <c r="AD45">
        <v>740</v>
      </c>
      <c r="AE45">
        <v>1.5089114436556779E-7</v>
      </c>
      <c r="AI45">
        <v>740</v>
      </c>
      <c r="AJ45">
        <v>4.6501957824945085E-7</v>
      </c>
    </row>
    <row r="46" spans="2:36" x14ac:dyDescent="0.35">
      <c r="B46">
        <v>750</v>
      </c>
      <c r="C46">
        <v>1.2117660045987365E-5</v>
      </c>
      <c r="F46">
        <v>750</v>
      </c>
      <c r="G46">
        <v>4.1928157150427178E-6</v>
      </c>
      <c r="J46">
        <v>750</v>
      </c>
      <c r="K46">
        <v>5.9354032561475776E-13</v>
      </c>
      <c r="O46">
        <v>750</v>
      </c>
      <c r="P46">
        <v>1.2143715214498849E-13</v>
      </c>
      <c r="T46">
        <v>750</v>
      </c>
      <c r="U46">
        <v>9.9910656307470691E-4</v>
      </c>
      <c r="Y46">
        <v>750</v>
      </c>
      <c r="Z46">
        <v>3.7647200105820385E-4</v>
      </c>
      <c r="AD46">
        <v>750</v>
      </c>
      <c r="AE46">
        <v>1.8516560828555067E-7</v>
      </c>
      <c r="AI46">
        <v>750</v>
      </c>
      <c r="AJ46">
        <v>5.7064717000343101E-7</v>
      </c>
    </row>
    <row r="47" spans="2:36" x14ac:dyDescent="0.35">
      <c r="B47">
        <v>760</v>
      </c>
      <c r="C47">
        <v>1.4097731818732886E-5</v>
      </c>
      <c r="F47">
        <v>760</v>
      </c>
      <c r="G47">
        <v>4.8779589714366252E-6</v>
      </c>
      <c r="J47">
        <v>760</v>
      </c>
      <c r="K47">
        <v>9.1116847012654624E-13</v>
      </c>
      <c r="O47">
        <v>760</v>
      </c>
      <c r="P47">
        <v>1.8642322915831557E-13</v>
      </c>
      <c r="T47">
        <v>760</v>
      </c>
      <c r="U47">
        <v>1.0885199514165942E-3</v>
      </c>
      <c r="Y47">
        <v>760</v>
      </c>
      <c r="Z47">
        <v>4.1020592367913092E-4</v>
      </c>
      <c r="AD47">
        <v>760</v>
      </c>
      <c r="AE47">
        <v>2.2626442327694946E-7</v>
      </c>
      <c r="AI47">
        <v>760</v>
      </c>
      <c r="AJ47">
        <v>6.9730606902675583E-7</v>
      </c>
    </row>
    <row r="48" spans="2:36" x14ac:dyDescent="0.35">
      <c r="B48">
        <v>770</v>
      </c>
      <c r="C48">
        <v>1.6352329719162436E-5</v>
      </c>
      <c r="F48">
        <v>770</v>
      </c>
      <c r="G48">
        <v>5.6581003634184908E-6</v>
      </c>
      <c r="J48">
        <v>770</v>
      </c>
      <c r="K48">
        <v>1.3851162126399857E-12</v>
      </c>
      <c r="O48">
        <v>770</v>
      </c>
      <c r="P48">
        <v>2.8339198028336569E-13</v>
      </c>
      <c r="T48">
        <v>770</v>
      </c>
      <c r="U48">
        <v>1.1839692967499857E-3</v>
      </c>
      <c r="Y48">
        <v>770</v>
      </c>
      <c r="Z48">
        <v>4.4622396076433684E-4</v>
      </c>
      <c r="AD48">
        <v>770</v>
      </c>
      <c r="AE48">
        <v>2.7535469349956322E-7</v>
      </c>
      <c r="AI48">
        <v>770</v>
      </c>
      <c r="AJ48">
        <v>8.4859302361904801E-7</v>
      </c>
    </row>
    <row r="49" spans="2:36" x14ac:dyDescent="0.35">
      <c r="B49">
        <v>780</v>
      </c>
      <c r="C49">
        <v>1.8912584700941436E-5</v>
      </c>
      <c r="F49">
        <v>780</v>
      </c>
      <c r="G49">
        <v>6.5440145403179221E-6</v>
      </c>
      <c r="J49">
        <v>780</v>
      </c>
      <c r="K49">
        <v>2.0858101751346177E-12</v>
      </c>
      <c r="O49">
        <v>780</v>
      </c>
      <c r="P49">
        <v>4.2675255017297312E-13</v>
      </c>
      <c r="T49">
        <v>780</v>
      </c>
      <c r="U49">
        <v>1.2857175622851785E-3</v>
      </c>
      <c r="Y49">
        <v>780</v>
      </c>
      <c r="Z49">
        <v>4.8462658983222114E-4</v>
      </c>
      <c r="AD49">
        <v>780</v>
      </c>
      <c r="AE49">
        <v>3.3376981630040148E-7</v>
      </c>
      <c r="AI49">
        <v>780</v>
      </c>
      <c r="AJ49">
        <v>1.0286172451452157E-6</v>
      </c>
    </row>
    <row r="50" spans="2:36" x14ac:dyDescent="0.35">
      <c r="B50">
        <v>790</v>
      </c>
      <c r="C50">
        <v>2.1812335492054152E-5</v>
      </c>
      <c r="F50">
        <v>790</v>
      </c>
      <c r="G50">
        <v>7.5474138500940207E-6</v>
      </c>
      <c r="J50">
        <v>790</v>
      </c>
      <c r="K50">
        <v>3.1125588165887598E-12</v>
      </c>
      <c r="O50">
        <v>790</v>
      </c>
      <c r="P50">
        <v>6.3682324901305929E-13</v>
      </c>
      <c r="T50">
        <v>790</v>
      </c>
      <c r="U50">
        <v>1.3940313235780895E-3</v>
      </c>
      <c r="Y50">
        <v>790</v>
      </c>
      <c r="Z50">
        <v>5.25515787393131E-4</v>
      </c>
      <c r="AD50">
        <v>790</v>
      </c>
      <c r="AE50">
        <v>4.0302824368716068E-7</v>
      </c>
      <c r="AI50">
        <v>790</v>
      </c>
      <c r="AJ50">
        <v>1.24205821974333E-6</v>
      </c>
    </row>
    <row r="51" spans="2:36" x14ac:dyDescent="0.35">
      <c r="B51">
        <v>800</v>
      </c>
      <c r="C51">
        <v>2.5088285305705525E-5</v>
      </c>
      <c r="F51">
        <v>800</v>
      </c>
      <c r="G51">
        <v>8.6810027313387524E-6</v>
      </c>
      <c r="J51">
        <v>800</v>
      </c>
      <c r="K51">
        <v>4.6042574043909632E-12</v>
      </c>
      <c r="O51">
        <v>800</v>
      </c>
      <c r="P51">
        <v>9.4202176805929436E-13</v>
      </c>
      <c r="T51">
        <v>800</v>
      </c>
      <c r="U51">
        <v>1.5091805316109952E-3</v>
      </c>
      <c r="Y51">
        <v>800</v>
      </c>
      <c r="Z51">
        <v>5.689949482957764E-4</v>
      </c>
      <c r="AD51">
        <v>800</v>
      </c>
      <c r="AE51">
        <v>4.8485375726320043E-7</v>
      </c>
      <c r="AI51">
        <v>800</v>
      </c>
      <c r="AJ51">
        <v>1.4942281819010182E-6</v>
      </c>
    </row>
    <row r="52" spans="2:36" x14ac:dyDescent="0.35">
      <c r="B52">
        <v>810</v>
      </c>
      <c r="C52">
        <v>2.8780161883633891E-5</v>
      </c>
      <c r="F52">
        <v>810</v>
      </c>
      <c r="G52">
        <v>9.9585332886842748E-6</v>
      </c>
      <c r="J52">
        <v>810</v>
      </c>
      <c r="K52">
        <v>6.7536464732555084E-12</v>
      </c>
      <c r="O52">
        <v>810</v>
      </c>
      <c r="P52">
        <v>1.3817824315431634E-12</v>
      </c>
      <c r="T52">
        <v>810</v>
      </c>
      <c r="U52">
        <v>1.6314382747457826E-3</v>
      </c>
      <c r="Y52">
        <v>810</v>
      </c>
      <c r="Z52">
        <v>6.1516880482348209E-4</v>
      </c>
      <c r="AD52">
        <v>810</v>
      </c>
      <c r="AE52">
        <v>5.8119732072160172E-7</v>
      </c>
      <c r="AI52">
        <v>810</v>
      </c>
      <c r="AJ52">
        <v>1.7911394468170493E-6</v>
      </c>
    </row>
    <row r="53" spans="2:36" x14ac:dyDescent="0.35">
      <c r="B53">
        <v>820</v>
      </c>
      <c r="C53">
        <v>3.2930880649828843E-5</v>
      </c>
      <c r="F53">
        <v>820</v>
      </c>
      <c r="G53">
        <v>1.139486197924949E-5</v>
      </c>
      <c r="J53">
        <v>820</v>
      </c>
      <c r="K53">
        <v>9.8261675307313892E-12</v>
      </c>
      <c r="O53">
        <v>820</v>
      </c>
      <c r="P53">
        <v>2.010414035950734E-12</v>
      </c>
      <c r="T53">
        <v>820</v>
      </c>
      <c r="U53">
        <v>1.7610805403089997E-3</v>
      </c>
      <c r="Y53">
        <v>820</v>
      </c>
      <c r="Z53">
        <v>6.6414334580868709E-4</v>
      </c>
      <c r="AD53">
        <v>820</v>
      </c>
      <c r="AE53">
        <v>6.9426057265170141E-7</v>
      </c>
      <c r="AI53">
        <v>820</v>
      </c>
      <c r="AJ53">
        <v>2.1395767941806545E-6</v>
      </c>
    </row>
    <row r="54" spans="2:36" x14ac:dyDescent="0.35">
      <c r="B54">
        <v>830</v>
      </c>
      <c r="C54">
        <v>3.7586710747935416E-5</v>
      </c>
      <c r="F54">
        <v>830</v>
      </c>
      <c r="G54">
        <v>1.3006007336627722E-5</v>
      </c>
      <c r="J54">
        <v>830</v>
      </c>
      <c r="K54">
        <v>1.4184726601046191E-11</v>
      </c>
      <c r="O54">
        <v>830</v>
      </c>
      <c r="P54">
        <v>2.9021664211001321E-12</v>
      </c>
      <c r="T54">
        <v>830</v>
      </c>
      <c r="U54">
        <v>1.8983859765401223E-3</v>
      </c>
      <c r="Y54">
        <v>830</v>
      </c>
      <c r="Z54">
        <v>7.1602573602303279E-4</v>
      </c>
      <c r="AD54">
        <v>830</v>
      </c>
      <c r="AE54">
        <v>8.265210208755758E-7</v>
      </c>
      <c r="AI54">
        <v>830</v>
      </c>
      <c r="AJ54">
        <v>2.5471750910990282E-6</v>
      </c>
    </row>
    <row r="55" spans="2:36" x14ac:dyDescent="0.35">
      <c r="B55">
        <v>840</v>
      </c>
      <c r="C55">
        <v>4.2797443732321683E-5</v>
      </c>
      <c r="F55">
        <v>840</v>
      </c>
      <c r="G55">
        <v>1.4809208658307189E-5</v>
      </c>
      <c r="J55">
        <v>840</v>
      </c>
      <c r="K55">
        <v>2.0322000995307743E-11</v>
      </c>
      <c r="O55">
        <v>840</v>
      </c>
      <c r="P55">
        <v>4.157840370108792E-12</v>
      </c>
      <c r="T55">
        <v>840</v>
      </c>
      <c r="U55">
        <v>2.043635655605018E-3</v>
      </c>
      <c r="Y55">
        <v>840</v>
      </c>
      <c r="Z55">
        <v>7.7092423608884604E-4</v>
      </c>
      <c r="AD55">
        <v>840</v>
      </c>
      <c r="AE55">
        <v>9.8075899782486929E-7</v>
      </c>
      <c r="AI55">
        <v>840</v>
      </c>
      <c r="AJ55">
        <v>3.0225023364426046E-6</v>
      </c>
    </row>
    <row r="56" spans="2:36" x14ac:dyDescent="0.35">
      <c r="B56">
        <v>850</v>
      </c>
      <c r="C56">
        <v>4.8616564680849616E-5</v>
      </c>
      <c r="F56">
        <v>850</v>
      </c>
      <c r="G56">
        <v>1.6822985582314948E-5</v>
      </c>
      <c r="J56">
        <v>850</v>
      </c>
      <c r="K56">
        <v>2.8902317759627355E-11</v>
      </c>
      <c r="O56">
        <v>850</v>
      </c>
      <c r="P56">
        <v>5.9133558553513252E-12</v>
      </c>
      <c r="T56">
        <v>850</v>
      </c>
      <c r="U56">
        <v>2.1971128383456297E-3</v>
      </c>
      <c r="Y56">
        <v>850</v>
      </c>
      <c r="Z56">
        <v>8.2894812314583709E-4</v>
      </c>
      <c r="AD56">
        <v>850</v>
      </c>
      <c r="AE56">
        <v>1.1600864346118901E-6</v>
      </c>
      <c r="AI56">
        <v>850</v>
      </c>
      <c r="AJ56">
        <v>3.5751483029206096E-6</v>
      </c>
    </row>
    <row r="57" spans="2:36" x14ac:dyDescent="0.35">
      <c r="B57">
        <v>860</v>
      </c>
      <c r="C57">
        <v>5.5101425496787198E-5</v>
      </c>
      <c r="F57">
        <v>860</v>
      </c>
      <c r="G57">
        <v>1.9067198479272642E-5</v>
      </c>
      <c r="J57">
        <v>860</v>
      </c>
      <c r="K57">
        <v>4.0815605288659064E-11</v>
      </c>
      <c r="O57">
        <v>860</v>
      </c>
      <c r="P57">
        <v>8.3507904297099636E-12</v>
      </c>
      <c r="T57">
        <v>860</v>
      </c>
      <c r="U57">
        <v>2.3591027414049913E-3</v>
      </c>
      <c r="Y57">
        <v>860</v>
      </c>
      <c r="Z57">
        <v>8.9020761249460946E-4</v>
      </c>
      <c r="AD57">
        <v>860</v>
      </c>
      <c r="AE57">
        <v>1.3679775094664673E-6</v>
      </c>
      <c r="AI57">
        <v>860</v>
      </c>
      <c r="AJ57">
        <v>4.2158189468131748E-6</v>
      </c>
    </row>
    <row r="58" spans="2:36" x14ac:dyDescent="0.35">
      <c r="B58">
        <v>870</v>
      </c>
      <c r="C58">
        <v>6.2313420167966986E-5</v>
      </c>
      <c r="F58">
        <v>870</v>
      </c>
      <c r="G58">
        <v>2.1563109586926207E-5</v>
      </c>
      <c r="J58">
        <v>870</v>
      </c>
      <c r="K58">
        <v>5.7246485832443125E-11</v>
      </c>
      <c r="O58">
        <v>870</v>
      </c>
      <c r="P58">
        <v>1.1712515414069682E-11</v>
      </c>
      <c r="T58">
        <v>870</v>
      </c>
      <c r="U58">
        <v>2.529892307333686E-3</v>
      </c>
      <c r="Y58">
        <v>870</v>
      </c>
      <c r="Z58">
        <v>9.5481378042606676E-4</v>
      </c>
      <c r="AD58">
        <v>870</v>
      </c>
      <c r="AE58">
        <v>1.6083012241253913E-6</v>
      </c>
      <c r="AI58">
        <v>870</v>
      </c>
      <c r="AJ58">
        <v>4.9564367485384669E-6</v>
      </c>
    </row>
    <row r="59" spans="2:36" x14ac:dyDescent="0.35">
      <c r="B59">
        <v>880</v>
      </c>
      <c r="C59">
        <v>7.0318161753177462E-5</v>
      </c>
      <c r="F59">
        <v>880</v>
      </c>
      <c r="G59">
        <v>2.433344481554237E-5</v>
      </c>
      <c r="J59">
        <v>880</v>
      </c>
      <c r="K59">
        <v>7.9762250957800404E-11</v>
      </c>
      <c r="O59">
        <v>880</v>
      </c>
      <c r="P59">
        <v>1.6319195499267696E-11</v>
      </c>
      <c r="T59">
        <v>880</v>
      </c>
      <c r="U59">
        <v>2.7097699782501032E-3</v>
      </c>
      <c r="Y59">
        <v>880</v>
      </c>
      <c r="Z59">
        <v>1.0228784884331276E-3</v>
      </c>
      <c r="AD59">
        <v>880</v>
      </c>
      <c r="AE59">
        <v>1.8853559595990676E-6</v>
      </c>
      <c r="AI59">
        <v>880</v>
      </c>
      <c r="AJ59">
        <v>5.8102471401938987E-6</v>
      </c>
    </row>
    <row r="60" spans="2:36" x14ac:dyDescent="0.35">
      <c r="B60">
        <v>890</v>
      </c>
      <c r="C60">
        <v>7.9185660868811967E-5</v>
      </c>
      <c r="F60">
        <v>890</v>
      </c>
      <c r="G60">
        <v>2.7402456154333167E-5</v>
      </c>
      <c r="J60">
        <v>890</v>
      </c>
      <c r="K60">
        <v>1.1042426112995019E-10</v>
      </c>
      <c r="O60">
        <v>890</v>
      </c>
      <c r="P60">
        <v>2.2592580875883559E-11</v>
      </c>
      <c r="T60">
        <v>890</v>
      </c>
      <c r="U60">
        <v>2.8990254735928311E-3</v>
      </c>
      <c r="Y60">
        <v>890</v>
      </c>
      <c r="Z60">
        <v>1.0945143089884984E-3</v>
      </c>
      <c r="AD60">
        <v>890</v>
      </c>
      <c r="AE60">
        <v>2.2039060605257802E-6</v>
      </c>
      <c r="AI60">
        <v>890</v>
      </c>
      <c r="AJ60">
        <v>6.7919311689514007E-6</v>
      </c>
    </row>
    <row r="61" spans="2:36" x14ac:dyDescent="0.35">
      <c r="B61">
        <v>900</v>
      </c>
      <c r="C61">
        <v>8.899050545290261E-5</v>
      </c>
      <c r="F61">
        <v>900</v>
      </c>
      <c r="G61">
        <v>3.0795984611243008E-5</v>
      </c>
      <c r="J61">
        <v>900</v>
      </c>
      <c r="K61">
        <v>1.5192825305969773E-10</v>
      </c>
      <c r="O61">
        <v>900</v>
      </c>
      <c r="P61">
        <v>3.1084213834733359E-11</v>
      </c>
      <c r="T61">
        <v>900</v>
      </c>
      <c r="U61">
        <v>3.0979495724688471E-3</v>
      </c>
      <c r="Y61">
        <v>900</v>
      </c>
      <c r="Z61">
        <v>1.1698344530594665E-3</v>
      </c>
      <c r="AD61">
        <v>900</v>
      </c>
      <c r="AE61">
        <v>2.5692204950820337E-6</v>
      </c>
      <c r="AI61">
        <v>900</v>
      </c>
      <c r="AJ61">
        <v>7.9177245377757102E-6</v>
      </c>
    </row>
    <row r="62" spans="2:36" x14ac:dyDescent="0.35">
      <c r="B62">
        <v>910</v>
      </c>
      <c r="C62">
        <v>9.9812041588774849E-5</v>
      </c>
      <c r="F62">
        <v>910</v>
      </c>
      <c r="G62">
        <v>3.4541523620990771E-5</v>
      </c>
      <c r="J62">
        <v>910</v>
      </c>
      <c r="K62">
        <v>2.0778014498670882E-10</v>
      </c>
      <c r="O62">
        <v>910</v>
      </c>
      <c r="P62">
        <v>4.2511398173812305E-11</v>
      </c>
      <c r="T62">
        <v>910</v>
      </c>
      <c r="U62">
        <v>3.3068339010665407E-3</v>
      </c>
      <c r="Y62">
        <v>910</v>
      </c>
      <c r="Z62">
        <v>1.2489526995180023E-3</v>
      </c>
      <c r="AD62">
        <v>910</v>
      </c>
      <c r="AE62">
        <v>2.9871136351734874E-6</v>
      </c>
      <c r="AI62">
        <v>910</v>
      </c>
      <c r="AJ62">
        <v>9.2055431574429296E-6</v>
      </c>
    </row>
    <row r="63" spans="2:36" x14ac:dyDescent="0.35">
      <c r="B63">
        <v>920</v>
      </c>
      <c r="C63">
        <v>1.1173455517658355E-4</v>
      </c>
      <c r="F63">
        <v>920</v>
      </c>
      <c r="G63">
        <v>3.8668282859170714E-5</v>
      </c>
      <c r="J63">
        <v>920</v>
      </c>
      <c r="K63">
        <v>2.8251522351932654E-10</v>
      </c>
      <c r="O63">
        <v>920</v>
      </c>
      <c r="P63">
        <v>5.7802044384779128E-11</v>
      </c>
      <c r="T63">
        <v>920</v>
      </c>
      <c r="U63">
        <v>3.5259707255679081E-3</v>
      </c>
      <c r="Y63">
        <v>920</v>
      </c>
      <c r="Z63">
        <v>1.3319833265918821E-3</v>
      </c>
      <c r="AD63">
        <v>920</v>
      </c>
      <c r="AE63">
        <v>3.463988199409221E-6</v>
      </c>
      <c r="AI63">
        <v>920</v>
      </c>
      <c r="AJ63">
        <v>1.0675115336330373E-5</v>
      </c>
    </row>
    <row r="64" spans="2:36" x14ac:dyDescent="0.35">
      <c r="B64">
        <v>930</v>
      </c>
      <c r="C64">
        <v>1.2484745424785537E-4</v>
      </c>
      <c r="F64">
        <v>930</v>
      </c>
      <c r="G64">
        <v>4.3207252403453337E-5</v>
      </c>
      <c r="J64">
        <v>930</v>
      </c>
      <c r="K64">
        <v>3.8197010126075623E-10</v>
      </c>
      <c r="O64">
        <v>930</v>
      </c>
      <c r="P64">
        <v>7.8150311636877736E-11</v>
      </c>
      <c r="T64">
        <v>930</v>
      </c>
      <c r="U64">
        <v>3.7556527509597986E-3</v>
      </c>
      <c r="Y64">
        <v>930</v>
      </c>
      <c r="Z64">
        <v>1.4190410454901306E-3</v>
      </c>
      <c r="AD64">
        <v>930</v>
      </c>
      <c r="AE64">
        <v>4.0068803991867075E-6</v>
      </c>
      <c r="AI64">
        <v>930</v>
      </c>
      <c r="AJ64">
        <v>1.2348120726993606E-5</v>
      </c>
    </row>
    <row r="65" spans="2:36" x14ac:dyDescent="0.35">
      <c r="B65">
        <v>940</v>
      </c>
      <c r="C65">
        <v>1.3924545172576869E-4</v>
      </c>
      <c r="F65">
        <v>940</v>
      </c>
      <c r="G65">
        <v>4.8191267186456533E-5</v>
      </c>
      <c r="J65">
        <v>940</v>
      </c>
      <c r="K65">
        <v>5.1361857995985487E-10</v>
      </c>
      <c r="O65">
        <v>940</v>
      </c>
      <c r="P65">
        <v>1.0508532470394966E-10</v>
      </c>
      <c r="T65">
        <v>940</v>
      </c>
      <c r="U65">
        <v>3.9961729261097619E-3</v>
      </c>
      <c r="Y65">
        <v>940</v>
      </c>
      <c r="Z65">
        <v>1.5102409363238261E-3</v>
      </c>
      <c r="AD65">
        <v>940</v>
      </c>
      <c r="AE65">
        <v>4.6235073261086137E-6</v>
      </c>
      <c r="AI65">
        <v>940</v>
      </c>
      <c r="AJ65">
        <v>1.4248336141202536E-5</v>
      </c>
    </row>
    <row r="66" spans="2:36" x14ac:dyDescent="0.35">
      <c r="B66">
        <v>950</v>
      </c>
      <c r="C66">
        <v>1.5502874844218169E-4</v>
      </c>
      <c r="F66">
        <v>950</v>
      </c>
      <c r="G66">
        <v>5.3655071688653847E-5</v>
      </c>
      <c r="J66">
        <v>950</v>
      </c>
      <c r="K66">
        <v>6.8698456973045402E-10</v>
      </c>
      <c r="O66">
        <v>950</v>
      </c>
      <c r="P66">
        <v>1.4055565641037232E-10</v>
      </c>
      <c r="T66">
        <v>950</v>
      </c>
      <c r="U66">
        <v>4.2478242554382954E-3</v>
      </c>
      <c r="Y66">
        <v>950</v>
      </c>
      <c r="Z66">
        <v>1.6056983864313559E-3</v>
      </c>
      <c r="AD66">
        <v>950</v>
      </c>
      <c r="AE66">
        <v>5.3223166169380839E-6</v>
      </c>
      <c r="AI66">
        <v>950</v>
      </c>
      <c r="AJ66">
        <v>1.6401788337935388E-5</v>
      </c>
    </row>
    <row r="67" spans="2:36" x14ac:dyDescent="0.35">
      <c r="B67">
        <v>960</v>
      </c>
      <c r="C67">
        <v>1.7230321623127952E-4</v>
      </c>
      <c r="F67">
        <v>960</v>
      </c>
      <c r="G67">
        <v>5.9635384823717604E-5</v>
      </c>
      <c r="J67">
        <v>960</v>
      </c>
      <c r="K67">
        <v>9.1414753420028961E-10</v>
      </c>
      <c r="O67">
        <v>960</v>
      </c>
      <c r="P67">
        <v>1.8703274069999542E-10</v>
      </c>
      <c r="T67">
        <v>960</v>
      </c>
      <c r="U67">
        <v>4.5108996174860905E-3</v>
      </c>
      <c r="Y67">
        <v>960</v>
      </c>
      <c r="Z67">
        <v>1.7055290312055227E-3</v>
      </c>
      <c r="AD67">
        <v>960</v>
      </c>
      <c r="AE67">
        <v>6.1125384303974374E-6</v>
      </c>
      <c r="AI67">
        <v>960</v>
      </c>
      <c r="AJ67">
        <v>1.8836913881880348E-5</v>
      </c>
    </row>
    <row r="68" spans="2:36" x14ac:dyDescent="0.35">
      <c r="B68">
        <v>970</v>
      </c>
      <c r="C68">
        <v>1.9118058092904678E-4</v>
      </c>
      <c r="F68">
        <v>970</v>
      </c>
      <c r="G68">
        <v>6.6170964972923194E-5</v>
      </c>
      <c r="J68">
        <v>970</v>
      </c>
      <c r="K68">
        <v>1.2103585904715795E-9</v>
      </c>
      <c r="O68">
        <v>970</v>
      </c>
      <c r="P68">
        <v>2.476369254634334E-10</v>
      </c>
      <c r="T68">
        <v>970</v>
      </c>
      <c r="U68">
        <v>4.7856915906420456E-3</v>
      </c>
      <c r="Y68">
        <v>970</v>
      </c>
      <c r="Z68">
        <v>1.8098486975084544E-3</v>
      </c>
      <c r="AD68">
        <v>970</v>
      </c>
      <c r="AE68">
        <v>7.0042397683449203E-6</v>
      </c>
      <c r="AI68">
        <v>970</v>
      </c>
      <c r="AJ68">
        <v>2.1584726163315855E-5</v>
      </c>
    </row>
    <row r="69" spans="2:36" x14ac:dyDescent="0.35">
      <c r="B69">
        <v>980</v>
      </c>
      <c r="C69">
        <v>2.1177860511754784E-4</v>
      </c>
      <c r="F69">
        <v>980</v>
      </c>
      <c r="G69">
        <v>7.3302675129653243E-5</v>
      </c>
      <c r="J69">
        <v>980</v>
      </c>
      <c r="K69">
        <v>1.5947884308393189E-9</v>
      </c>
      <c r="O69">
        <v>980</v>
      </c>
      <c r="P69">
        <v>3.2629049584231957E-10</v>
      </c>
      <c r="T69">
        <v>980</v>
      </c>
      <c r="U69">
        <v>5.0724922862662118E-3</v>
      </c>
      <c r="Y69">
        <v>980</v>
      </c>
      <c r="Z69">
        <v>1.9187733497493147E-3</v>
      </c>
      <c r="AD69">
        <v>980</v>
      </c>
      <c r="AE69">
        <v>8.0083811722457464E-6</v>
      </c>
      <c r="AI69">
        <v>980</v>
      </c>
      <c r="AJ69">
        <v>2.46789896638824E-5</v>
      </c>
    </row>
    <row r="70" spans="2:36" x14ac:dyDescent="0.35">
      <c r="B70">
        <v>990</v>
      </c>
      <c r="C70">
        <v>2.3422127046306487E-4</v>
      </c>
      <c r="F70">
        <v>990</v>
      </c>
      <c r="G70">
        <v>8.1073548119585176E-5</v>
      </c>
      <c r="J70">
        <v>990</v>
      </c>
      <c r="K70">
        <v>2.0914316929794028E-9</v>
      </c>
      <c r="O70">
        <v>990</v>
      </c>
      <c r="P70">
        <v>4.2790270659248573E-10</v>
      </c>
      <c r="T70">
        <v>990</v>
      </c>
      <c r="U70">
        <v>5.3715931894105281E-3</v>
      </c>
      <c r="Y70">
        <v>990</v>
      </c>
      <c r="Z70">
        <v>2.0324190386890426E-3</v>
      </c>
      <c r="AD70">
        <v>990</v>
      </c>
      <c r="AE70">
        <v>9.1368758244010846E-6</v>
      </c>
      <c r="AI70">
        <v>990</v>
      </c>
      <c r="AJ70">
        <v>2.8156401546750707E-5</v>
      </c>
    </row>
    <row r="71" spans="2:36" x14ac:dyDescent="0.35">
      <c r="B71">
        <v>1000</v>
      </c>
      <c r="C71">
        <v>2.5863895950748171E-4</v>
      </c>
      <c r="F71">
        <v>1000</v>
      </c>
      <c r="G71">
        <v>8.9528851866813771E-5</v>
      </c>
      <c r="J71">
        <v>1000</v>
      </c>
      <c r="K71">
        <v>2.7301963329494369E-9</v>
      </c>
      <c r="O71">
        <v>1000</v>
      </c>
      <c r="P71">
        <v>5.5859266567668659E-10</v>
      </c>
      <c r="T71">
        <v>1000</v>
      </c>
      <c r="U71">
        <v>5.6832850073101713E-3</v>
      </c>
      <c r="Y71">
        <v>1000</v>
      </c>
      <c r="Z71">
        <v>2.1509018530261061E-3</v>
      </c>
      <c r="AD71">
        <v>1000</v>
      </c>
      <c r="AE71">
        <v>1.0402651082129589E-5</v>
      </c>
      <c r="AI71">
        <v>1000</v>
      </c>
      <c r="AJ71">
        <v>3.2056780644074773E-5</v>
      </c>
    </row>
    <row r="72" spans="2:36" x14ac:dyDescent="0.35">
      <c r="B72">
        <v>1010</v>
      </c>
      <c r="C72">
        <v>2.8516863678279775E-4</v>
      </c>
      <c r="F72">
        <v>1010</v>
      </c>
      <c r="G72">
        <v>9.8716154680913201E-5</v>
      </c>
      <c r="J72">
        <v>1010</v>
      </c>
      <c r="K72">
        <v>3.548211000696276E-9</v>
      </c>
      <c r="O72">
        <v>1010</v>
      </c>
      <c r="P72">
        <v>7.2595682077228988E-10</v>
      </c>
      <c r="T72">
        <v>1010</v>
      </c>
      <c r="U72">
        <v>6.007857525789158E-3</v>
      </c>
      <c r="Y72">
        <v>1010</v>
      </c>
      <c r="Z72">
        <v>2.2743378738073554E-3</v>
      </c>
      <c r="AD72">
        <v>1010</v>
      </c>
      <c r="AE72">
        <v>1.181971247202268E-5</v>
      </c>
      <c r="AI72">
        <v>1010</v>
      </c>
      <c r="AJ72">
        <v>3.6423263909415101E-5</v>
      </c>
    </row>
    <row r="73" spans="2:36" x14ac:dyDescent="0.35">
      <c r="B73">
        <v>1020</v>
      </c>
      <c r="C73">
        <v>3.1395402912923773E-4</v>
      </c>
      <c r="F73">
        <v>1020</v>
      </c>
      <c r="G73">
        <v>1.0868539054475284E-4</v>
      </c>
      <c r="J73">
        <v>1020</v>
      </c>
      <c r="K73">
        <v>4.5913884345864415E-9</v>
      </c>
      <c r="O73">
        <v>1020</v>
      </c>
      <c r="P73">
        <v>9.3938882681831342E-10</v>
      </c>
      <c r="T73">
        <v>1020</v>
      </c>
      <c r="U73">
        <v>6.3455994736955684E-3</v>
      </c>
      <c r="Y73">
        <v>1020</v>
      </c>
      <c r="Z73">
        <v>2.4028431316985544E-3</v>
      </c>
      <c r="AD73">
        <v>1020</v>
      </c>
      <c r="AE73">
        <v>1.3403210170528801E-5</v>
      </c>
      <c r="AI73">
        <v>1020</v>
      </c>
      <c r="AJ73">
        <v>4.1302510398049446E-5</v>
      </c>
    </row>
    <row r="74" spans="2:36" x14ac:dyDescent="0.35">
      <c r="B74">
        <v>1030</v>
      </c>
      <c r="C74">
        <v>3.4514580510803269E-4</v>
      </c>
      <c r="F74">
        <v>1030</v>
      </c>
      <c r="G74">
        <v>1.1948892438772911E-4</v>
      </c>
      <c r="J74">
        <v>1030</v>
      </c>
      <c r="K74">
        <v>5.9162885376283451E-9</v>
      </c>
      <c r="O74">
        <v>1030</v>
      </c>
      <c r="P74">
        <v>1.2104607279282636E-9</v>
      </c>
      <c r="T74">
        <v>1030</v>
      </c>
      <c r="U74">
        <v>6.6967983954547006E-3</v>
      </c>
      <c r="Y74">
        <v>1030</v>
      </c>
      <c r="Z74">
        <v>2.5365335671401327E-3</v>
      </c>
      <c r="AD74">
        <v>1030</v>
      </c>
      <c r="AE74">
        <v>1.516950799647414E-5</v>
      </c>
      <c r="AI74">
        <v>1030</v>
      </c>
      <c r="AJ74">
        <v>4.6744912833772206E-5</v>
      </c>
    </row>
    <row r="75" spans="2:36" x14ac:dyDescent="0.35">
      <c r="B75">
        <v>1040</v>
      </c>
      <c r="C75">
        <v>3.7890175341052186E-4</v>
      </c>
      <c r="F75">
        <v>1040</v>
      </c>
      <c r="G75">
        <v>1.3118161733393792E-4</v>
      </c>
      <c r="J75">
        <v>1040</v>
      </c>
      <c r="K75">
        <v>7.5923311357340427E-9</v>
      </c>
      <c r="O75">
        <v>1040</v>
      </c>
      <c r="P75">
        <v>1.5533756836869322E-9</v>
      </c>
      <c r="T75">
        <v>1040</v>
      </c>
      <c r="U75">
        <v>7.0617405318026388E-3</v>
      </c>
      <c r="Y75">
        <v>1040</v>
      </c>
      <c r="Z75">
        <v>2.675524993405154E-3</v>
      </c>
      <c r="AD75">
        <v>1040</v>
      </c>
      <c r="AE75">
        <v>1.7136254940706824E-5</v>
      </c>
      <c r="AI75">
        <v>1040</v>
      </c>
      <c r="AJ75">
        <v>5.2804816816929983E-5</v>
      </c>
    </row>
    <row r="76" spans="2:36" x14ac:dyDescent="0.35">
      <c r="B76">
        <v>1050</v>
      </c>
      <c r="C76">
        <v>4.1538696017562755E-4</v>
      </c>
      <c r="F76">
        <v>1050</v>
      </c>
      <c r="G76">
        <v>1.4382089191964119E-4</v>
      </c>
      <c r="J76">
        <v>1050</v>
      </c>
      <c r="K76">
        <v>9.7044155143425612E-9</v>
      </c>
      <c r="O76">
        <v>1050</v>
      </c>
      <c r="P76">
        <v>1.985503921693627E-9</v>
      </c>
      <c r="T76">
        <v>1050</v>
      </c>
      <c r="U76">
        <v>7.4407107087374122E-3</v>
      </c>
      <c r="Y76">
        <v>1050</v>
      </c>
      <c r="Z76">
        <v>2.819933062568134E-3</v>
      </c>
      <c r="AD76">
        <v>1050</v>
      </c>
      <c r="AE76">
        <v>1.9322459257860713E-5</v>
      </c>
      <c r="AI76">
        <v>1050</v>
      </c>
      <c r="AJ76">
        <v>5.9540747725039806E-5</v>
      </c>
    </row>
    <row r="77" spans="2:36" x14ac:dyDescent="0.35">
      <c r="B77">
        <v>1060</v>
      </c>
      <c r="C77">
        <v>4.5477398513808895E-4</v>
      </c>
      <c r="F77">
        <v>1060</v>
      </c>
      <c r="G77">
        <v>1.5746679727921185E-4</v>
      </c>
      <c r="J77">
        <v>1060</v>
      </c>
      <c r="K77">
        <v>1.2356011755617398E-8</v>
      </c>
      <c r="O77">
        <v>1060</v>
      </c>
      <c r="P77">
        <v>2.5280152198672767E-9</v>
      </c>
      <c r="T77">
        <v>1060</v>
      </c>
      <c r="U77">
        <v>7.8339922347019416E-3</v>
      </c>
      <c r="Y77">
        <v>1060</v>
      </c>
      <c r="Z77">
        <v>2.9698732343858888E-3</v>
      </c>
      <c r="AD77">
        <v>1060</v>
      </c>
      <c r="AE77">
        <v>2.1748565145288046E-5</v>
      </c>
      <c r="AI77">
        <v>1060</v>
      </c>
      <c r="AJ77">
        <v>6.7015645354413851E-5</v>
      </c>
    </row>
    <row r="78" spans="2:36" x14ac:dyDescent="0.35">
      <c r="B78">
        <v>1070</v>
      </c>
      <c r="C78">
        <v>4.9724303653980598E-4</v>
      </c>
      <c r="F78">
        <v>1070</v>
      </c>
      <c r="G78">
        <v>1.721820743034699E-4</v>
      </c>
      <c r="J78">
        <v>1070</v>
      </c>
      <c r="K78">
        <v>1.5672797730957159E-8</v>
      </c>
      <c r="O78">
        <v>1070</v>
      </c>
      <c r="P78">
        <v>3.2066230291913055E-9</v>
      </c>
      <c r="T78">
        <v>1070</v>
      </c>
      <c r="U78">
        <v>8.2418668059897077E-3</v>
      </c>
      <c r="Y78">
        <v>1070</v>
      </c>
      <c r="Z78">
        <v>3.1254607480840041E-3</v>
      </c>
      <c r="AD78">
        <v>1070</v>
      </c>
      <c r="AE78">
        <v>2.4436532034497002E-5</v>
      </c>
      <c r="AI78">
        <v>1070</v>
      </c>
      <c r="AJ78">
        <v>7.529710634871821E-5</v>
      </c>
    </row>
    <row r="79" spans="2:36" x14ac:dyDescent="0.35">
      <c r="B79">
        <v>1080</v>
      </c>
      <c r="C79">
        <v>5.4298214474645366E-4</v>
      </c>
      <c r="F79">
        <v>1080</v>
      </c>
      <c r="G79">
        <v>1.8803222077902102E-4</v>
      </c>
      <c r="J79">
        <v>1080</v>
      </c>
      <c r="K79">
        <v>1.9806925424890863E-8</v>
      </c>
      <c r="O79">
        <v>1080</v>
      </c>
      <c r="P79">
        <v>4.052457357064928E-9</v>
      </c>
      <c r="T79">
        <v>1080</v>
      </c>
      <c r="U79">
        <v>8.6646144203434087E-3</v>
      </c>
      <c r="Y79">
        <v>1080</v>
      </c>
      <c r="Z79">
        <v>3.2868105970359118E-3</v>
      </c>
      <c r="AD79">
        <v>1080</v>
      </c>
      <c r="AE79">
        <v>2.7409916520967432E-5</v>
      </c>
      <c r="AI79">
        <v>1080</v>
      </c>
      <c r="AJ79">
        <v>8.4457634458356696E-5</v>
      </c>
    </row>
    <row r="80" spans="2:36" x14ac:dyDescent="0.35">
      <c r="B80">
        <v>1090</v>
      </c>
      <c r="C80">
        <v>5.9218733452091627E-4</v>
      </c>
      <c r="F80">
        <v>1090</v>
      </c>
      <c r="G80">
        <v>2.0508555652178678E-4</v>
      </c>
      <c r="J80">
        <v>1090</v>
      </c>
      <c r="K80">
        <v>2.494201116446301E-8</v>
      </c>
      <c r="O80">
        <v>1090</v>
      </c>
      <c r="P80">
        <v>5.1030857612331544E-9</v>
      </c>
      <c r="T80">
        <v>1090</v>
      </c>
      <c r="U80">
        <v>9.1025132986965011E-3</v>
      </c>
      <c r="Y80">
        <v>1090</v>
      </c>
      <c r="Z80">
        <v>3.4540375063150295E-3</v>
      </c>
      <c r="AD80">
        <v>1090</v>
      </c>
      <c r="AE80">
        <v>3.0693956958993899E-5</v>
      </c>
      <c r="AI80">
        <v>1090</v>
      </c>
      <c r="AJ80">
        <v>9.4574898672934279E-5</v>
      </c>
    </row>
    <row r="81" spans="2:36" x14ac:dyDescent="0.35">
      <c r="B81">
        <v>1100</v>
      </c>
      <c r="C81">
        <v>6.4506279591412233E-4</v>
      </c>
      <c r="F81">
        <v>1100</v>
      </c>
      <c r="G81">
        <v>2.234132885223938E-4</v>
      </c>
      <c r="J81">
        <v>1100</v>
      </c>
      <c r="K81">
        <v>3.1298956396966941E-8</v>
      </c>
      <c r="O81">
        <v>1100</v>
      </c>
      <c r="P81">
        <v>6.4037042736360084E-9</v>
      </c>
      <c r="T81">
        <v>1100</v>
      </c>
      <c r="U81">
        <v>9.5558398149886026E-3</v>
      </c>
      <c r="Y81">
        <v>1100</v>
      </c>
      <c r="Z81">
        <v>3.6272559130944445E-3</v>
      </c>
      <c r="AD81">
        <v>1100</v>
      </c>
      <c r="AE81">
        <v>3.4315660749224147E-5</v>
      </c>
      <c r="AI81">
        <v>1100</v>
      </c>
      <c r="AJ81">
        <v>1.0573199926781188E-4</v>
      </c>
    </row>
    <row r="82" spans="2:36" x14ac:dyDescent="0.35">
      <c r="B82">
        <v>1110</v>
      </c>
      <c r="C82">
        <v>7.0182105374249151E-4</v>
      </c>
      <c r="F82">
        <v>1110</v>
      </c>
      <c r="G82">
        <v>2.4308957612545205E-4</v>
      </c>
      <c r="J82">
        <v>1110</v>
      </c>
      <c r="K82">
        <v>3.9142718998865897E-8</v>
      </c>
      <c r="O82">
        <v>1110</v>
      </c>
      <c r="P82">
        <v>8.0085228030248002E-9</v>
      </c>
      <c r="T82">
        <v>1110</v>
      </c>
      <c r="U82">
        <v>1.0024868433968232E-2</v>
      </c>
      <c r="Y82">
        <v>1110</v>
      </c>
      <c r="Z82">
        <v>3.8065799498631296E-3</v>
      </c>
      <c r="AD82">
        <v>1110</v>
      </c>
      <c r="AE82">
        <v>3.8303894347820996E-5</v>
      </c>
      <c r="AI82">
        <v>1110</v>
      </c>
      <c r="AJ82">
        <v>1.1801774180488608E-4</v>
      </c>
    </row>
    <row r="83" spans="2:36" x14ac:dyDescent="0.35">
      <c r="B83">
        <v>1120</v>
      </c>
      <c r="C83">
        <v>7.6268313562936983E-4</v>
      </c>
      <c r="F83">
        <v>1120</v>
      </c>
      <c r="G83">
        <v>2.6419159626897836E-4</v>
      </c>
      <c r="J83">
        <v>1120</v>
      </c>
      <c r="K83">
        <v>4.8790169817364089E-8</v>
      </c>
      <c r="O83">
        <v>1120</v>
      </c>
      <c r="P83">
        <v>9.9823725768346276E-9</v>
      </c>
      <c r="T83">
        <v>1120</v>
      </c>
      <c r="U83">
        <v>1.0509871656879954E-2</v>
      </c>
      <c r="Y83">
        <v>1120</v>
      </c>
      <c r="Z83">
        <v>3.9921234304225763E-3</v>
      </c>
      <c r="AD83">
        <v>1120</v>
      </c>
      <c r="AE83">
        <v>4.2689476027671001E-5</v>
      </c>
      <c r="AI83">
        <v>1120</v>
      </c>
      <c r="AJ83">
        <v>1.315269191271695E-4</v>
      </c>
    </row>
    <row r="84" spans="2:36" x14ac:dyDescent="0.35">
      <c r="B84">
        <v>1130</v>
      </c>
      <c r="C84">
        <v>8.2787873859543339E-4</v>
      </c>
      <c r="F84">
        <v>1130</v>
      </c>
      <c r="G84">
        <v>2.8679960881427749E-4</v>
      </c>
      <c r="J84">
        <v>1130</v>
      </c>
      <c r="K84">
        <v>6.0619185358123708E-8</v>
      </c>
      <c r="O84">
        <v>1130</v>
      </c>
      <c r="P84">
        <v>1.2402566500081826E-8</v>
      </c>
      <c r="T84">
        <v>1130</v>
      </c>
      <c r="U84">
        <v>1.1011119974917227E-2</v>
      </c>
      <c r="Y84">
        <v>1130</v>
      </c>
      <c r="Z84">
        <v>4.1839998386228316E-3</v>
      </c>
      <c r="AD84">
        <v>1130</v>
      </c>
      <c r="AE84">
        <v>4.750527142378369E-5</v>
      </c>
      <c r="AI84">
        <v>1130</v>
      </c>
      <c r="AJ84">
        <v>1.4636060138646016E-4</v>
      </c>
    </row>
    <row r="85" spans="2:36" x14ac:dyDescent="0.35">
      <c r="B85">
        <v>1140</v>
      </c>
      <c r="C85">
        <v>8.9764639419026332E-4</v>
      </c>
      <c r="F85">
        <v>1140</v>
      </c>
      <c r="G85">
        <v>3.1099702200054139E-4</v>
      </c>
      <c r="J85">
        <v>1140</v>
      </c>
      <c r="K85">
        <v>7.5079145360732846E-8</v>
      </c>
      <c r="O85">
        <v>1140</v>
      </c>
      <c r="P85">
        <v>1.536104695710144E-8</v>
      </c>
      <c r="T85">
        <v>1140</v>
      </c>
      <c r="U85">
        <v>1.1528881830308813E-2</v>
      </c>
      <c r="Y85">
        <v>1140</v>
      </c>
      <c r="Z85">
        <v>4.3823223197928789E-3</v>
      </c>
      <c r="AD85">
        <v>1140</v>
      </c>
      <c r="AE85">
        <v>5.2786291896979927E-5</v>
      </c>
      <c r="AI85">
        <v>1140</v>
      </c>
      <c r="AJ85">
        <v>1.6262643414336589E-4</v>
      </c>
    </row>
    <row r="86" spans="2:36" x14ac:dyDescent="0.35">
      <c r="B86">
        <v>1150</v>
      </c>
      <c r="C86">
        <v>9.7223363216384089E-4</v>
      </c>
      <c r="F86">
        <v>1150</v>
      </c>
      <c r="G86">
        <v>3.3687045806216553E-4</v>
      </c>
      <c r="J86">
        <v>1150</v>
      </c>
      <c r="K86">
        <v>9.270302357870548E-8</v>
      </c>
      <c r="O86">
        <v>1150</v>
      </c>
      <c r="P86">
        <v>1.8966859587593954E-8</v>
      </c>
      <c r="T86">
        <v>1150</v>
      </c>
      <c r="U86">
        <v>1.2063423584893273E-2</v>
      </c>
      <c r="Y86">
        <v>1150</v>
      </c>
      <c r="Z86">
        <v>4.5872036748162105E-3</v>
      </c>
      <c r="AD86">
        <v>1150</v>
      </c>
      <c r="AE86">
        <v>5.8569795752130403E-5</v>
      </c>
      <c r="AI86">
        <v>1150</v>
      </c>
      <c r="AJ86">
        <v>1.804389445790914E-4</v>
      </c>
    </row>
    <row r="87" spans="2:36" x14ac:dyDescent="0.35">
      <c r="B87">
        <v>1160</v>
      </c>
      <c r="C87">
        <v>1.0518971426827228E-3</v>
      </c>
      <c r="F87">
        <v>1160</v>
      </c>
      <c r="G87">
        <v>3.6450981905036134E-4</v>
      </c>
      <c r="J87">
        <v>1160</v>
      </c>
      <c r="K87">
        <v>1.1412128154304027E-7</v>
      </c>
      <c r="O87">
        <v>1160</v>
      </c>
      <c r="P87">
        <v>2.3348995960411247E-8</v>
      </c>
      <c r="T87">
        <v>1160</v>
      </c>
      <c r="U87">
        <v>1.2615009496024156E-2</v>
      </c>
      <c r="Y87">
        <v>1160</v>
      </c>
      <c r="Z87">
        <v>4.7987563567989085E-3</v>
      </c>
      <c r="AD87">
        <v>1160</v>
      </c>
      <c r="AE87">
        <v>6.4895392349578507E-5</v>
      </c>
      <c r="AI87">
        <v>1160</v>
      </c>
      <c r="AJ87">
        <v>1.9991985585867742E-4</v>
      </c>
    </row>
    <row r="88" spans="2:36" x14ac:dyDescent="0.35">
      <c r="B88">
        <v>1170</v>
      </c>
      <c r="C88">
        <v>1.1369029371010562E-3</v>
      </c>
      <c r="F88">
        <v>1170</v>
      </c>
      <c r="G88">
        <v>3.9400835290403553E-4</v>
      </c>
      <c r="J88">
        <v>1170</v>
      </c>
      <c r="K88">
        <v>1.4007779858724776E-7</v>
      </c>
      <c r="O88">
        <v>1170</v>
      </c>
      <c r="P88">
        <v>2.8659652877449812E-8</v>
      </c>
      <c r="T88">
        <v>1170</v>
      </c>
      <c r="U88">
        <v>1.3183901699637589E-2</v>
      </c>
      <c r="Y88">
        <v>1170</v>
      </c>
      <c r="Z88">
        <v>5.0170924702742795E-3</v>
      </c>
      <c r="AD88">
        <v>1170</v>
      </c>
      <c r="AE88">
        <v>7.1805149150951987E-5</v>
      </c>
      <c r="AI88">
        <v>1170</v>
      </c>
      <c r="AJ88">
        <v>2.2119840968573521E-4</v>
      </c>
    </row>
    <row r="89" spans="2:36" x14ac:dyDescent="0.35">
      <c r="B89">
        <v>1180</v>
      </c>
      <c r="C89">
        <v>1.2275265073015313E-3</v>
      </c>
      <c r="F89">
        <v>1180</v>
      </c>
      <c r="G89">
        <v>4.2546271981816898E-4</v>
      </c>
      <c r="J89">
        <v>1180</v>
      </c>
      <c r="K89">
        <v>1.71448097107166E-7</v>
      </c>
      <c r="O89">
        <v>1180</v>
      </c>
      <c r="P89">
        <v>3.5077961298740178E-8</v>
      </c>
      <c r="T89">
        <v>1180</v>
      </c>
      <c r="U89">
        <v>1.3770360200305152E-2</v>
      </c>
      <c r="Y89">
        <v>1180</v>
      </c>
      <c r="Z89">
        <v>5.2423237728855959E-3</v>
      </c>
      <c r="AD89">
        <v>1180</v>
      </c>
      <c r="AE89">
        <v>7.9343701743339655E-5</v>
      </c>
      <c r="AI89">
        <v>1180</v>
      </c>
      <c r="AJ89">
        <v>2.4441169708912789E-4</v>
      </c>
    </row>
    <row r="90" spans="2:36" x14ac:dyDescent="0.35">
      <c r="B90">
        <v>1190</v>
      </c>
      <c r="C90">
        <v>1.3240529836254246E-3</v>
      </c>
      <c r="F90">
        <v>1190</v>
      </c>
      <c r="G90">
        <v>4.5897305896090706E-4</v>
      </c>
      <c r="J90">
        <v>1190</v>
      </c>
      <c r="K90">
        <v>2.0926015009152659E-7</v>
      </c>
      <c r="O90">
        <v>1190</v>
      </c>
      <c r="P90">
        <v>4.2814243623369699E-8</v>
      </c>
      <c r="T90">
        <v>1190</v>
      </c>
      <c r="U90">
        <v>1.437464286808523E-2</v>
      </c>
      <c r="Y90">
        <v>1190</v>
      </c>
      <c r="Z90">
        <v>5.4745616794856225E-3</v>
      </c>
      <c r="AD90">
        <v>1190</v>
      </c>
      <c r="AE90">
        <v>8.7558366888738294E-5</v>
      </c>
      <c r="AI90">
        <v>1190</v>
      </c>
      <c r="AJ90">
        <v>2.6970499748234608E-4</v>
      </c>
    </row>
    <row r="91" spans="2:36" x14ac:dyDescent="0.35">
      <c r="B91">
        <v>1200</v>
      </c>
      <c r="C91">
        <v>1.4267772914144492E-3</v>
      </c>
      <c r="F91">
        <v>1200</v>
      </c>
      <c r="G91">
        <v>4.9464305559341617E-4</v>
      </c>
      <c r="J91">
        <v>1200</v>
      </c>
      <c r="K91">
        <v>2.5471808857178021E-7</v>
      </c>
      <c r="O91">
        <v>1200</v>
      </c>
      <c r="P91">
        <v>5.211486432677869E-8</v>
      </c>
      <c r="T91">
        <v>1200</v>
      </c>
      <c r="U91">
        <v>1.4997005441978574E-2</v>
      </c>
      <c r="Y91">
        <v>1200</v>
      </c>
      <c r="Z91">
        <v>5.7139172685894872E-3</v>
      </c>
      <c r="AD91">
        <v>1200</v>
      </c>
      <c r="AE91">
        <v>9.6499258648781211E-5</v>
      </c>
      <c r="AI91">
        <v>1200</v>
      </c>
      <c r="AJ91">
        <v>2.9723212603653833E-4</v>
      </c>
    </row>
    <row r="92" spans="2:36" x14ac:dyDescent="0.35">
      <c r="B92">
        <v>1210</v>
      </c>
      <c r="C92">
        <v>1.5360043061902185E-3</v>
      </c>
      <c r="F92">
        <v>1210</v>
      </c>
      <c r="G92">
        <v>5.3258000864926452E-4</v>
      </c>
      <c r="J92">
        <v>1210</v>
      </c>
      <c r="K92">
        <v>3.0922915999737615E-7</v>
      </c>
      <c r="O92">
        <v>1210</v>
      </c>
      <c r="P92">
        <v>6.3267745783369537E-8</v>
      </c>
      <c r="T92">
        <v>1210</v>
      </c>
      <c r="U92">
        <v>1.56377015397881E-2</v>
      </c>
      <c r="Y92">
        <v>1210</v>
      </c>
      <c r="Z92">
        <v>5.9605012911160124E-3</v>
      </c>
      <c r="AD92">
        <v>1210</v>
      </c>
      <c r="AE92">
        <v>1.0621940763803615E-4</v>
      </c>
      <c r="AI92">
        <v>1210</v>
      </c>
      <c r="AJ92">
        <v>3.2715578940823104E-4</v>
      </c>
    </row>
    <row r="93" spans="2:36" x14ac:dyDescent="0.35">
      <c r="B93">
        <v>1220</v>
      </c>
      <c r="C93">
        <v>1.6520490074991311E-3</v>
      </c>
      <c r="F93">
        <v>1220</v>
      </c>
      <c r="G93">
        <v>5.7289489883244305E-4</v>
      </c>
      <c r="J93">
        <v>1220</v>
      </c>
      <c r="K93">
        <v>3.7443432485392304E-7</v>
      </c>
      <c r="O93">
        <v>1220</v>
      </c>
      <c r="P93">
        <v>7.6608628537157135E-8</v>
      </c>
      <c r="T93">
        <v>1220</v>
      </c>
      <c r="U93">
        <v>1.6296982674175627E-2</v>
      </c>
      <c r="Y93">
        <v>1220</v>
      </c>
      <c r="Z93">
        <v>6.2144241813504126E-3</v>
      </c>
      <c r="AD93">
        <v>1220</v>
      </c>
      <c r="AE93">
        <v>1.1677488346254107E-4</v>
      </c>
      <c r="AI93">
        <v>1220</v>
      </c>
      <c r="AJ93">
        <v>3.5964794986246878E-4</v>
      </c>
    </row>
    <row r="94" spans="2:36" x14ac:dyDescent="0.35">
      <c r="B94">
        <v>1230</v>
      </c>
      <c r="C94">
        <v>1.7752366314523016E-3</v>
      </c>
      <c r="F94">
        <v>1230</v>
      </c>
      <c r="G94">
        <v>6.1570245729547209E-4</v>
      </c>
      <c r="J94">
        <v>1230</v>
      </c>
      <c r="K94">
        <v>4.5224291832989739E-7</v>
      </c>
      <c r="O94">
        <v>1230</v>
      </c>
      <c r="P94">
        <v>9.2528163368408658E-8</v>
      </c>
      <c r="T94">
        <v>1230</v>
      </c>
      <c r="U94">
        <v>1.6975098274704652E-2</v>
      </c>
      <c r="Y94">
        <v>1230</v>
      </c>
      <c r="Z94">
        <v>6.475796070060524E-3</v>
      </c>
      <c r="AD94">
        <v>1230</v>
      </c>
      <c r="AE94">
        <v>1.2822492040379623E-4</v>
      </c>
      <c r="AI94">
        <v>1230</v>
      </c>
      <c r="AJ94">
        <v>3.9489019783159552E-4</v>
      </c>
    </row>
    <row r="95" spans="2:36" x14ac:dyDescent="0.35">
      <c r="B95">
        <v>1240</v>
      </c>
      <c r="C95">
        <v>1.9059028219910543E-3</v>
      </c>
      <c r="F95">
        <v>1240</v>
      </c>
      <c r="G95">
        <v>6.6112123496107412E-4</v>
      </c>
      <c r="J95">
        <v>1240</v>
      </c>
      <c r="K95">
        <v>5.448718467410974E-7</v>
      </c>
      <c r="O95">
        <v>1240</v>
      </c>
      <c r="P95">
        <v>1.1147993129003261E-7</v>
      </c>
      <c r="T95">
        <v>1240</v>
      </c>
      <c r="U95">
        <v>1.7672295715653836E-2</v>
      </c>
      <c r="Y95">
        <v>1240</v>
      </c>
      <c r="Z95">
        <v>6.7447267996975117E-3</v>
      </c>
      <c r="AD95">
        <v>1240</v>
      </c>
      <c r="AE95">
        <v>1.4063204641207421E-4</v>
      </c>
      <c r="AI95">
        <v>1240</v>
      </c>
      <c r="AJ95">
        <v>4.3307413294889488E-4</v>
      </c>
    </row>
    <row r="96" spans="2:36" x14ac:dyDescent="0.35">
      <c r="B96">
        <v>1250</v>
      </c>
      <c r="C96">
        <v>2.0443937809087953E-3</v>
      </c>
      <c r="F96">
        <v>1250</v>
      </c>
      <c r="G96">
        <v>7.0927367255276214E-4</v>
      </c>
      <c r="J96">
        <v>1250</v>
      </c>
      <c r="K96">
        <v>6.5488983499606547E-7</v>
      </c>
      <c r="O96">
        <v>1250</v>
      </c>
      <c r="P96">
        <v>1.3398949714661629E-7</v>
      </c>
      <c r="T96">
        <v>1250</v>
      </c>
      <c r="U96">
        <v>1.8388820349382634E-2</v>
      </c>
      <c r="Y96">
        <v>1250</v>
      </c>
      <c r="Z96">
        <v>7.0213259416112735E-3</v>
      </c>
      <c r="AD96">
        <v>1250</v>
      </c>
      <c r="AE96">
        <v>1.5406221547665958E-4</v>
      </c>
      <c r="AI96">
        <v>1250</v>
      </c>
      <c r="AJ96">
        <v>4.7440175359483318E-4</v>
      </c>
    </row>
    <row r="97" spans="2:36" x14ac:dyDescent="0.35">
      <c r="B97">
        <v>1260</v>
      </c>
      <c r="C97">
        <v>2.1910664166595985E-3</v>
      </c>
      <c r="F97">
        <v>1260</v>
      </c>
      <c r="G97">
        <v>7.6028617140132379E-4</v>
      </c>
      <c r="J97">
        <v>1260</v>
      </c>
      <c r="K97">
        <v>7.8526729190284475E-7</v>
      </c>
      <c r="O97">
        <v>1260</v>
      </c>
      <c r="P97">
        <v>1.6066461283790875E-7</v>
      </c>
      <c r="T97">
        <v>1260</v>
      </c>
      <c r="U97">
        <v>1.9124915545027547E-2</v>
      </c>
      <c r="Y97">
        <v>1260</v>
      </c>
      <c r="Z97">
        <v>7.3057028152099931E-3</v>
      </c>
      <c r="AD97">
        <v>1260</v>
      </c>
      <c r="AE97">
        <v>1.6858494344445648E-4</v>
      </c>
      <c r="AI97">
        <v>1260</v>
      </c>
      <c r="AJ97">
        <v>5.1908585499155398E-4</v>
      </c>
    </row>
    <row r="98" spans="2:36" x14ac:dyDescent="0.35">
      <c r="B98">
        <v>1270</v>
      </c>
      <c r="C98">
        <v>2.3462884919832013E-3</v>
      </c>
      <c r="F98">
        <v>1270</v>
      </c>
      <c r="G98">
        <v>8.1428916509579635E-4</v>
      </c>
      <c r="J98">
        <v>1270</v>
      </c>
      <c r="K98">
        <v>9.3943241486985171E-7</v>
      </c>
      <c r="O98">
        <v>1270</v>
      </c>
      <c r="P98">
        <v>1.9220669740780458E-7</v>
      </c>
      <c r="T98">
        <v>1270</v>
      </c>
      <c r="U98">
        <v>1.9880822732307589E-2</v>
      </c>
      <c r="Y98">
        <v>1270</v>
      </c>
      <c r="Z98">
        <v>7.5979665089937407E-3</v>
      </c>
      <c r="AD98">
        <v>1270</v>
      </c>
      <c r="AE98">
        <v>1.8427344736234979E-4</v>
      </c>
      <c r="AI98">
        <v>1270</v>
      </c>
      <c r="AJ98">
        <v>5.6735043587866464E-4</v>
      </c>
    </row>
    <row r="99" spans="2:36" x14ac:dyDescent="0.35">
      <c r="B99">
        <v>1280</v>
      </c>
      <c r="C99">
        <v>2.5104387703739533E-3</v>
      </c>
      <c r="F99">
        <v>1280</v>
      </c>
      <c r="G99">
        <v>8.7141719204864986E-4</v>
      </c>
      <c r="J99">
        <v>1280</v>
      </c>
      <c r="K99">
        <v>1.1213342148519934E-6</v>
      </c>
      <c r="O99">
        <v>1280</v>
      </c>
      <c r="P99">
        <v>2.2942373339409525E-7</v>
      </c>
      <c r="T99">
        <v>1280</v>
      </c>
      <c r="U99">
        <v>2.0656781450214035E-2</v>
      </c>
      <c r="Y99">
        <v>1280</v>
      </c>
      <c r="Z99">
        <v>7.8982259033909211E-3</v>
      </c>
      <c r="AD99">
        <v>1280</v>
      </c>
      <c r="AE99">
        <v>2.0120478842262961E-4</v>
      </c>
      <c r="AI99">
        <v>1280</v>
      </c>
      <c r="AJ99">
        <v>6.1943111379973628E-4</v>
      </c>
    </row>
    <row r="100" spans="2:36" x14ac:dyDescent="0.35">
      <c r="B100">
        <v>1290</v>
      </c>
      <c r="C100">
        <v>2.6839071614193199E-3</v>
      </c>
      <c r="F100">
        <v>1290</v>
      </c>
      <c r="G100">
        <v>9.3180896904613729E-4</v>
      </c>
      <c r="J100">
        <v>1290</v>
      </c>
      <c r="K100">
        <v>1.3355132065719815E-6</v>
      </c>
      <c r="O100">
        <v>1290</v>
      </c>
      <c r="P100">
        <v>2.7324473199316226E-7</v>
      </c>
      <c r="T100">
        <v>1290</v>
      </c>
      <c r="U100">
        <v>2.1453029400361062E-2</v>
      </c>
      <c r="Y100">
        <v>1290</v>
      </c>
      <c r="Z100">
        <v>8.2065896953272457E-3</v>
      </c>
      <c r="AD100">
        <v>1290</v>
      </c>
      <c r="AE100">
        <v>2.1946001859483866E-4</v>
      </c>
      <c r="AI100">
        <v>1290</v>
      </c>
      <c r="AJ100">
        <v>6.755755490247357E-4</v>
      </c>
    </row>
    <row r="101" spans="2:36" x14ac:dyDescent="0.35">
      <c r="B101">
        <v>1300</v>
      </c>
      <c r="C101">
        <v>2.8670948650306202E-3</v>
      </c>
      <c r="F101">
        <v>1300</v>
      </c>
      <c r="G101">
        <v>9.9560746585570289E-4</v>
      </c>
      <c r="J101">
        <v>1300</v>
      </c>
      <c r="K101">
        <v>1.5871805784613188E-6</v>
      </c>
      <c r="O101">
        <v>1300</v>
      </c>
      <c r="P101">
        <v>3.247359338316846E-7</v>
      </c>
      <c r="T101">
        <v>1300</v>
      </c>
      <c r="U101">
        <v>2.2269802504774068E-2</v>
      </c>
      <c r="Y101">
        <v>1300</v>
      </c>
      <c r="Z101">
        <v>8.5231664244571296E-3</v>
      </c>
      <c r="AD101">
        <v>1300</v>
      </c>
      <c r="AE101">
        <v>2.391243310314509E-4</v>
      </c>
      <c r="AI101">
        <v>1300</v>
      </c>
      <c r="AJ101">
        <v>7.3604387712837267E-4</v>
      </c>
    </row>
    <row r="102" spans="2:36" x14ac:dyDescent="0.35">
      <c r="B102">
        <v>1310</v>
      </c>
      <c r="C102">
        <v>3.0604145145848001E-3</v>
      </c>
      <c r="F102">
        <v>1310</v>
      </c>
      <c r="G102">
        <v>1.0629599809629888E-3</v>
      </c>
      <c r="J102">
        <v>1310</v>
      </c>
      <c r="K102">
        <v>1.8823067317956214E-6</v>
      </c>
      <c r="O102">
        <v>1310</v>
      </c>
      <c r="P102">
        <v>3.8511892753406277E-7</v>
      </c>
      <c r="T102">
        <v>1310</v>
      </c>
      <c r="U102">
        <v>2.3107334967891847E-2</v>
      </c>
      <c r="Y102">
        <v>1310</v>
      </c>
      <c r="Z102">
        <v>8.8480645009873758E-3</v>
      </c>
      <c r="AD102">
        <v>1310</v>
      </c>
      <c r="AE102">
        <v>2.6028721433881736E-4</v>
      </c>
      <c r="AI102">
        <v>1310</v>
      </c>
      <c r="AJ102">
        <v>8.0110915023798063E-4</v>
      </c>
    </row>
    <row r="103" spans="2:36" x14ac:dyDescent="0.35">
      <c r="B103">
        <v>1320</v>
      </c>
      <c r="C103">
        <v>3.2642903189922514E-3</v>
      </c>
      <c r="F103">
        <v>1320</v>
      </c>
      <c r="G103">
        <v>1.1340182185116962E-3</v>
      </c>
      <c r="J103">
        <v>1320</v>
      </c>
      <c r="K103">
        <v>2.2277201595520701E-6</v>
      </c>
      <c r="O103">
        <v>1320</v>
      </c>
      <c r="P103">
        <v>4.5579088491544654E-7</v>
      </c>
      <c r="T103">
        <v>1320</v>
      </c>
      <c r="U103">
        <v>2.3965859342562026E-2</v>
      </c>
      <c r="Y103">
        <v>1320</v>
      </c>
      <c r="Z103">
        <v>9.1813922350242796E-3</v>
      </c>
      <c r="AD103">
        <v>1320</v>
      </c>
      <c r="AE103">
        <v>2.8304261080891544E-4</v>
      </c>
      <c r="AI103">
        <v>1320</v>
      </c>
      <c r="AJ103">
        <v>8.7105778695729312E-4</v>
      </c>
    </row>
    <row r="104" spans="2:36" x14ac:dyDescent="0.35">
      <c r="B104">
        <v>1330</v>
      </c>
      <c r="C104">
        <v>3.4791582037006791E-3</v>
      </c>
      <c r="F104">
        <v>1330</v>
      </c>
      <c r="G104">
        <v>1.2089383665198883E-3</v>
      </c>
      <c r="J104">
        <v>1330</v>
      </c>
      <c r="K104">
        <v>2.631217723024566E-6</v>
      </c>
      <c r="O104">
        <v>1330</v>
      </c>
      <c r="P104">
        <v>5.3834712960739606E-7</v>
      </c>
      <c r="T104">
        <v>1330</v>
      </c>
      <c r="U104">
        <v>2.4845606599809951E-2</v>
      </c>
      <c r="Y104">
        <v>1330</v>
      </c>
      <c r="Z104">
        <v>9.5232578673756976E-3</v>
      </c>
      <c r="AD104">
        <v>1330</v>
      </c>
      <c r="AE104">
        <v>3.0748907871146089E-4</v>
      </c>
      <c r="AI104">
        <v>1330</v>
      </c>
      <c r="AJ104">
        <v>9.4619003096380787E-4</v>
      </c>
    </row>
    <row r="105" spans="2:36" x14ac:dyDescent="0.35">
      <c r="B105">
        <v>1340</v>
      </c>
      <c r="C105">
        <v>3.7054659506396636E-3</v>
      </c>
      <c r="F105">
        <v>1340</v>
      </c>
      <c r="G105">
        <v>1.2878811764465924E-3</v>
      </c>
      <c r="J105">
        <v>1340</v>
      </c>
      <c r="K105">
        <v>3.1016874786573823E-6</v>
      </c>
      <c r="O105">
        <v>1340</v>
      </c>
      <c r="P105">
        <v>6.3460627533477879E-7</v>
      </c>
      <c r="T105">
        <v>1340</v>
      </c>
      <c r="U105">
        <v>2.5746806202163762E-2</v>
      </c>
      <c r="Y105">
        <v>1340</v>
      </c>
      <c r="Z105">
        <v>9.8737696017405681E-3</v>
      </c>
      <c r="AD105">
        <v>1340</v>
      </c>
      <c r="AE105">
        <v>3.3372995874995682E-4</v>
      </c>
      <c r="AI105">
        <v>1340</v>
      </c>
      <c r="AJ105">
        <v>1.0268204182675383E-3</v>
      </c>
    </row>
    <row r="106" spans="2:36" x14ac:dyDescent="0.35">
      <c r="B106">
        <v>1350</v>
      </c>
      <c r="C106">
        <v>3.9436733371046705E-3</v>
      </c>
      <c r="F106">
        <v>1350</v>
      </c>
      <c r="G106">
        <v>1.371012044182656E-3</v>
      </c>
      <c r="J106">
        <v>1350</v>
      </c>
      <c r="K106">
        <v>3.6492453093928192E-6</v>
      </c>
      <c r="O106">
        <v>1350</v>
      </c>
      <c r="P106">
        <v>7.4663819101387178E-7</v>
      </c>
      <c r="T106">
        <v>1350</v>
      </c>
      <c r="U106">
        <v>2.6669686180321447E-2</v>
      </c>
      <c r="Y106">
        <v>1350</v>
      </c>
      <c r="Z106">
        <v>1.0233035638219538E-2</v>
      </c>
      <c r="AD106">
        <v>1350</v>
      </c>
      <c r="AE106">
        <v>3.6187354478923046E-4</v>
      </c>
      <c r="AI106">
        <v>1350</v>
      </c>
      <c r="AJ106">
        <v>1.1132782531076582E-3</v>
      </c>
    </row>
    <row r="107" spans="2:36" x14ac:dyDescent="0.35">
      <c r="B107">
        <v>1360</v>
      </c>
      <c r="C107">
        <v>4.1942522735727572E-3</v>
      </c>
      <c r="F107">
        <v>1360</v>
      </c>
      <c r="G107">
        <v>1.4585010925397724E-3</v>
      </c>
      <c r="J107">
        <v>1360</v>
      </c>
      <c r="K107">
        <v>4.2853867245963995E-6</v>
      </c>
      <c r="O107">
        <v>1360</v>
      </c>
      <c r="P107">
        <v>8.7679507244567457E-7</v>
      </c>
      <c r="T107">
        <v>1360</v>
      </c>
      <c r="U107">
        <v>2.7614473212948989E-2</v>
      </c>
      <c r="Y107">
        <v>1360</v>
      </c>
      <c r="Z107">
        <v>1.0601164208081531E-2</v>
      </c>
      <c r="AD107">
        <v>1360</v>
      </c>
      <c r="AE107">
        <v>3.9203325896591834E-4</v>
      </c>
      <c r="AI107">
        <v>1360</v>
      </c>
      <c r="AJ107">
        <v>1.2059080924507405E-3</v>
      </c>
    </row>
    <row r="108" spans="2:36" x14ac:dyDescent="0.35">
      <c r="B108">
        <v>1370</v>
      </c>
      <c r="C108">
        <v>4.4576869404347498E-3</v>
      </c>
      <c r="F108">
        <v>1370</v>
      </c>
      <c r="G108">
        <v>1.550523255311226E-3</v>
      </c>
      <c r="J108">
        <v>1370</v>
      </c>
      <c r="K108">
        <v>5.023155310880331E-6</v>
      </c>
      <c r="O108">
        <v>1370</v>
      </c>
      <c r="P108">
        <v>1.0277459247559088E-6</v>
      </c>
      <c r="T108">
        <v>1370</v>
      </c>
      <c r="U108">
        <v>2.8581392709400841E-2</v>
      </c>
      <c r="Y108">
        <v>1370</v>
      </c>
      <c r="Z108">
        <v>1.0978263609721817E-2</v>
      </c>
      <c r="AD108">
        <v>1370</v>
      </c>
      <c r="AE108">
        <v>4.2432783129714078E-4</v>
      </c>
      <c r="AI108">
        <v>1370</v>
      </c>
      <c r="AJ108">
        <v>1.3050702390397177E-3</v>
      </c>
    </row>
    <row r="109" spans="2:36" x14ac:dyDescent="0.35">
      <c r="B109">
        <v>1380</v>
      </c>
      <c r="C109">
        <v>4.7344739236217315E-3</v>
      </c>
      <c r="F109">
        <v>1380</v>
      </c>
      <c r="G109">
        <v>1.6472583629778045E-3</v>
      </c>
      <c r="J109">
        <v>1380</v>
      </c>
      <c r="K109">
        <v>5.8773294434879755E-6</v>
      </c>
      <c r="O109">
        <v>1380</v>
      </c>
      <c r="P109">
        <v>1.2025147860145126E-6</v>
      </c>
      <c r="T109">
        <v>1380</v>
      </c>
      <c r="U109">
        <v>2.9570668895160579E-2</v>
      </c>
      <c r="Y109">
        <v>1380</v>
      </c>
      <c r="Z109">
        <v>1.1364442245749524E-2</v>
      </c>
      <c r="AD109">
        <v>1380</v>
      </c>
      <c r="AE109">
        <v>4.5888148390642552E-4</v>
      </c>
      <c r="AI109">
        <v>1380</v>
      </c>
      <c r="AJ109">
        <v>1.4111412429268074E-3</v>
      </c>
    </row>
    <row r="110" spans="2:36" x14ac:dyDescent="0.35">
      <c r="B110">
        <v>1390</v>
      </c>
      <c r="C110">
        <v>5.0251223490946966E-3</v>
      </c>
      <c r="F110">
        <v>1390</v>
      </c>
      <c r="G110">
        <v>1.7488912301315167E-3</v>
      </c>
      <c r="J110">
        <v>1390</v>
      </c>
      <c r="K110">
        <v>6.8646290049497425E-6</v>
      </c>
      <c r="O110">
        <v>1390</v>
      </c>
      <c r="P110">
        <v>1.4045230507901043E-6</v>
      </c>
      <c r="T110">
        <v>1390</v>
      </c>
      <c r="U110">
        <v>3.0582524899800696E-2</v>
      </c>
      <c r="Y110">
        <v>1390</v>
      </c>
      <c r="Z110">
        <v>1.1759808661142799E-2</v>
      </c>
      <c r="AD110">
        <v>1390</v>
      </c>
      <c r="AE110">
        <v>4.9582411998946093E-4</v>
      </c>
      <c r="AI110">
        <v>1390</v>
      </c>
      <c r="AJ110">
        <v>1.5245144114053864E-3</v>
      </c>
    </row>
    <row r="111" spans="2:36" x14ac:dyDescent="0.35">
      <c r="B111">
        <v>1400</v>
      </c>
      <c r="C111">
        <v>5.3301540161580325E-3</v>
      </c>
      <c r="F111">
        <v>1400</v>
      </c>
      <c r="G111">
        <v>1.8556117446892923E-3</v>
      </c>
      <c r="J111">
        <v>1400</v>
      </c>
      <c r="K111">
        <v>8.0039440051460437E-6</v>
      </c>
      <c r="O111">
        <v>1400</v>
      </c>
      <c r="P111">
        <v>1.6376362829090554E-6</v>
      </c>
      <c r="T111">
        <v>1400</v>
      </c>
      <c r="U111">
        <v>3.1617182847266917E-2</v>
      </c>
      <c r="Y111">
        <v>1400</v>
      </c>
      <c r="Z111">
        <v>1.2164471582412085E-2</v>
      </c>
      <c r="AD111">
        <v>1400</v>
      </c>
      <c r="AE111">
        <v>5.3529151764581491E-4</v>
      </c>
      <c r="AI111">
        <v>1400</v>
      </c>
      <c r="AJ111">
        <v>1.6456003272361029E-3</v>
      </c>
    </row>
    <row r="112" spans="2:36" x14ac:dyDescent="0.35">
      <c r="B112">
        <v>1410</v>
      </c>
      <c r="C112">
        <v>5.6501035295480478E-3</v>
      </c>
      <c r="F112">
        <v>1410</v>
      </c>
      <c r="G112">
        <v>1.9676149589679644E-3</v>
      </c>
      <c r="J112">
        <v>1410</v>
      </c>
      <c r="K112">
        <v>9.3165871554127456E-6</v>
      </c>
      <c r="O112">
        <v>1410</v>
      </c>
      <c r="P112">
        <v>1.9062159395525039E-6</v>
      </c>
      <c r="T112">
        <v>1410</v>
      </c>
      <c r="U112">
        <v>3.2674863948296239E-2</v>
      </c>
      <c r="Y112">
        <v>1410</v>
      </c>
      <c r="Z112">
        <v>1.2578539957713214E-2</v>
      </c>
      <c r="AD112">
        <v>1410</v>
      </c>
      <c r="AE112">
        <v>5.7742552870606873E-4</v>
      </c>
      <c r="AI112">
        <v>1410</v>
      </c>
      <c r="AJ112">
        <v>1.7748273750405144E-3</v>
      </c>
    </row>
    <row r="113" spans="2:36" x14ac:dyDescent="0.35">
      <c r="B113">
        <v>1420</v>
      </c>
      <c r="C113">
        <v>5.9855184302382274E-3</v>
      </c>
      <c r="F113">
        <v>1420</v>
      </c>
      <c r="G113">
        <v>2.0851011826909694E-3</v>
      </c>
      <c r="J113">
        <v>1420</v>
      </c>
      <c r="K113">
        <v>1.0826572619643624E-5</v>
      </c>
      <c r="O113">
        <v>1420</v>
      </c>
      <c r="P113">
        <v>2.2151764642088992E-6</v>
      </c>
      <c r="T113">
        <v>1420</v>
      </c>
      <c r="U113">
        <v>3.3755788594783315E-2</v>
      </c>
      <c r="Y113">
        <v>1420</v>
      </c>
      <c r="Z113">
        <v>1.3002122997853855E-2</v>
      </c>
      <c r="AD113">
        <v>1420</v>
      </c>
      <c r="AE113">
        <v>6.2237428268702058E-4</v>
      </c>
      <c r="AI113">
        <v>1420</v>
      </c>
      <c r="AJ113">
        <v>1.9126422757115655E-3</v>
      </c>
    </row>
    <row r="114" spans="2:36" x14ac:dyDescent="0.35">
      <c r="B114">
        <v>1430</v>
      </c>
      <c r="C114">
        <v>6.3369593248924503E-3</v>
      </c>
      <c r="F114">
        <v>1430</v>
      </c>
      <c r="G114">
        <v>2.2082760779960553E-3</v>
      </c>
      <c r="J114">
        <v>1430</v>
      </c>
      <c r="K114">
        <v>1.2560923348259566E-5</v>
      </c>
      <c r="O114">
        <v>1430</v>
      </c>
      <c r="P114">
        <v>2.5700482440859896E-6</v>
      </c>
      <c r="T114">
        <v>1430</v>
      </c>
      <c r="U114">
        <v>3.4860176455914049E-2</v>
      </c>
      <c r="Y114">
        <v>1430</v>
      </c>
      <c r="Z114">
        <v>1.3435330218138202E-2</v>
      </c>
      <c r="AD114">
        <v>1430</v>
      </c>
      <c r="AE114">
        <v>6.7029239601057607E-4</v>
      </c>
      <c r="AI114">
        <v>1430</v>
      </c>
      <c r="AJ114">
        <v>2.0595106286638316E-3</v>
      </c>
    </row>
    <row r="115" spans="2:36" x14ac:dyDescent="0.35">
      <c r="B115">
        <v>1440</v>
      </c>
      <c r="C115">
        <v>6.705000013886674E-3</v>
      </c>
      <c r="F115">
        <v>1440</v>
      </c>
      <c r="G115">
        <v>2.3373507565120767E-3</v>
      </c>
      <c r="J115">
        <v>1440</v>
      </c>
      <c r="K115">
        <v>1.4550009597246429E-5</v>
      </c>
      <c r="O115">
        <v>1440</v>
      </c>
      <c r="P115">
        <v>2.9770469685697433E-6</v>
      </c>
      <c r="T115">
        <v>1440</v>
      </c>
      <c r="U115">
        <v>3.5988246575890254E-2</v>
      </c>
      <c r="Y115">
        <v>1440</v>
      </c>
      <c r="Z115">
        <v>1.3878271480996421E-2</v>
      </c>
      <c r="AD115">
        <v>1440</v>
      </c>
      <c r="AE115">
        <v>7.2134118662472871E-4</v>
      </c>
      <c r="AI115">
        <v>1440</v>
      </c>
      <c r="AJ115">
        <v>2.2159174617177894E-3</v>
      </c>
    </row>
    <row r="116" spans="2:36" x14ac:dyDescent="0.35">
      <c r="B116">
        <v>1450</v>
      </c>
      <c r="C116">
        <v>7.0902276178092249E-3</v>
      </c>
      <c r="F116">
        <v>1450</v>
      </c>
      <c r="G116">
        <v>2.4725418785718997E-3</v>
      </c>
      <c r="J116">
        <v>1450</v>
      </c>
      <c r="K116">
        <v>1.6827921445074431E-5</v>
      </c>
      <c r="O116">
        <v>1450</v>
      </c>
      <c r="P116">
        <v>3.4431499694075901E-6</v>
      </c>
      <c r="T116">
        <v>1450</v>
      </c>
      <c r="U116">
        <v>3.7140217473076817E-2</v>
      </c>
      <c r="Y116">
        <v>1450</v>
      </c>
      <c r="Z116">
        <v>1.4331057039347967E-2</v>
      </c>
      <c r="AD116">
        <v>1450</v>
      </c>
      <c r="AE116">
        <v>7.7568889416770707E-4</v>
      </c>
      <c r="AI116">
        <v>1450</v>
      </c>
      <c r="AJ116">
        <v>2.3823677883816068E-3</v>
      </c>
    </row>
    <row r="117" spans="2:36" x14ac:dyDescent="0.35">
      <c r="B117">
        <v>1460</v>
      </c>
      <c r="C117">
        <v>7.4932427023370737E-3</v>
      </c>
      <c r="F117">
        <v>1460</v>
      </c>
      <c r="G117">
        <v>2.6140717546265773E-3</v>
      </c>
      <c r="J117">
        <v>1460</v>
      </c>
      <c r="K117">
        <v>1.9432878346080825E-5</v>
      </c>
      <c r="O117">
        <v>1460</v>
      </c>
      <c r="P117">
        <v>3.9761801707089302E-6</v>
      </c>
      <c r="T117">
        <v>1460</v>
      </c>
      <c r="U117">
        <v>3.8316307240404426E-2</v>
      </c>
      <c r="Y117">
        <v>1460</v>
      </c>
      <c r="Z117">
        <v>1.4793797580648211E-2</v>
      </c>
      <c r="AD117">
        <v>1460</v>
      </c>
      <c r="AE117">
        <v>8.3351090581853626E-4</v>
      </c>
      <c r="AI117">
        <v>1460</v>
      </c>
      <c r="AJ117">
        <v>2.559387172259793E-3</v>
      </c>
    </row>
    <row r="118" spans="2:36" x14ac:dyDescent="0.35">
      <c r="B118">
        <v>1470</v>
      </c>
      <c r="C118">
        <v>7.9146594013743965E-3</v>
      </c>
      <c r="F118">
        <v>1470</v>
      </c>
      <c r="G118">
        <v>2.7621684489247092E-3</v>
      </c>
      <c r="J118">
        <v>1470</v>
      </c>
      <c r="K118">
        <v>2.2407679000773431E-5</v>
      </c>
      <c r="O118">
        <v>1470</v>
      </c>
      <c r="P118">
        <v>4.5848983278384884E-6</v>
      </c>
      <c r="T118">
        <v>1470</v>
      </c>
      <c r="U118">
        <v>3.9516733646869251E-2</v>
      </c>
      <c r="Y118">
        <v>1470</v>
      </c>
      <c r="Z118">
        <v>1.5266604271570613E-2</v>
      </c>
      <c r="AD118">
        <v>1470</v>
      </c>
      <c r="AE118">
        <v>8.9498998797944728E-4</v>
      </c>
      <c r="AI118">
        <v>1470</v>
      </c>
      <c r="AJ118">
        <v>2.7475222982821248E-3</v>
      </c>
    </row>
    <row r="119" spans="2:36" x14ac:dyDescent="0.35">
      <c r="B119">
        <v>1480</v>
      </c>
      <c r="C119">
        <v>8.3551055383274207E-3</v>
      </c>
      <c r="F119">
        <v>1480</v>
      </c>
      <c r="G119">
        <v>2.9170658855192312E-3</v>
      </c>
      <c r="J119">
        <v>1480</v>
      </c>
      <c r="K119">
        <v>2.5800195082443577E-5</v>
      </c>
      <c r="O119">
        <v>1480</v>
      </c>
      <c r="P119">
        <v>5.2791042890784359E-6</v>
      </c>
      <c r="T119">
        <v>1480</v>
      </c>
      <c r="U119">
        <v>4.0741714239976412E-2</v>
      </c>
      <c r="Y119">
        <v>1480</v>
      </c>
      <c r="Z119">
        <v>1.5749588803278529E-2</v>
      </c>
      <c r="AD119">
        <v>1480</v>
      </c>
      <c r="AE119">
        <v>9.6031652393736909E-4</v>
      </c>
      <c r="AI119">
        <v>1480</v>
      </c>
      <c r="AJ119">
        <v>2.9473415504072315E-3</v>
      </c>
    </row>
    <row r="120" spans="2:36" x14ac:dyDescent="0.35">
      <c r="B120">
        <v>1490</v>
      </c>
      <c r="C120">
        <v>8.8152227453759096E-3</v>
      </c>
      <c r="F120">
        <v>1490</v>
      </c>
      <c r="G120">
        <v>3.0790039566617748E-3</v>
      </c>
      <c r="J120">
        <v>1490</v>
      </c>
      <c r="K120">
        <v>2.9663912636445701E-5</v>
      </c>
      <c r="O120">
        <v>1490</v>
      </c>
      <c r="P120">
        <v>6.0697480728220832E-6</v>
      </c>
      <c r="T120">
        <v>1490</v>
      </c>
      <c r="U120">
        <v>4.1991466448977208E-2</v>
      </c>
      <c r="Y120">
        <v>1490</v>
      </c>
      <c r="Z120">
        <v>1.6242863437241472E-2</v>
      </c>
      <c r="AD120">
        <v>1490</v>
      </c>
      <c r="AE120">
        <v>1.0296887576530858E-3</v>
      </c>
      <c r="AI120">
        <v>1490</v>
      </c>
      <c r="AJ120">
        <v>3.1594355954129081E-3</v>
      </c>
    </row>
    <row r="121" spans="2:36" x14ac:dyDescent="0.35">
      <c r="B121">
        <v>1500</v>
      </c>
      <c r="C121">
        <v>9.2956665805893918E-3</v>
      </c>
      <c r="F121">
        <v>1500</v>
      </c>
      <c r="G121">
        <v>3.2482286336431047E-3</v>
      </c>
      <c r="J121">
        <v>1500</v>
      </c>
      <c r="K121">
        <v>3.4058525264536617E-5</v>
      </c>
      <c r="O121">
        <v>1500</v>
      </c>
      <c r="P121">
        <v>6.9690516163267613E-6</v>
      </c>
      <c r="T121">
        <v>1500</v>
      </c>
      <c r="U121">
        <v>4.32662076887581E-2</v>
      </c>
      <c r="Y121">
        <v>1500</v>
      </c>
      <c r="Z121">
        <v>1.6746541051553453E-2</v>
      </c>
      <c r="AD121">
        <v>1500</v>
      </c>
      <c r="AE121">
        <v>1.1033130438279132E-3</v>
      </c>
      <c r="AI121">
        <v>1500</v>
      </c>
      <c r="AJ121">
        <v>3.3844179723407004E-3</v>
      </c>
    </row>
    <row r="122" spans="2:36" x14ac:dyDescent="0.35">
      <c r="B122">
        <v>1510</v>
      </c>
      <c r="C122">
        <v>9.7971066427226892E-3</v>
      </c>
      <c r="F122">
        <v>1510</v>
      </c>
      <c r="G122">
        <v>3.4249920801360883E-3</v>
      </c>
      <c r="J122">
        <v>1510</v>
      </c>
      <c r="K122">
        <v>3.9050583522778308E-5</v>
      </c>
      <c r="O122">
        <v>1510</v>
      </c>
      <c r="P122">
        <v>7.9906421199989943E-6</v>
      </c>
      <c r="T122">
        <v>1510</v>
      </c>
      <c r="U122">
        <v>4.4566155464244715E-2</v>
      </c>
      <c r="Y122">
        <v>1510</v>
      </c>
      <c r="Z122">
        <v>1.7260735187712657E-2</v>
      </c>
      <c r="AD122">
        <v>1510</v>
      </c>
      <c r="AE122">
        <v>1.1814041043985328E-3</v>
      </c>
      <c r="AI122">
        <v>1510</v>
      </c>
      <c r="AJ122">
        <v>3.6229256871143528E-3</v>
      </c>
    </row>
    <row r="123" spans="2:36" x14ac:dyDescent="0.35">
      <c r="B123">
        <v>1520</v>
      </c>
      <c r="C123">
        <v>1.0320226683510823E-2</v>
      </c>
      <c r="F123">
        <v>1520</v>
      </c>
      <c r="G123">
        <v>3.6095527680952352E-3</v>
      </c>
      <c r="J123">
        <v>1520</v>
      </c>
      <c r="K123">
        <v>4.4714205298720894E-5</v>
      </c>
      <c r="O123">
        <v>1520</v>
      </c>
      <c r="P123">
        <v>9.1496979841358786E-6</v>
      </c>
      <c r="T123">
        <v>1520</v>
      </c>
      <c r="U123">
        <v>4.5891527475187772E-2</v>
      </c>
      <c r="Y123">
        <v>1520</v>
      </c>
      <c r="Z123">
        <v>1.7785560097822735E-2</v>
      </c>
      <c r="AD123">
        <v>1520</v>
      </c>
      <c r="AE123">
        <v>1.2641852916109276E-3</v>
      </c>
      <c r="AI123">
        <v>1520</v>
      </c>
      <c r="AJ123">
        <v>3.8756198118002783E-3</v>
      </c>
    </row>
    <row r="124" spans="2:36" x14ac:dyDescent="0.35">
      <c r="B124">
        <v>1530</v>
      </c>
      <c r="C124">
        <v>1.0865724717270171E-2</v>
      </c>
      <c r="F124">
        <v>1530</v>
      </c>
      <c r="G124">
        <v>3.8021755962648865E-3</v>
      </c>
      <c r="J124">
        <v>1530</v>
      </c>
      <c r="K124">
        <v>5.113185229294091E-5</v>
      </c>
      <c r="O124">
        <v>1530</v>
      </c>
      <c r="P124">
        <v>1.0463108413352917E-5</v>
      </c>
      <c r="T124">
        <v>1530</v>
      </c>
      <c r="U124">
        <v>4.7242541721205858E-2</v>
      </c>
      <c r="Y124">
        <v>1530</v>
      </c>
      <c r="Z124">
        <v>1.8321130792178709E-2</v>
      </c>
      <c r="AD124">
        <v>1530</v>
      </c>
      <c r="AE124">
        <v>1.3518888578244984E-3</v>
      </c>
      <c r="AI124">
        <v>1530</v>
      </c>
      <c r="AJ124">
        <v>4.1431860879243094E-3</v>
      </c>
    </row>
    <row r="125" spans="2:36" x14ac:dyDescent="0.35">
      <c r="B125">
        <v>1540</v>
      </c>
      <c r="C125">
        <v>1.1434313127597703E-2</v>
      </c>
      <c r="F125">
        <v>1540</v>
      </c>
      <c r="G125">
        <v>4.0031320113454987E-3</v>
      </c>
      <c r="J125">
        <v>1540</v>
      </c>
      <c r="K125">
        <v>5.8395178112487757E-5</v>
      </c>
      <c r="O125">
        <v>1540</v>
      </c>
      <c r="P125">
        <v>1.1949647847950907E-5</v>
      </c>
      <c r="T125">
        <v>1540</v>
      </c>
      <c r="U125">
        <v>4.8619416606963652E-2</v>
      </c>
      <c r="Y125">
        <v>1540</v>
      </c>
      <c r="Z125">
        <v>1.8867563087201517E-2</v>
      </c>
      <c r="AD125">
        <v>1540</v>
      </c>
      <c r="AE125">
        <v>1.4447562321969097E-3</v>
      </c>
      <c r="AI125">
        <v>1540</v>
      </c>
      <c r="AJ125">
        <v>4.4263355332010389E-3</v>
      </c>
    </row>
    <row r="126" spans="2:36" x14ac:dyDescent="0.35">
      <c r="B126">
        <v>1550</v>
      </c>
      <c r="C126">
        <v>1.2026718770946063E-2</v>
      </c>
      <c r="F126">
        <v>1550</v>
      </c>
      <c r="G126">
        <v>4.2127001318651592E-3</v>
      </c>
      <c r="J126">
        <v>1550</v>
      </c>
      <c r="K126">
        <v>6.660595389037621E-5</v>
      </c>
      <c r="O126">
        <v>1550</v>
      </c>
      <c r="P126">
        <v>1.3630166471607119E-5</v>
      </c>
      <c r="T126">
        <v>1550</v>
      </c>
      <c r="U126">
        <v>5.0022371047371006E-2</v>
      </c>
      <c r="Y126">
        <v>1550</v>
      </c>
      <c r="Z126">
        <v>1.9424973653687498E-2</v>
      </c>
      <c r="AD126">
        <v>1550</v>
      </c>
      <c r="AE126">
        <v>1.5430383043994018E-3</v>
      </c>
      <c r="AI126">
        <v>1550</v>
      </c>
      <c r="AJ126">
        <v>4.725805050971324E-3</v>
      </c>
    </row>
    <row r="127" spans="2:36" x14ac:dyDescent="0.35">
      <c r="B127">
        <v>1560</v>
      </c>
      <c r="C127">
        <v>1.2643683076836271E-2</v>
      </c>
      <c r="F127">
        <v>1560</v>
      </c>
      <c r="G127">
        <v>4.4311648748004279E-3</v>
      </c>
      <c r="J127">
        <v>1560</v>
      </c>
      <c r="K127">
        <v>7.5877077776822084E-5</v>
      </c>
      <c r="O127">
        <v>1560</v>
      </c>
      <c r="P127">
        <v>1.5527798141422791E-5</v>
      </c>
      <c r="T127">
        <v>1560</v>
      </c>
      <c r="U127">
        <v>5.1451624572691125E-2</v>
      </c>
      <c r="Y127">
        <v>1560</v>
      </c>
      <c r="Z127">
        <v>1.9993480065339807E-2</v>
      </c>
      <c r="AD127">
        <v>1560</v>
      </c>
      <c r="AE127">
        <v>1.6469957155107275E-3</v>
      </c>
      <c r="AI127">
        <v>1560</v>
      </c>
      <c r="AJ127">
        <v>5.0423580415785022E-3</v>
      </c>
    </row>
    <row r="128" spans="2:36" x14ac:dyDescent="0.35">
      <c r="B128">
        <v>1570</v>
      </c>
      <c r="C128">
        <v>1.3285962144456667E-2</v>
      </c>
      <c r="F128">
        <v>1570</v>
      </c>
      <c r="G128">
        <v>4.6588180849885252E-3</v>
      </c>
      <c r="J128">
        <v>1570</v>
      </c>
      <c r="K128">
        <v>8.6333675105328833E-5</v>
      </c>
      <c r="O128">
        <v>1570</v>
      </c>
      <c r="P128">
        <v>1.7668187189967158E-5</v>
      </c>
      <c r="T128">
        <v>1570</v>
      </c>
      <c r="U128">
        <v>5.290739743345587E-2</v>
      </c>
      <c r="Y128">
        <v>1570</v>
      </c>
      <c r="Z128">
        <v>2.0573200847552174E-2</v>
      </c>
      <c r="AD128">
        <v>1570</v>
      </c>
      <c r="AE128">
        <v>1.7568991562362639E-3</v>
      </c>
      <c r="AI128">
        <v>1570</v>
      </c>
      <c r="AJ128">
        <v>5.3767850148468532E-3</v>
      </c>
    </row>
    <row r="129" spans="2:36" x14ac:dyDescent="0.35">
      <c r="B129">
        <v>1580</v>
      </c>
      <c r="C129">
        <v>1.3954326835379173E-2</v>
      </c>
      <c r="F129">
        <v>1580</v>
      </c>
      <c r="G129">
        <v>4.8959586673691978E-3</v>
      </c>
      <c r="J129">
        <v>1580</v>
      </c>
      <c r="K129">
        <v>9.8114296520589959E-5</v>
      </c>
      <c r="O129">
        <v>1580</v>
      </c>
      <c r="P129">
        <v>2.0079735659965801E-5</v>
      </c>
      <c r="T129">
        <v>1580</v>
      </c>
      <c r="U129">
        <v>5.43899107050861E-2</v>
      </c>
      <c r="Y129">
        <v>1580</v>
      </c>
      <c r="Z129">
        <v>2.1164255526414984E-2</v>
      </c>
      <c r="AD129">
        <v>1580</v>
      </c>
      <c r="AE129">
        <v>1.8730296725959833E-3</v>
      </c>
      <c r="AI129">
        <v>1580</v>
      </c>
      <c r="AJ129">
        <v>5.7299042027532023E-3</v>
      </c>
    </row>
    <row r="130" spans="2:36" x14ac:dyDescent="0.35">
      <c r="B130">
        <v>1590</v>
      </c>
      <c r="C130">
        <v>1.4649562862109696E-2</v>
      </c>
      <c r="F130">
        <v>1590</v>
      </c>
      <c r="G130">
        <v>5.1428927220919848E-3</v>
      </c>
      <c r="J130">
        <v>1590</v>
      </c>
      <c r="K130">
        <v>1.1137222186611683E-4</v>
      </c>
      <c r="O130">
        <v>1590</v>
      </c>
      <c r="P130">
        <v>2.2793872651191187E-5</v>
      </c>
      <c r="T130">
        <v>1590</v>
      </c>
      <c r="U130">
        <v>5.5899386392122954E-2</v>
      </c>
      <c r="Y130">
        <v>1590</v>
      </c>
      <c r="Z130">
        <v>2.1766764677916408E-2</v>
      </c>
      <c r="AD130">
        <v>1590</v>
      </c>
      <c r="AE130">
        <v>1.9956789792220661E-3</v>
      </c>
      <c r="AI130">
        <v>1590</v>
      </c>
      <c r="AJ130">
        <v>6.1025621713079927E-3</v>
      </c>
    </row>
    <row r="131" spans="2:36" x14ac:dyDescent="0.35">
      <c r="B131">
        <v>1600</v>
      </c>
      <c r="C131">
        <v>1.5372470872174816E-2</v>
      </c>
      <c r="F131">
        <v>1600</v>
      </c>
      <c r="G131">
        <v>5.3999336825217917E-3</v>
      </c>
      <c r="J131">
        <v>1600</v>
      </c>
      <c r="K131">
        <v>1.2627687816783398E-4</v>
      </c>
      <c r="O131">
        <v>1600</v>
      </c>
      <c r="P131">
        <v>2.584534758642508E-5</v>
      </c>
      <c r="T131">
        <v>1600</v>
      </c>
      <c r="U131">
        <v>5.7436047531982989E-2</v>
      </c>
      <c r="Y131">
        <v>1600</v>
      </c>
      <c r="Z131">
        <v>2.2380849977313662E-2</v>
      </c>
      <c r="AD131">
        <v>1600</v>
      </c>
      <c r="AE131">
        <v>2.1251497804033754E-3</v>
      </c>
      <c r="AI131">
        <v>1600</v>
      </c>
      <c r="AJ131">
        <v>6.4956344305839792E-3</v>
      </c>
    </row>
    <row r="132" spans="2:36" x14ac:dyDescent="0.35">
      <c r="B132">
        <v>1620</v>
      </c>
      <c r="C132">
        <v>1.6950475915653792E-2</v>
      </c>
      <c r="F132">
        <v>1620</v>
      </c>
      <c r="G132">
        <v>5.9624337795066524E-3</v>
      </c>
      <c r="J132">
        <v>1620</v>
      </c>
      <c r="K132">
        <v>1.6485858773056461E-4</v>
      </c>
      <c r="O132">
        <v>1620</v>
      </c>
      <c r="P132">
        <v>3.3745921629898568E-5</v>
      </c>
      <c r="T132">
        <v>1620</v>
      </c>
      <c r="U132">
        <v>6.0647194503303942E-2</v>
      </c>
      <c r="Y132">
        <v>1620</v>
      </c>
      <c r="Z132">
        <v>2.3667578139233189E-2</v>
      </c>
      <c r="AD132">
        <v>1620</v>
      </c>
      <c r="AE132">
        <v>2.4170019974390352E-3</v>
      </c>
      <c r="AI132">
        <v>1620</v>
      </c>
      <c r="AJ132">
        <v>7.3800132084932846E-3</v>
      </c>
    </row>
    <row r="133" spans="2:36" x14ac:dyDescent="0.35">
      <c r="B133">
        <v>1640</v>
      </c>
      <c r="C133">
        <v>1.865626320581357E-2</v>
      </c>
      <c r="F133">
        <v>1640</v>
      </c>
      <c r="G133">
        <v>6.5720511688344852E-3</v>
      </c>
      <c r="J133">
        <v>1640</v>
      </c>
      <c r="K133">
        <v>2.1415106259165404E-4</v>
      </c>
      <c r="O133">
        <v>1640</v>
      </c>
      <c r="P133">
        <v>4.3842366397527435E-5</v>
      </c>
      <c r="T133">
        <v>1640</v>
      </c>
      <c r="U133">
        <v>6.3973565153015416E-2</v>
      </c>
      <c r="Y133">
        <v>1640</v>
      </c>
      <c r="Z133">
        <v>2.5003869255587643E-2</v>
      </c>
      <c r="AD133">
        <v>1640</v>
      </c>
      <c r="AE133">
        <v>2.7425668402993085E-3</v>
      </c>
      <c r="AI133">
        <v>1640</v>
      </c>
      <c r="AJ133">
        <v>8.3645601452848745E-3</v>
      </c>
    </row>
    <row r="134" spans="2:36" x14ac:dyDescent="0.35">
      <c r="B134">
        <v>1660</v>
      </c>
      <c r="C134">
        <v>2.0497358990695502E-2</v>
      </c>
      <c r="F134">
        <v>1660</v>
      </c>
      <c r="G134">
        <v>7.2318262032220722E-3</v>
      </c>
      <c r="J134">
        <v>1660</v>
      </c>
      <c r="K134">
        <v>2.7684469860192224E-4</v>
      </c>
      <c r="O134">
        <v>1660</v>
      </c>
      <c r="P134">
        <v>5.6687819995282309E-5</v>
      </c>
      <c r="T134">
        <v>1660</v>
      </c>
      <c r="U134">
        <v>6.7417062603821701E-2</v>
      </c>
      <c r="Y134">
        <v>1660</v>
      </c>
      <c r="Z134">
        <v>2.639079420528187E-2</v>
      </c>
      <c r="AD134">
        <v>1660</v>
      </c>
      <c r="AE134">
        <v>3.1050393612465023E-3</v>
      </c>
      <c r="AI134">
        <v>1660</v>
      </c>
      <c r="AJ134">
        <v>9.4583075958540683E-3</v>
      </c>
    </row>
    <row r="135" spans="2:36" x14ac:dyDescent="0.35">
      <c r="B135">
        <v>1680</v>
      </c>
      <c r="C135">
        <v>2.2481553416738524E-2</v>
      </c>
      <c r="F135">
        <v>1680</v>
      </c>
      <c r="G135">
        <v>7.9449454125839047E-3</v>
      </c>
      <c r="J135">
        <v>1680</v>
      </c>
      <c r="K135">
        <v>3.5623847064617035E-4</v>
      </c>
      <c r="O135">
        <v>1680</v>
      </c>
      <c r="P135">
        <v>7.2961439011990208E-5</v>
      </c>
      <c r="T135">
        <v>1680</v>
      </c>
      <c r="U135">
        <v>7.0979615209251223E-2</v>
      </c>
      <c r="Y135">
        <v>1680</v>
      </c>
      <c r="Z135">
        <v>2.7829446937025774E-2</v>
      </c>
      <c r="AD135">
        <v>1680</v>
      </c>
      <c r="AE135">
        <v>3.5078566457625261E-3</v>
      </c>
      <c r="AI135">
        <v>1680</v>
      </c>
      <c r="AJ135">
        <v>1.067087815046607E-2</v>
      </c>
    </row>
    <row r="136" spans="2:36" x14ac:dyDescent="0.35">
      <c r="B136">
        <v>1700</v>
      </c>
      <c r="C136">
        <v>2.4616900525650697E-2</v>
      </c>
      <c r="F136">
        <v>1700</v>
      </c>
      <c r="G136">
        <v>8.7147471008085457E-3</v>
      </c>
      <c r="J136">
        <v>1700</v>
      </c>
      <c r="K136">
        <v>4.563629792641461E-4</v>
      </c>
      <c r="O136">
        <v>1700</v>
      </c>
      <c r="P136">
        <v>9.3494360653950968E-5</v>
      </c>
      <c r="T136">
        <v>1700</v>
      </c>
      <c r="U136">
        <v>7.4663179806517516E-2</v>
      </c>
      <c r="Y136">
        <v>1700</v>
      </c>
      <c r="Z136">
        <v>2.9320946144532671E-2</v>
      </c>
      <c r="AD136">
        <v>1700</v>
      </c>
      <c r="AE136">
        <v>3.9547121435823968E-3</v>
      </c>
      <c r="AI136">
        <v>1700</v>
      </c>
      <c r="AJ136">
        <v>1.201250316312194E-2</v>
      </c>
    </row>
    <row r="137" spans="2:36" x14ac:dyDescent="0.35">
      <c r="B137">
        <v>1720</v>
      </c>
      <c r="C137">
        <v>2.6911717552223484E-2</v>
      </c>
      <c r="F137">
        <v>1720</v>
      </c>
      <c r="G137">
        <v>9.5447271355092178E-3</v>
      </c>
      <c r="J137">
        <v>1720</v>
      </c>
      <c r="K137">
        <v>5.8212529662259429E-4</v>
      </c>
      <c r="O137">
        <v>1720</v>
      </c>
      <c r="P137">
        <v>1.1930051056225382E-4</v>
      </c>
      <c r="T137">
        <v>1720</v>
      </c>
      <c r="U137">
        <v>7.8469744896312352E-2</v>
      </c>
      <c r="Y137">
        <v>1720</v>
      </c>
      <c r="Z137">
        <v>3.0866436942285653E-2</v>
      </c>
      <c r="AD137">
        <v>1720</v>
      </c>
      <c r="AE137">
        <v>4.4495706122534597E-3</v>
      </c>
      <c r="AI137">
        <v>1720</v>
      </c>
      <c r="AJ137">
        <v>1.3494039651161055E-2</v>
      </c>
    </row>
    <row r="138" spans="2:36" x14ac:dyDescent="0.35">
      <c r="B138">
        <v>1740</v>
      </c>
      <c r="C138">
        <v>2.9374583452596737E-2</v>
      </c>
      <c r="F138">
        <v>1740</v>
      </c>
      <c r="G138">
        <v>1.0438544926973423E-2</v>
      </c>
      <c r="J138">
        <v>1740</v>
      </c>
      <c r="K138">
        <v>7.3947875228185683E-4</v>
      </c>
      <c r="O138">
        <v>1740</v>
      </c>
      <c r="P138">
        <v>1.5161307562970515E-4</v>
      </c>
      <c r="T138">
        <v>1740</v>
      </c>
      <c r="U138">
        <v>8.2401333743100422E-2</v>
      </c>
      <c r="Y138">
        <v>1740</v>
      </c>
      <c r="Z138">
        <v>3.2467092540151496E-2</v>
      </c>
      <c r="AD138">
        <v>1740</v>
      </c>
      <c r="AE138">
        <v>4.9966836709770058E-3</v>
      </c>
      <c r="AI138">
        <v>1740</v>
      </c>
      <c r="AJ138">
        <v>1.5126985192335192E-2</v>
      </c>
    </row>
    <row r="139" spans="2:36" x14ac:dyDescent="0.35">
      <c r="B139">
        <v>1760</v>
      </c>
      <c r="C139">
        <v>3.201433658902389E-2</v>
      </c>
      <c r="F139">
        <v>1760</v>
      </c>
      <c r="G139">
        <v>1.1400029590806604E-2</v>
      </c>
      <c r="J139">
        <v>1760</v>
      </c>
      <c r="K139">
        <v>9.3562103065097739E-4</v>
      </c>
      <c r="O139">
        <v>1760</v>
      </c>
      <c r="P139">
        <v>1.9192758408405054E-4</v>
      </c>
      <c r="T139">
        <v>1760</v>
      </c>
      <c r="U139">
        <v>8.6460007390413499E-2</v>
      </c>
      <c r="Y139">
        <v>1760</v>
      </c>
      <c r="Z139">
        <v>3.4124115915409925E-2</v>
      </c>
      <c r="AD139">
        <v>1760</v>
      </c>
      <c r="AE139">
        <v>5.6006059564536383E-3</v>
      </c>
      <c r="AI139">
        <v>1760</v>
      </c>
      <c r="AJ139">
        <v>1.6923490408444788E-2</v>
      </c>
    </row>
    <row r="140" spans="2:36" x14ac:dyDescent="0.35">
      <c r="B140">
        <v>1780</v>
      </c>
      <c r="C140">
        <v>3.484007149412776E-2</v>
      </c>
      <c r="F140">
        <v>1780</v>
      </c>
      <c r="G140">
        <v>1.2433186286896731E-2</v>
      </c>
      <c r="J140">
        <v>1780</v>
      </c>
      <c r="K140">
        <v>1.1792241083117927E-3</v>
      </c>
      <c r="O140">
        <v>1780</v>
      </c>
      <c r="P140">
        <v>2.4205267254667089E-4</v>
      </c>
      <c r="T140">
        <v>1780</v>
      </c>
      <c r="U140">
        <v>9.0647867586496983E-2</v>
      </c>
      <c r="Y140">
        <v>1780</v>
      </c>
      <c r="Z140">
        <v>3.5838741481031867E-2</v>
      </c>
      <c r="AD140">
        <v>1780</v>
      </c>
      <c r="AE140">
        <v>6.2662118654252244E-3</v>
      </c>
      <c r="AI140">
        <v>1780</v>
      </c>
      <c r="AJ140">
        <v>1.8896368587554606E-2</v>
      </c>
    </row>
    <row r="141" spans="2:36" x14ac:dyDescent="0.35">
      <c r="B141">
        <v>1800</v>
      </c>
      <c r="C141">
        <v>3.7861134635059954E-2</v>
      </c>
      <c r="F141">
        <v>1800</v>
      </c>
      <c r="G141">
        <v>1.3542202725311259E-2</v>
      </c>
      <c r="J141">
        <v>1800</v>
      </c>
      <c r="K141">
        <v>1.4806995898214246E-3</v>
      </c>
      <c r="O141">
        <v>1800</v>
      </c>
      <c r="P141">
        <v>3.041697720039076E-4</v>
      </c>
      <c r="T141">
        <v>1800</v>
      </c>
      <c r="U141">
        <v>9.496705961644103E-2</v>
      </c>
      <c r="Y141">
        <v>1800</v>
      </c>
      <c r="Z141">
        <v>3.7612236749283046E-2</v>
      </c>
      <c r="AD141">
        <v>1800</v>
      </c>
      <c r="AE141">
        <v>6.9987128604904088E-3</v>
      </c>
      <c r="AI141">
        <v>1800</v>
      </c>
      <c r="AJ141">
        <v>2.105910196063094E-2</v>
      </c>
    </row>
    <row r="142" spans="2:36" x14ac:dyDescent="0.35">
      <c r="B142">
        <v>1820</v>
      </c>
      <c r="C142">
        <v>4.1087119095957622E-2</v>
      </c>
      <c r="F142">
        <v>1820</v>
      </c>
      <c r="G142">
        <v>1.4731455827562025E-2</v>
      </c>
      <c r="J142">
        <v>1820</v>
      </c>
      <c r="K142">
        <v>1.852502835392936E-3</v>
      </c>
      <c r="O142">
        <v>1820</v>
      </c>
      <c r="P142">
        <v>3.8090311126857441E-4</v>
      </c>
      <c r="T142">
        <v>1820</v>
      </c>
      <c r="U142">
        <v>9.9419775037619992E-2</v>
      </c>
      <c r="Y142">
        <v>1820</v>
      </c>
      <c r="Z142">
        <v>3.9445903989943423E-2</v>
      </c>
      <c r="AD142">
        <v>1820</v>
      </c>
      <c r="AE142">
        <v>7.8036753064674603E-3</v>
      </c>
      <c r="AI142">
        <v>1820</v>
      </c>
      <c r="AJ142">
        <v>2.342584411414568E-2</v>
      </c>
    </row>
    <row r="143" spans="2:36" x14ac:dyDescent="0.35">
      <c r="B143">
        <v>1840</v>
      </c>
      <c r="C143">
        <v>4.452785809574146E-2</v>
      </c>
      <c r="F143">
        <v>1840</v>
      </c>
      <c r="G143">
        <v>1.6005518529335093E-2</v>
      </c>
      <c r="J143">
        <v>1840</v>
      </c>
      <c r="K143">
        <v>2.3094788192100065E-3</v>
      </c>
      <c r="O143">
        <v>1840</v>
      </c>
      <c r="P143">
        <v>4.7540161618589861E-4</v>
      </c>
      <c r="T143">
        <v>1840</v>
      </c>
      <c r="U143">
        <v>0.10400825431589664</v>
      </c>
      <c r="Y143">
        <v>1840</v>
      </c>
      <c r="Z143">
        <v>4.1341081882630006E-2</v>
      </c>
      <c r="AD143">
        <v>1840</v>
      </c>
      <c r="AE143">
        <v>8.6870387939933565E-3</v>
      </c>
      <c r="AI143">
        <v>1840</v>
      </c>
      <c r="AJ143">
        <v>2.6011417988945507E-2</v>
      </c>
    </row>
    <row r="144" spans="2:36" x14ac:dyDescent="0.35">
      <c r="B144">
        <v>1860</v>
      </c>
      <c r="C144">
        <v>4.8193417257700287E-2</v>
      </c>
      <c r="F144">
        <v>1860</v>
      </c>
      <c r="G144">
        <v>1.7369166708267103E-2</v>
      </c>
      <c r="J144">
        <v>1860</v>
      </c>
      <c r="K144">
        <v>2.8692517900036026E-3</v>
      </c>
      <c r="O144">
        <v>1860</v>
      </c>
      <c r="P144">
        <v>5.914344727116958E-4</v>
      </c>
      <c r="T144">
        <v>1860</v>
      </c>
      <c r="U144">
        <v>0.1087347893606033</v>
      </c>
      <c r="Y144">
        <v>1860</v>
      </c>
      <c r="Z144">
        <v>4.3299147162882433E-2</v>
      </c>
      <c r="AD144">
        <v>1860</v>
      </c>
      <c r="AE144">
        <v>9.6551348950796555E-3</v>
      </c>
      <c r="AI144">
        <v>1860</v>
      </c>
      <c r="AJ144">
        <v>2.8831308888809977E-2</v>
      </c>
    </row>
    <row r="145" spans="2:36" x14ac:dyDescent="0.35">
      <c r="B145">
        <v>1880</v>
      </c>
      <c r="C145">
        <v>5.2094085547561252E-2</v>
      </c>
      <c r="F145">
        <v>1880</v>
      </c>
      <c r="G145">
        <v>1.882738621764931E-2</v>
      </c>
      <c r="J145">
        <v>1880</v>
      </c>
      <c r="K145">
        <v>3.5526593687327541E-3</v>
      </c>
      <c r="O145">
        <v>1880</v>
      </c>
      <c r="P145">
        <v>7.3350231714398254E-4</v>
      </c>
      <c r="T145">
        <v>1880</v>
      </c>
      <c r="U145">
        <v>0.11360172595679566</v>
      </c>
      <c r="Y145">
        <v>1880</v>
      </c>
      <c r="Z145">
        <v>4.5321516261819322E-2</v>
      </c>
      <c r="AD145">
        <v>1880</v>
      </c>
      <c r="AE145">
        <v>1.0714706281898153E-2</v>
      </c>
      <c r="AI145">
        <v>1880</v>
      </c>
      <c r="AJ145">
        <v>3.19016519011254E-2</v>
      </c>
    </row>
    <row r="146" spans="2:36" x14ac:dyDescent="0.35">
      <c r="B146">
        <v>1900</v>
      </c>
      <c r="C146">
        <v>5.6240364797964078E-2</v>
      </c>
      <c r="F146">
        <v>1900</v>
      </c>
      <c r="G146">
        <v>2.0385380004051656E-2</v>
      </c>
      <c r="J146">
        <v>1900</v>
      </c>
      <c r="K146">
        <v>4.3842295171698563E-3</v>
      </c>
      <c r="O146">
        <v>1900</v>
      </c>
      <c r="P146">
        <v>9.0696620941669713E-4</v>
      </c>
      <c r="T146">
        <v>1900</v>
      </c>
      <c r="U146">
        <v>0.1186114660937059</v>
      </c>
      <c r="Y146">
        <v>1900</v>
      </c>
      <c r="Z146">
        <v>4.7409646939305439E-2</v>
      </c>
      <c r="AD146">
        <v>1900</v>
      </c>
      <c r="AE146">
        <v>1.1872926125055257E-2</v>
      </c>
      <c r="AI146">
        <v>1900</v>
      </c>
      <c r="AJ146">
        <v>3.5239213118658949E-2</v>
      </c>
    </row>
    <row r="147" spans="2:36" x14ac:dyDescent="0.35">
      <c r="B147">
        <v>1920</v>
      </c>
      <c r="C147">
        <v>6.0642957739533078E-2</v>
      </c>
      <c r="F147">
        <v>1920</v>
      </c>
      <c r="G147">
        <v>2.2048575283770588E-2</v>
      </c>
      <c r="J147">
        <v>1920</v>
      </c>
      <c r="K147">
        <v>5.3926956141410343E-3</v>
      </c>
      <c r="O147">
        <v>1920</v>
      </c>
      <c r="P147">
        <v>1.1181967237157129E-3</v>
      </c>
      <c r="T147">
        <v>1920</v>
      </c>
      <c r="U147">
        <v>0.12376647018868632</v>
      </c>
      <c r="Y147">
        <v>1920</v>
      </c>
      <c r="Z147">
        <v>4.9565039910679572E-2</v>
      </c>
      <c r="AD147">
        <v>1920</v>
      </c>
      <c r="AE147">
        <v>1.3137417670949317E-2</v>
      </c>
      <c r="AI147">
        <v>1920</v>
      </c>
      <c r="AJ147">
        <v>3.8861364047332835E-2</v>
      </c>
    </row>
    <row r="148" spans="2:36" x14ac:dyDescent="0.35">
      <c r="B148">
        <v>1940</v>
      </c>
      <c r="C148">
        <v>6.5312754462174896E-2</v>
      </c>
      <c r="F148">
        <v>1940</v>
      </c>
      <c r="G148">
        <v>2.3822630749710638E-2</v>
      </c>
      <c r="J148">
        <v>1940</v>
      </c>
      <c r="K148">
        <v>6.6115404211457163E-3</v>
      </c>
      <c r="O148">
        <v>1940</v>
      </c>
      <c r="P148">
        <v>1.3747456377128271E-3</v>
      </c>
      <c r="T148">
        <v>1940</v>
      </c>
      <c r="U148">
        <v>0.12906925920623916</v>
      </c>
      <c r="Y148">
        <v>1940</v>
      </c>
      <c r="Z148">
        <v>5.1789240467182217E-2</v>
      </c>
      <c r="AD148">
        <v>1940</v>
      </c>
      <c r="AE148">
        <v>1.4516273879422004E-2</v>
      </c>
      <c r="AI148">
        <v>1940</v>
      </c>
      <c r="AJ148">
        <v>4.2786048592098724E-2</v>
      </c>
    </row>
    <row r="149" spans="2:36" x14ac:dyDescent="0.35">
      <c r="B149">
        <v>1960</v>
      </c>
      <c r="C149">
        <v>7.0260817234937489E-2</v>
      </c>
      <c r="F149">
        <v>1960</v>
      </c>
      <c r="G149">
        <v>2.5713443776813276E-2</v>
      </c>
      <c r="J149">
        <v>1960</v>
      </c>
      <c r="K149">
        <v>8.0795537319285782E-3</v>
      </c>
      <c r="O149">
        <v>1960</v>
      </c>
      <c r="P149">
        <v>1.6855427934185068E-3</v>
      </c>
      <c r="T149">
        <v>1960</v>
      </c>
      <c r="U149">
        <v>0.13452241667199474</v>
      </c>
      <c r="Y149">
        <v>1960</v>
      </c>
      <c r="Z149">
        <v>5.4083840090299498E-2</v>
      </c>
      <c r="AD149">
        <v>1960</v>
      </c>
      <c r="AE149">
        <v>1.6018076982768307E-2</v>
      </c>
      <c r="AI149">
        <v>1960</v>
      </c>
      <c r="AJ149">
        <v>4.7031742033510862E-2</v>
      </c>
    </row>
    <row r="150" spans="2:36" x14ac:dyDescent="0.35">
      <c r="B150">
        <v>1980</v>
      </c>
      <c r="C150">
        <v>7.5498363618814845E-2</v>
      </c>
      <c r="F150">
        <v>1980</v>
      </c>
      <c r="G150">
        <v>2.7727157590435161E-2</v>
      </c>
      <c r="J150">
        <v>1980</v>
      </c>
      <c r="K150">
        <v>9.8413807299995056E-3</v>
      </c>
      <c r="O150">
        <v>1980</v>
      </c>
      <c r="P150">
        <v>2.0611207059805514E-3</v>
      </c>
      <c r="T150">
        <v>1980</v>
      </c>
      <c r="U150">
        <v>0.14012859058170229</v>
      </c>
      <c r="Y150">
        <v>1980</v>
      </c>
      <c r="Z150">
        <v>5.6450478060292977E-2</v>
      </c>
      <c r="AD150">
        <v>1980</v>
      </c>
      <c r="AE150">
        <v>1.7651917805227627E-2</v>
      </c>
      <c r="AI150">
        <v>1980</v>
      </c>
      <c r="AJ150">
        <v>5.1617401443387306E-2</v>
      </c>
    </row>
    <row r="151" spans="2:36" x14ac:dyDescent="0.35">
      <c r="B151">
        <v>2000</v>
      </c>
      <c r="C151">
        <v>8.1036747814383969E-2</v>
      </c>
      <c r="F151">
        <v>2000</v>
      </c>
      <c r="G151">
        <v>2.9870168358162516E-2</v>
      </c>
      <c r="J151">
        <v>2000</v>
      </c>
      <c r="K151">
        <v>1.1948028354840157E-2</v>
      </c>
      <c r="O151">
        <v>2000</v>
      </c>
      <c r="P151">
        <v>2.5138693671941073E-3</v>
      </c>
      <c r="T151">
        <v>2000</v>
      </c>
      <c r="U151">
        <v>0.14589049520546862</v>
      </c>
      <c r="Y151">
        <v>2000</v>
      </c>
      <c r="Z151">
        <v>5.8890843059228475E-2</v>
      </c>
      <c r="AD151">
        <v>2000</v>
      </c>
      <c r="AE151">
        <v>1.9427414658353893E-2</v>
      </c>
      <c r="AI151">
        <v>2000</v>
      </c>
      <c r="AJ151">
        <v>5.6562407041014499E-2</v>
      </c>
    </row>
    <row r="152" spans="2:36" x14ac:dyDescent="0.35">
      <c r="B152">
        <v>2020</v>
      </c>
      <c r="C152">
        <v>8.6887440195168877E-2</v>
      </c>
      <c r="F152">
        <v>2020</v>
      </c>
      <c r="G152">
        <v>3.2149132161423219E-2</v>
      </c>
      <c r="J152">
        <v>2020</v>
      </c>
      <c r="K152">
        <v>1.4457285305065525E-2</v>
      </c>
      <c r="O152">
        <v>2020</v>
      </c>
      <c r="P152">
        <v>3.0583233693133966E-3</v>
      </c>
      <c r="T152">
        <v>2020</v>
      </c>
      <c r="U152">
        <v>0.15181091278760031</v>
      </c>
      <c r="Y152">
        <v>2020</v>
      </c>
      <c r="Z152">
        <v>6.1406674768839938E-2</v>
      </c>
      <c r="AD152">
        <v>2020</v>
      </c>
      <c r="AE152">
        <v>2.1354731602193724E-2</v>
      </c>
      <c r="AI152">
        <v>2020</v>
      </c>
      <c r="AJ152">
        <v>6.1886494063490873E-2</v>
      </c>
    </row>
    <row r="153" spans="2:36" x14ac:dyDescent="0.35">
      <c r="B153">
        <v>2040</v>
      </c>
      <c r="C153">
        <v>9.306200498822971E-2</v>
      </c>
      <c r="F153">
        <v>2040</v>
      </c>
      <c r="G153">
        <v>3.4570971798940815E-2</v>
      </c>
      <c r="J153">
        <v>2040</v>
      </c>
      <c r="K153">
        <v>1.7433997988887832E-2</v>
      </c>
      <c r="O153">
        <v>2040</v>
      </c>
      <c r="P153">
        <v>3.7114828861194151E-3</v>
      </c>
      <c r="T153">
        <v>2040</v>
      </c>
      <c r="U153">
        <v>0.15789269514250401</v>
      </c>
      <c r="Y153">
        <v>2040</v>
      </c>
      <c r="Z153">
        <v>6.3999765463580896E-2</v>
      </c>
      <c r="AD153">
        <v>2040</v>
      </c>
      <c r="AE153">
        <v>2.3444595835088709E-2</v>
      </c>
      <c r="AI153">
        <v>2040</v>
      </c>
      <c r="AJ153">
        <v>6.7609674816619184E-2</v>
      </c>
    </row>
    <row r="154" spans="2:36" x14ac:dyDescent="0.35">
      <c r="B154">
        <v>2060</v>
      </c>
      <c r="C154">
        <v>9.9572076075676905E-2</v>
      </c>
      <c r="F154">
        <v>2060</v>
      </c>
      <c r="G154">
        <v>3.7142883369559565E-2</v>
      </c>
      <c r="J154">
        <v>2060</v>
      </c>
      <c r="K154">
        <v>2.0950130536530609E-2</v>
      </c>
      <c r="O154">
        <v>2060</v>
      </c>
      <c r="P154">
        <v>4.4931690963656307E-3</v>
      </c>
      <c r="T154">
        <v>2060</v>
      </c>
      <c r="U154">
        <v>0.16413876514714204</v>
      </c>
      <c r="Y154">
        <v>2060</v>
      </c>
      <c r="Z154">
        <v>6.6671961599208143E-2</v>
      </c>
      <c r="AD154">
        <v>2060</v>
      </c>
      <c r="AE154">
        <v>2.5708313946296472E-2</v>
      </c>
      <c r="AI154">
        <v>2060</v>
      </c>
      <c r="AJ154">
        <v>7.3752150687425175E-2</v>
      </c>
    </row>
    <row r="155" spans="2:36" x14ac:dyDescent="0.35">
      <c r="B155">
        <v>2080</v>
      </c>
      <c r="C155">
        <v>0.10642933090469178</v>
      </c>
      <c r="F155">
        <v>2080</v>
      </c>
      <c r="G155">
        <v>3.9872342577293662E-2</v>
      </c>
      <c r="J155">
        <v>2080</v>
      </c>
      <c r="K155">
        <v>2.5084523334005789E-2</v>
      </c>
      <c r="O155">
        <v>2080</v>
      </c>
      <c r="P155">
        <v>5.4264132020515506E-3</v>
      </c>
      <c r="T155">
        <v>2080</v>
      </c>
      <c r="U155">
        <v>0.17055211813058491</v>
      </c>
      <c r="Y155">
        <v>2080</v>
      </c>
      <c r="Z155">
        <v>6.9425165397235783E-2</v>
      </c>
      <c r="AD155">
        <v>2080</v>
      </c>
      <c r="AE155">
        <v>2.8157786735728822E-2</v>
      </c>
      <c r="AI155">
        <v>2080</v>
      </c>
      <c r="AJ155">
        <v>8.0334214036683213E-2</v>
      </c>
    </row>
    <row r="156" spans="2:36" x14ac:dyDescent="0.35">
      <c r="B156">
        <v>2100</v>
      </c>
      <c r="C156">
        <v>0.11364546250912971</v>
      </c>
      <c r="F156">
        <v>2100</v>
      </c>
      <c r="G156">
        <v>4.2767110696611217E-2</v>
      </c>
      <c r="J156">
        <v>2100</v>
      </c>
      <c r="K156">
        <v>2.9922253667366699E-2</v>
      </c>
      <c r="O156">
        <v>2100</v>
      </c>
      <c r="P156">
        <v>6.5378761404932739E-3</v>
      </c>
      <c r="T156">
        <v>2100</v>
      </c>
      <c r="U156">
        <v>0.17713582316118626</v>
      </c>
      <c r="Y156">
        <v>2100</v>
      </c>
      <c r="Z156">
        <v>7.2261336425564857E-2</v>
      </c>
      <c r="AD156">
        <v>2100</v>
      </c>
      <c r="AE156">
        <v>3.0805522274205542E-2</v>
      </c>
      <c r="AI156">
        <v>2100</v>
      </c>
      <c r="AJ156">
        <v>8.7376140049823386E-2</v>
      </c>
    </row>
    <row r="157" spans="2:36" x14ac:dyDescent="0.35">
      <c r="B157">
        <v>2120</v>
      </c>
      <c r="C157">
        <v>0.12123214966293895</v>
      </c>
      <c r="F157">
        <v>2120</v>
      </c>
      <c r="G157">
        <v>4.583524013100912E-2</v>
      </c>
      <c r="J157">
        <v>2120</v>
      </c>
      <c r="K157">
        <v>3.5553497154163553E-2</v>
      </c>
      <c r="O157">
        <v>2120</v>
      </c>
      <c r="P157">
        <v>7.8582932552482762E-3</v>
      </c>
      <c r="T157">
        <v>2120</v>
      </c>
      <c r="U157">
        <v>0.1838930242319069</v>
      </c>
      <c r="Y157">
        <v>2120</v>
      </c>
      <c r="Z157">
        <v>7.5182493175566578E-2</v>
      </c>
      <c r="AD157">
        <v>2120</v>
      </c>
      <c r="AE157">
        <v>3.3664646846126418E-2</v>
      </c>
      <c r="AI157">
        <v>2120</v>
      </c>
      <c r="AJ157">
        <v>9.4898068806714198E-2</v>
      </c>
    </row>
    <row r="158" spans="2:36" x14ac:dyDescent="0.35">
      <c r="B158">
        <v>2140</v>
      </c>
      <c r="C158">
        <v>0.12920102520430188</v>
      </c>
      <c r="F158">
        <v>2140</v>
      </c>
      <c r="G158">
        <v>4.9085079492866515E-2</v>
      </c>
      <c r="J158">
        <v>2140</v>
      </c>
      <c r="K158">
        <v>4.2071793718492241E-2</v>
      </c>
      <c r="O158">
        <v>2140</v>
      </c>
      <c r="P158">
        <v>9.4229344049917077E-3</v>
      </c>
      <c r="T158">
        <v>2140</v>
      </c>
      <c r="U158">
        <v>0.19082694134425154</v>
      </c>
      <c r="Y158">
        <v>2140</v>
      </c>
      <c r="Z158">
        <v>7.8190714635841346E-2</v>
      </c>
      <c r="AD158">
        <v>2140</v>
      </c>
      <c r="AE158">
        <v>3.6748913384824028E-2</v>
      </c>
      <c r="AI158">
        <v>2140</v>
      </c>
      <c r="AJ158">
        <v>0.10291987803346944</v>
      </c>
    </row>
    <row r="159" spans="2:36" x14ac:dyDescent="0.35">
      <c r="B159">
        <v>2160</v>
      </c>
      <c r="C159">
        <v>0.13756364258959658</v>
      </c>
      <c r="F159">
        <v>2160</v>
      </c>
      <c r="G159">
        <v>5.2525278127456866E-2</v>
      </c>
      <c r="J159">
        <v>2160</v>
      </c>
      <c r="K159">
        <v>4.957164147543186E-2</v>
      </c>
      <c r="O159">
        <v>2160</v>
      </c>
      <c r="P159">
        <v>1.1272065083318015E-2</v>
      </c>
      <c r="T159">
        <v>2160</v>
      </c>
      <c r="U159">
        <v>0.19794087149124537</v>
      </c>
      <c r="Y159">
        <v>2160</v>
      </c>
      <c r="Z159">
        <v>8.128814186282847E-2</v>
      </c>
      <c r="AD159">
        <v>2160</v>
      </c>
      <c r="AE159">
        <v>4.0072706979700286E-2</v>
      </c>
      <c r="AI159">
        <v>2160</v>
      </c>
      <c r="AJ159">
        <v>0.11146104722021027</v>
      </c>
    </row>
    <row r="160" spans="2:36" x14ac:dyDescent="0.35">
      <c r="B160">
        <v>2180</v>
      </c>
      <c r="C160">
        <v>0.14633144075778051</v>
      </c>
      <c r="F160">
        <v>2180</v>
      </c>
      <c r="G160">
        <v>5.6164789998867488E-2</v>
      </c>
      <c r="J160">
        <v>2180</v>
      </c>
      <c r="K160">
        <v>5.8145380304427931E-2</v>
      </c>
      <c r="O160">
        <v>2180</v>
      </c>
      <c r="P160">
        <v>1.3451387958086709E-2</v>
      </c>
      <c r="T160">
        <v>2180</v>
      </c>
      <c r="U160">
        <v>0.20523818953979861</v>
      </c>
      <c r="Y160">
        <v>2180</v>
      </c>
      <c r="Z160">
        <v>8.4476979548373049E-2</v>
      </c>
      <c r="AD160">
        <v>2180</v>
      </c>
      <c r="AE160">
        <v>4.3651047004257808E-2</v>
      </c>
      <c r="AI160">
        <v>2180</v>
      </c>
      <c r="AJ160">
        <v>0.12054051402399138</v>
      </c>
    </row>
    <row r="161" spans="2:36" x14ac:dyDescent="0.35">
      <c r="B161">
        <v>2200</v>
      </c>
      <c r="C161">
        <v>0.15551570740848894</v>
      </c>
      <c r="F161">
        <v>2200</v>
      </c>
      <c r="G161">
        <v>6.001287685049167E-2</v>
      </c>
      <c r="J161">
        <v>2200</v>
      </c>
      <c r="K161">
        <v>6.7879386888385934E-2</v>
      </c>
      <c r="O161">
        <v>2200</v>
      </c>
      <c r="P161">
        <v>1.6012436749877224E-2</v>
      </c>
      <c r="T161">
        <v>2200</v>
      </c>
      <c r="U161">
        <v>0.21272234901272832</v>
      </c>
      <c r="Y161">
        <v>2200</v>
      </c>
      <c r="Z161">
        <v>8.7759497584285195E-2</v>
      </c>
      <c r="AD161">
        <v>2200</v>
      </c>
      <c r="AE161">
        <v>4.7499585386168976E-2</v>
      </c>
      <c r="AI161">
        <v>2200</v>
      </c>
      <c r="AJ161">
        <v>0.13017652412123398</v>
      </c>
    </row>
    <row r="162" spans="2:36" x14ac:dyDescent="0.35">
      <c r="B162">
        <v>2220</v>
      </c>
      <c r="C162">
        <v>0.16512754082079736</v>
      </c>
      <c r="F162">
        <v>2220</v>
      </c>
      <c r="G162">
        <v>6.4079110547779539E-2</v>
      </c>
      <c r="J162">
        <v>2220</v>
      </c>
      <c r="K162">
        <v>7.8849684246402998E-2</v>
      </c>
      <c r="O162">
        <v>2220</v>
      </c>
      <c r="P162">
        <v>1.9012885620415265E-2</v>
      </c>
      <c r="T162">
        <v>2220</v>
      </c>
      <c r="U162">
        <v>0.22039688277061786</v>
      </c>
      <c r="Y162">
        <v>2220</v>
      </c>
      <c r="Z162">
        <v>9.1138032623846357E-2</v>
      </c>
      <c r="AD162">
        <v>2220</v>
      </c>
      <c r="AE162">
        <v>5.16346005155537E-2</v>
      </c>
      <c r="AI162">
        <v>2220</v>
      </c>
      <c r="AJ162">
        <v>0.14038647592319831</v>
      </c>
    </row>
    <row r="163" spans="2:36" x14ac:dyDescent="0.35">
      <c r="B163">
        <v>2240</v>
      </c>
      <c r="C163">
        <v>0.175177810363978</v>
      </c>
      <c r="F163">
        <v>2240</v>
      </c>
      <c r="G163">
        <v>6.8373374506134441E-2</v>
      </c>
      <c r="J163">
        <v>2240</v>
      </c>
      <c r="K163">
        <v>9.1117166175803982E-2</v>
      </c>
      <c r="O163">
        <v>2240</v>
      </c>
      <c r="P163">
        <v>2.2516727510295695E-2</v>
      </c>
      <c r="T163">
        <v>2240</v>
      </c>
      <c r="U163">
        <v>0.22826540359360412</v>
      </c>
      <c r="Y163">
        <v>2240</v>
      </c>
      <c r="Z163">
        <v>9.4614989640133276E-2</v>
      </c>
      <c r="AD163">
        <v>2240</v>
      </c>
      <c r="AE163">
        <v>5.6072986266777342E-2</v>
      </c>
      <c r="AI163">
        <v>2240</v>
      </c>
      <c r="AJ163">
        <v>0.15118676181443372</v>
      </c>
    </row>
    <row r="164" spans="2:36" x14ac:dyDescent="0.35">
      <c r="B164">
        <v>2260</v>
      </c>
      <c r="C164">
        <v>0.18567711587637098</v>
      </c>
      <c r="F164">
        <v>2260</v>
      </c>
      <c r="G164">
        <v>7.290586410229366E-2</v>
      </c>
      <c r="J164">
        <v>2260</v>
      </c>
      <c r="K164">
        <v>0.10472273946936803</v>
      </c>
      <c r="O164">
        <v>2260</v>
      </c>
      <c r="P164">
        <v>2.6594264738074743E-2</v>
      </c>
      <c r="T164">
        <v>2260</v>
      </c>
      <c r="U164">
        <v>0.23633160466307621</v>
      </c>
      <c r="Y164">
        <v>2260</v>
      </c>
      <c r="Z164">
        <v>9.8192843480932934E-2</v>
      </c>
      <c r="AD164">
        <v>2260</v>
      </c>
      <c r="AE164">
        <v>6.083223559357185E-2</v>
      </c>
      <c r="AI164">
        <v>2260</v>
      </c>
      <c r="AJ164">
        <v>0.16259260780996851</v>
      </c>
    </row>
    <row r="165" spans="2:36" x14ac:dyDescent="0.35">
      <c r="B165">
        <v>2280</v>
      </c>
      <c r="C165">
        <v>0.19663574611339055</v>
      </c>
      <c r="F165">
        <v>2280</v>
      </c>
      <c r="G165">
        <v>7.7687085963339189E-2</v>
      </c>
      <c r="J165">
        <v>2280</v>
      </c>
      <c r="K165">
        <v>0.11968277735347985</v>
      </c>
      <c r="O165">
        <v>2280</v>
      </c>
      <c r="P165">
        <v>3.1321845655131464E-2</v>
      </c>
      <c r="T165">
        <v>2280</v>
      </c>
      <c r="U165">
        <v>0.24459925994317258</v>
      </c>
      <c r="Y165">
        <v>2280</v>
      </c>
      <c r="Z165">
        <v>0.10187414041992424</v>
      </c>
      <c r="AD165">
        <v>2280</v>
      </c>
      <c r="AE165">
        <v>6.593041814851186E-2</v>
      </c>
      <c r="AI165">
        <v>2280</v>
      </c>
      <c r="AJ165">
        <v>0.17461791374376209</v>
      </c>
    </row>
    <row r="166" spans="2:36" x14ac:dyDescent="0.35">
      <c r="B166">
        <v>2300</v>
      </c>
      <c r="C166">
        <v>0.20806363649031437</v>
      </c>
      <c r="F166">
        <v>2300</v>
      </c>
      <c r="G166">
        <v>8.2727856023741136E-2</v>
      </c>
      <c r="J166">
        <v>2300</v>
      </c>
      <c r="K166">
        <v>0.13598533555801834</v>
      </c>
      <c r="O166">
        <v>2300</v>
      </c>
      <c r="P166">
        <v>3.6781273763170197E-2</v>
      </c>
      <c r="T166">
        <v>2300</v>
      </c>
      <c r="U166">
        <v>0.25307222446186767</v>
      </c>
      <c r="Y166">
        <v>2300</v>
      </c>
      <c r="Z166">
        <v>0.10566149970369967</v>
      </c>
      <c r="AD166">
        <v>2300</v>
      </c>
      <c r="AE166">
        <v>7.1386151377325804E-2</v>
      </c>
      <c r="AI166">
        <v>2300</v>
      </c>
      <c r="AJ166">
        <v>0.18727509628965311</v>
      </c>
    </row>
    <row r="167" spans="2:36" x14ac:dyDescent="0.35">
      <c r="B167">
        <v>2320</v>
      </c>
      <c r="C167">
        <v>0.21997032636943573</v>
      </c>
      <c r="F167">
        <v>2320</v>
      </c>
      <c r="G167">
        <v>8.8039296237646267E-2</v>
      </c>
      <c r="J167">
        <v>2320</v>
      </c>
      <c r="K167">
        <v>0.15358758743679513</v>
      </c>
      <c r="O167">
        <v>2320</v>
      </c>
      <c r="P167">
        <v>4.3058812531339724E-2</v>
      </c>
      <c r="T167">
        <v>2320</v>
      </c>
      <c r="U167">
        <v>0.26175443449133234</v>
      </c>
      <c r="Y167">
        <v>2320</v>
      </c>
      <c r="Z167">
        <v>0.10955761509408599</v>
      </c>
      <c r="AD167">
        <v>2320</v>
      </c>
      <c r="AE167">
        <v>7.7218564547754429E-2</v>
      </c>
      <c r="AI167">
        <v>2320</v>
      </c>
      <c r="AJ167">
        <v>0.20057493726757006</v>
      </c>
    </row>
    <row r="168" spans="2:36" x14ac:dyDescent="0.35">
      <c r="B168">
        <v>2340</v>
      </c>
      <c r="C168">
        <v>0.23236491616398999</v>
      </c>
      <c r="F168">
        <v>2340</v>
      </c>
      <c r="G168">
        <v>9.3632829831116482E-2</v>
      </c>
      <c r="J168">
        <v>2340</v>
      </c>
      <c r="K168">
        <v>0.17241487241935383</v>
      </c>
      <c r="O168">
        <v>2340</v>
      </c>
      <c r="P168">
        <v>5.0243712807329637E-2</v>
      </c>
      <c r="T168">
        <v>2340</v>
      </c>
      <c r="U168">
        <v>0.27064990762715652</v>
      </c>
      <c r="Y168">
        <v>2340</v>
      </c>
      <c r="Z168">
        <v>0.11356525640510809</v>
      </c>
      <c r="AD168">
        <v>2340</v>
      </c>
      <c r="AE168">
        <v>8.3447255193328462E-2</v>
      </c>
      <c r="AI168">
        <v>2340</v>
      </c>
      <c r="AJ168">
        <v>0.21452643979332164</v>
      </c>
    </row>
    <row r="169" spans="2:36" x14ac:dyDescent="0.35">
      <c r="B169">
        <v>2360</v>
      </c>
      <c r="C169">
        <v>0.24525602455255818</v>
      </c>
      <c r="F169">
        <v>2360</v>
      </c>
      <c r="G169">
        <v>9.9520174977334758E-2</v>
      </c>
      <c r="J169">
        <v>2360</v>
      </c>
      <c r="K169">
        <v>0.19236162045587415</v>
      </c>
      <c r="O169">
        <v>2360</v>
      </c>
      <c r="P169">
        <v>5.8426203128678571E-2</v>
      </c>
      <c r="T169">
        <v>2360</v>
      </c>
      <c r="U169">
        <v>0.27976274276594826</v>
      </c>
      <c r="Y169">
        <v>2360</v>
      </c>
      <c r="Z169">
        <v>0.11768727103382802</v>
      </c>
      <c r="AD169">
        <v>2360</v>
      </c>
      <c r="AE169">
        <v>9.0092237486176466E-2</v>
      </c>
      <c r="AI169">
        <v>2360</v>
      </c>
      <c r="AJ169">
        <v>0.22913669488174243</v>
      </c>
    </row>
    <row r="170" spans="2:36" x14ac:dyDescent="0.35">
      <c r="B170">
        <v>2380</v>
      </c>
      <c r="C170">
        <v>0.25865174611684733</v>
      </c>
      <c r="F170">
        <v>2380</v>
      </c>
      <c r="G170">
        <v>0.10571333677702627</v>
      </c>
      <c r="J170">
        <v>2380</v>
      </c>
      <c r="K170">
        <v>0.21329422701238607</v>
      </c>
      <c r="O170">
        <v>2380</v>
      </c>
      <c r="P170">
        <v>6.7694909224862265E-2</v>
      </c>
      <c r="T170">
        <v>2380</v>
      </c>
      <c r="U170">
        <v>0.2890971199807113</v>
      </c>
      <c r="Y170">
        <v>2380</v>
      </c>
      <c r="Z170">
        <v>0.12192658548415501</v>
      </c>
      <c r="AD170">
        <v>2380</v>
      </c>
      <c r="AE170">
        <v>9.7173882101354248E-2</v>
      </c>
      <c r="AI170">
        <v>2380</v>
      </c>
      <c r="AJ170">
        <v>0.24441076110329313</v>
      </c>
    </row>
    <row r="171" spans="2:36" x14ac:dyDescent="0.35">
      <c r="B171">
        <v>2400</v>
      </c>
      <c r="C171">
        <v>0.2725596097325152</v>
      </c>
      <c r="F171">
        <v>2400</v>
      </c>
      <c r="G171">
        <v>0.11222459742669738</v>
      </c>
      <c r="J171">
        <v>2400</v>
      </c>
      <c r="K171">
        <v>0.23505573626656803</v>
      </c>
      <c r="O171">
        <v>2400</v>
      </c>
      <c r="P171">
        <v>7.8133709582256558E-2</v>
      </c>
      <c r="T171">
        <v>2400</v>
      </c>
      <c r="U171">
        <v>0.29865730029335547</v>
      </c>
      <c r="Y171">
        <v>2400</v>
      </c>
      <c r="Z171">
        <v>0.12628620688260797</v>
      </c>
      <c r="AD171">
        <v>2400</v>
      </c>
      <c r="AE171">
        <v>0.10471284719977389</v>
      </c>
      <c r="AI171">
        <v>2400</v>
      </c>
      <c r="AJ171">
        <v>0.26035155981824154</v>
      </c>
    </row>
    <row r="172" spans="2:36" x14ac:dyDescent="0.35">
      <c r="B172">
        <v>2420</v>
      </c>
      <c r="C172">
        <v>0.28698653805643992</v>
      </c>
      <c r="F172">
        <v>2420</v>
      </c>
      <c r="G172">
        <v>0.11906650445886263</v>
      </c>
      <c r="J172">
        <v>2420</v>
      </c>
      <c r="K172">
        <v>0.25747198143417477</v>
      </c>
      <c r="O172">
        <v>2420</v>
      </c>
      <c r="P172">
        <v>8.9818089442334895E-2</v>
      </c>
      <c r="T172">
        <v>2420</v>
      </c>
      <c r="U172">
        <v>0.30844762534361064</v>
      </c>
      <c r="Y172">
        <v>2420</v>
      </c>
      <c r="Z172">
        <v>0.13076922448487416</v>
      </c>
      <c r="AD172">
        <v>2420</v>
      </c>
      <c r="AE172">
        <v>0.11273000023885188</v>
      </c>
      <c r="AI172">
        <v>2420</v>
      </c>
      <c r="AJ172">
        <v>0.27695978836687635</v>
      </c>
    </row>
    <row r="173" spans="2:36" x14ac:dyDescent="0.35">
      <c r="B173">
        <v>2440</v>
      </c>
      <c r="C173">
        <v>0.30193880846416077</v>
      </c>
      <c r="F173">
        <v>2440</v>
      </c>
      <c r="G173">
        <v>0.12625185694139837</v>
      </c>
      <c r="J173">
        <v>2440</v>
      </c>
      <c r="K173">
        <v>0.28035866804643766</v>
      </c>
      <c r="O173">
        <v>2440</v>
      </c>
      <c r="P173">
        <v>0.1028111236307523</v>
      </c>
      <c r="T173">
        <v>2440</v>
      </c>
      <c r="U173">
        <v>0.31847251695355694</v>
      </c>
      <c r="Y173">
        <v>2440</v>
      </c>
      <c r="Z173">
        <v>0.13537881117187353</v>
      </c>
      <c r="AD173">
        <v>2440</v>
      </c>
      <c r="AE173">
        <v>0.12124633042057115</v>
      </c>
      <c r="AI173">
        <v>2440</v>
      </c>
      <c r="AJ173">
        <v>0.29423385337808738</v>
      </c>
    </row>
    <row r="174" spans="2:36" x14ac:dyDescent="0.35">
      <c r="B174">
        <v>2460</v>
      </c>
      <c r="C174">
        <v>0.3174220157977104</v>
      </c>
      <c r="F174">
        <v>2460</v>
      </c>
      <c r="G174">
        <v>0.13379368952768525</v>
      </c>
      <c r="J174">
        <v>2460</v>
      </c>
      <c r="K174">
        <v>0.3035287968134171</v>
      </c>
      <c r="O174">
        <v>2460</v>
      </c>
      <c r="P174">
        <v>0.11715929325229756</v>
      </c>
      <c r="T174">
        <v>2460</v>
      </c>
      <c r="U174">
        <v>0.32873647658694766</v>
      </c>
      <c r="Y174">
        <v>2460</v>
      </c>
      <c r="Z174">
        <v>0.14011822493390669</v>
      </c>
      <c r="AD174">
        <v>2460</v>
      </c>
      <c r="AE174">
        <v>0.13028285170644188</v>
      </c>
      <c r="AI174">
        <v>2460</v>
      </c>
      <c r="AJ174">
        <v>0.31216982607394383</v>
      </c>
    </row>
    <row r="175" spans="2:36" x14ac:dyDescent="0.35">
      <c r="B175">
        <v>2480</v>
      </c>
      <c r="C175">
        <v>0.33344103728629954</v>
      </c>
      <c r="F175">
        <v>2480</v>
      </c>
      <c r="G175">
        <v>0.14170525425541533</v>
      </c>
      <c r="J175">
        <v>2480</v>
      </c>
      <c r="K175">
        <v>0.3267998196916026</v>
      </c>
      <c r="O175">
        <v>2480</v>
      </c>
      <c r="P175">
        <v>0.13288841281966704</v>
      </c>
      <c r="T175">
        <v>2480</v>
      </c>
      <c r="U175">
        <v>0.33924408470246231</v>
      </c>
      <c r="Y175">
        <v>2480</v>
      </c>
      <c r="Z175">
        <v>0.14499081034132266</v>
      </c>
      <c r="AD175">
        <v>2480</v>
      </c>
      <c r="AE175">
        <v>0.13986049646803539</v>
      </c>
      <c r="AI175">
        <v>2480</v>
      </c>
      <c r="AJ175">
        <v>0.33076142109925066</v>
      </c>
    </row>
    <row r="176" spans="2:36" x14ac:dyDescent="0.35">
      <c r="B176">
        <v>2500</v>
      </c>
      <c r="C176">
        <v>0.35</v>
      </c>
      <c r="F176">
        <v>2500</v>
      </c>
      <c r="G176">
        <v>0.15</v>
      </c>
      <c r="J176">
        <v>2500</v>
      </c>
      <c r="K176">
        <v>0.35</v>
      </c>
      <c r="O176">
        <v>2500</v>
      </c>
      <c r="P176">
        <v>0.15</v>
      </c>
      <c r="T176">
        <v>2500</v>
      </c>
      <c r="U176">
        <v>0.35</v>
      </c>
      <c r="Y176">
        <v>2500</v>
      </c>
      <c r="Z176">
        <v>0.15</v>
      </c>
      <c r="AD176">
        <v>2500</v>
      </c>
      <c r="AE176">
        <v>0.15</v>
      </c>
      <c r="AI176">
        <v>2500</v>
      </c>
      <c r="AJ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7"/>
  <sheetViews>
    <sheetView workbookViewId="0">
      <selection activeCell="H13" sqref="H13"/>
    </sheetView>
  </sheetViews>
  <sheetFormatPr defaultColWidth="10.6640625" defaultRowHeight="15.5" x14ac:dyDescent="0.35"/>
  <cols>
    <col min="4" max="4" width="18.5" bestFit="1" customWidth="1"/>
  </cols>
  <sheetData>
    <row r="1" spans="1:5" ht="18.5" x14ac:dyDescent="0.45">
      <c r="A1" s="67" t="s">
        <v>1074</v>
      </c>
    </row>
    <row r="2" spans="1:5" x14ac:dyDescent="0.35">
      <c r="A2" t="s">
        <v>999</v>
      </c>
    </row>
    <row r="4" spans="1:5" x14ac:dyDescent="0.35">
      <c r="D4" t="s">
        <v>1082</v>
      </c>
      <c r="E4" t="s">
        <v>1005</v>
      </c>
    </row>
    <row r="5" spans="1:5" x14ac:dyDescent="0.35">
      <c r="B5" s="47" t="s">
        <v>1000</v>
      </c>
      <c r="C5" s="47" t="s">
        <v>1001</v>
      </c>
      <c r="D5" s="47" t="s">
        <v>1002</v>
      </c>
      <c r="E5" s="47" t="s">
        <v>1003</v>
      </c>
    </row>
    <row r="6" spans="1:5" x14ac:dyDescent="0.35">
      <c r="B6" s="47">
        <v>1473.15</v>
      </c>
      <c r="C6" s="47">
        <v>1</v>
      </c>
      <c r="D6" s="47">
        <v>8.9511713999999998</v>
      </c>
      <c r="E6" s="47">
        <v>11.030902599999999</v>
      </c>
    </row>
    <row r="7" spans="1:5" x14ac:dyDescent="0.35">
      <c r="B7" s="47">
        <v>1473.15</v>
      </c>
      <c r="C7" s="47">
        <v>1</v>
      </c>
      <c r="D7" s="47">
        <v>9.0183978000000007</v>
      </c>
      <c r="E7" s="47">
        <v>10.9095654</v>
      </c>
    </row>
    <row r="8" spans="1:5" x14ac:dyDescent="0.35">
      <c r="B8" s="47">
        <v>1473.15</v>
      </c>
      <c r="C8" s="47">
        <v>1</v>
      </c>
      <c r="D8" s="47">
        <v>9.3721478000000005</v>
      </c>
      <c r="E8" s="47">
        <v>11.407542100000001</v>
      </c>
    </row>
    <row r="9" spans="1:5" x14ac:dyDescent="0.35">
      <c r="B9" s="47">
        <v>1473.15</v>
      </c>
      <c r="C9" s="47">
        <v>1</v>
      </c>
      <c r="D9" s="47">
        <v>9.1694259000000002</v>
      </c>
      <c r="E9" s="47">
        <v>11.3182825</v>
      </c>
    </row>
    <row r="10" spans="1:5" x14ac:dyDescent="0.35">
      <c r="B10" s="47">
        <v>1473.15</v>
      </c>
      <c r="C10" s="47">
        <v>1</v>
      </c>
      <c r="D10" s="47">
        <v>8.6209366000000003</v>
      </c>
      <c r="E10" s="47">
        <v>10.429746099999999</v>
      </c>
    </row>
    <row r="11" spans="1:5" x14ac:dyDescent="0.35">
      <c r="B11" s="47">
        <v>1523.15</v>
      </c>
      <c r="C11" s="47">
        <v>1</v>
      </c>
      <c r="D11" s="47">
        <v>8.0415679999999998</v>
      </c>
      <c r="E11" s="47">
        <v>10.612396</v>
      </c>
    </row>
    <row r="12" spans="1:5" x14ac:dyDescent="0.35">
      <c r="B12" s="47">
        <v>1523.15</v>
      </c>
      <c r="C12" s="47">
        <v>1</v>
      </c>
      <c r="D12" s="47">
        <v>8.2553997999999993</v>
      </c>
      <c r="E12" s="47">
        <v>10.0322271</v>
      </c>
    </row>
    <row r="13" spans="1:5" x14ac:dyDescent="0.35">
      <c r="B13" s="47">
        <v>1523.15</v>
      </c>
      <c r="C13" s="47">
        <v>1</v>
      </c>
      <c r="D13" s="47">
        <v>8.6210334</v>
      </c>
      <c r="E13" s="47">
        <v>10.525653200000001</v>
      </c>
    </row>
    <row r="14" spans="1:5" x14ac:dyDescent="0.35">
      <c r="B14" s="47">
        <v>1523.15</v>
      </c>
      <c r="C14" s="47">
        <v>1</v>
      </c>
      <c r="D14" s="47">
        <v>8.0683538000000006</v>
      </c>
      <c r="E14" s="47">
        <v>9.9844223000000003</v>
      </c>
    </row>
    <row r="15" spans="1:5" x14ac:dyDescent="0.35">
      <c r="B15" s="47">
        <v>1523.15</v>
      </c>
      <c r="C15" s="47">
        <v>1</v>
      </c>
      <c r="D15" s="47">
        <v>7.3112757999999998</v>
      </c>
      <c r="E15" s="47">
        <v>9.3447505999999994</v>
      </c>
    </row>
    <row r="16" spans="1:5" x14ac:dyDescent="0.35">
      <c r="B16" s="47">
        <v>1523.15</v>
      </c>
      <c r="C16" s="47">
        <v>1</v>
      </c>
      <c r="D16" s="47">
        <v>8.4559432000000001</v>
      </c>
      <c r="E16" s="47">
        <v>10.5651782</v>
      </c>
    </row>
    <row r="17" spans="2:5" x14ac:dyDescent="0.35">
      <c r="B17" s="47">
        <v>1523.15</v>
      </c>
      <c r="C17" s="47">
        <v>1</v>
      </c>
      <c r="D17" s="47">
        <v>8.0328468999999991</v>
      </c>
      <c r="E17" s="47">
        <v>9.5447068999999995</v>
      </c>
    </row>
    <row r="18" spans="2:5" x14ac:dyDescent="0.35">
      <c r="B18" s="47">
        <v>1523.15</v>
      </c>
      <c r="C18" s="47">
        <v>1</v>
      </c>
      <c r="D18" s="47">
        <v>8.8410592999999995</v>
      </c>
      <c r="E18" s="47">
        <v>10.3728675</v>
      </c>
    </row>
    <row r="19" spans="2:5" x14ac:dyDescent="0.35">
      <c r="B19" s="47">
        <v>1573.15</v>
      </c>
      <c r="C19" s="47">
        <v>1</v>
      </c>
      <c r="D19" s="47">
        <v>7.3098355000000002</v>
      </c>
      <c r="E19" s="47">
        <v>9.3952144999999998</v>
      </c>
    </row>
    <row r="20" spans="2:5" x14ac:dyDescent="0.35">
      <c r="B20" s="47">
        <v>1573.15</v>
      </c>
      <c r="C20" s="47">
        <v>1</v>
      </c>
      <c r="D20" s="47">
        <v>7.2983048999999998</v>
      </c>
      <c r="E20" s="47">
        <v>10.1486155</v>
      </c>
    </row>
    <row r="21" spans="2:5" x14ac:dyDescent="0.35">
      <c r="B21" s="47">
        <v>1573.15</v>
      </c>
      <c r="C21" s="47">
        <v>1</v>
      </c>
      <c r="D21" s="47">
        <v>7.6012779999999998</v>
      </c>
      <c r="E21" s="47">
        <v>9.2970567000000006</v>
      </c>
    </row>
    <row r="22" spans="2:5" x14ac:dyDescent="0.35">
      <c r="B22" s="47">
        <v>1573.15</v>
      </c>
      <c r="C22" s="47">
        <v>1</v>
      </c>
      <c r="D22" s="47">
        <v>7.8659271999999998</v>
      </c>
      <c r="E22" s="47">
        <v>9.8000295000000008</v>
      </c>
    </row>
    <row r="23" spans="2:5" x14ac:dyDescent="0.35">
      <c r="B23" s="47">
        <v>1573.15</v>
      </c>
      <c r="C23" s="47">
        <v>1</v>
      </c>
      <c r="D23" s="47">
        <v>6.4990033</v>
      </c>
      <c r="E23" s="47">
        <v>8.3154596999999999</v>
      </c>
    </row>
    <row r="24" spans="2:5" x14ac:dyDescent="0.35">
      <c r="B24" s="47">
        <v>1573.15</v>
      </c>
      <c r="C24" s="47">
        <v>1</v>
      </c>
      <c r="D24" s="47">
        <v>7.5158478000000004</v>
      </c>
      <c r="E24" s="47">
        <v>9.2352767999999994</v>
      </c>
    </row>
    <row r="25" spans="2:5" x14ac:dyDescent="0.35">
      <c r="B25" s="47">
        <v>1573.15</v>
      </c>
      <c r="C25" s="47">
        <v>1</v>
      </c>
      <c r="D25" s="47">
        <v>6.7208519999999998</v>
      </c>
      <c r="E25" s="47">
        <v>8.6068741000000006</v>
      </c>
    </row>
    <row r="26" spans="2:5" x14ac:dyDescent="0.35">
      <c r="B26" s="47">
        <v>1573.15</v>
      </c>
      <c r="C26" s="47">
        <v>1</v>
      </c>
      <c r="D26" s="47">
        <v>7.6060981999999999</v>
      </c>
      <c r="E26" s="47">
        <v>9.7662821999999991</v>
      </c>
    </row>
    <row r="27" spans="2:5" x14ac:dyDescent="0.35">
      <c r="B27" s="47">
        <v>1573.15</v>
      </c>
      <c r="C27" s="47">
        <v>1</v>
      </c>
      <c r="D27" s="47">
        <v>7.2963529999999999</v>
      </c>
      <c r="E27" s="47">
        <v>8.9190371000000006</v>
      </c>
    </row>
    <row r="28" spans="2:5" x14ac:dyDescent="0.35">
      <c r="B28" s="47">
        <v>1573.15</v>
      </c>
      <c r="C28" s="47">
        <v>1</v>
      </c>
      <c r="D28" s="47">
        <v>8.1483820999999992</v>
      </c>
      <c r="E28" s="47">
        <v>9.6685511999999996</v>
      </c>
    </row>
    <row r="29" spans="2:5" x14ac:dyDescent="0.35">
      <c r="B29" s="47">
        <v>1573.15</v>
      </c>
      <c r="C29" s="47">
        <v>1</v>
      </c>
      <c r="D29" s="47">
        <v>6.0930147999999997</v>
      </c>
      <c r="E29" s="47">
        <v>8.2384965999999995</v>
      </c>
    </row>
    <row r="30" spans="2:5" x14ac:dyDescent="0.35">
      <c r="B30" s="47">
        <v>1573.15</v>
      </c>
      <c r="C30" s="47">
        <v>1</v>
      </c>
      <c r="D30" s="47">
        <v>8.2366810000000008</v>
      </c>
      <c r="E30" s="47">
        <v>9.5888513</v>
      </c>
    </row>
    <row r="31" spans="2:5" x14ac:dyDescent="0.35">
      <c r="B31" s="47">
        <v>1573.15</v>
      </c>
      <c r="C31" s="47">
        <v>1</v>
      </c>
      <c r="D31" s="47">
        <v>8.1324146000000006</v>
      </c>
      <c r="E31" s="47">
        <v>9.6788647000000001</v>
      </c>
    </row>
    <row r="32" spans="2:5" x14ac:dyDescent="0.35">
      <c r="B32" s="47">
        <v>1573.15</v>
      </c>
      <c r="C32" s="47">
        <v>1</v>
      </c>
      <c r="D32" s="47">
        <v>8.1104684999999996</v>
      </c>
      <c r="E32" s="47">
        <v>9.6161653000000005</v>
      </c>
    </row>
    <row r="33" spans="2:5" x14ac:dyDescent="0.35">
      <c r="B33" s="47">
        <v>1623.15</v>
      </c>
      <c r="C33" s="47">
        <v>1</v>
      </c>
      <c r="D33" s="47">
        <v>6.7531863000000003</v>
      </c>
      <c r="E33" s="47">
        <v>8.7588273000000001</v>
      </c>
    </row>
    <row r="34" spans="2:5" x14ac:dyDescent="0.35">
      <c r="B34" s="47">
        <v>1623.15</v>
      </c>
      <c r="C34" s="47">
        <v>1</v>
      </c>
      <c r="D34" s="47">
        <v>6.3868580000000001</v>
      </c>
      <c r="E34" s="47">
        <v>9.4806643000000008</v>
      </c>
    </row>
    <row r="35" spans="2:5" x14ac:dyDescent="0.35">
      <c r="B35" s="47">
        <v>1623.15</v>
      </c>
      <c r="C35" s="47">
        <v>1</v>
      </c>
      <c r="D35" s="47">
        <v>6.8980632999999996</v>
      </c>
      <c r="E35" s="47">
        <v>8.5588586000000006</v>
      </c>
    </row>
    <row r="36" spans="2:5" x14ac:dyDescent="0.35">
      <c r="B36" s="47">
        <v>1623.15</v>
      </c>
      <c r="C36" s="47">
        <v>1</v>
      </c>
      <c r="D36" s="47">
        <v>7.1959499999999998</v>
      </c>
      <c r="E36" s="47">
        <v>9.0166711999999993</v>
      </c>
    </row>
    <row r="37" spans="2:5" x14ac:dyDescent="0.35">
      <c r="B37" s="47">
        <v>1623.15</v>
      </c>
      <c r="C37" s="47">
        <v>1</v>
      </c>
      <c r="D37" s="47">
        <v>5.9848337000000003</v>
      </c>
      <c r="E37" s="47">
        <v>7.6308185999999996</v>
      </c>
    </row>
    <row r="38" spans="2:5" x14ac:dyDescent="0.35">
      <c r="B38" s="47">
        <v>1623.15</v>
      </c>
      <c r="C38" s="47">
        <v>1</v>
      </c>
      <c r="D38" s="47">
        <v>6.8155283999999998</v>
      </c>
      <c r="E38" s="47">
        <v>8.4863800999999999</v>
      </c>
    </row>
    <row r="39" spans="2:5" x14ac:dyDescent="0.35">
      <c r="B39" s="47">
        <v>1623.15</v>
      </c>
      <c r="C39" s="47">
        <v>1</v>
      </c>
      <c r="D39" s="47">
        <v>6.3955776999999996</v>
      </c>
      <c r="E39" s="47">
        <v>7.9464965000000003</v>
      </c>
    </row>
    <row r="40" spans="2:5" x14ac:dyDescent="0.35">
      <c r="B40" s="47">
        <v>1623.15</v>
      </c>
      <c r="C40" s="47">
        <v>1</v>
      </c>
      <c r="D40" s="47">
        <v>7.0317863999999997</v>
      </c>
      <c r="E40" s="47">
        <v>9.0714307999999999</v>
      </c>
    </row>
    <row r="41" spans="2:5" x14ac:dyDescent="0.35">
      <c r="B41" s="47">
        <v>1623.15</v>
      </c>
      <c r="C41" s="47">
        <v>1</v>
      </c>
      <c r="D41" s="47">
        <v>6.6972712999999997</v>
      </c>
      <c r="E41" s="47">
        <v>8.1657509000000008</v>
      </c>
    </row>
    <row r="42" spans="2:5" x14ac:dyDescent="0.35">
      <c r="B42" s="47">
        <v>1623.15</v>
      </c>
      <c r="C42" s="47">
        <v>1</v>
      </c>
      <c r="D42" s="47">
        <v>7.5225040999999999</v>
      </c>
      <c r="E42" s="47">
        <v>8.9737062999999999</v>
      </c>
    </row>
    <row r="43" spans="2:5" x14ac:dyDescent="0.35">
      <c r="B43" s="47">
        <v>1623.15</v>
      </c>
      <c r="C43" s="47">
        <v>1</v>
      </c>
      <c r="D43" s="47">
        <v>5.5886002000000001</v>
      </c>
      <c r="E43" s="47">
        <v>7.3648761</v>
      </c>
    </row>
    <row r="44" spans="2:5" x14ac:dyDescent="0.35">
      <c r="B44" s="47">
        <v>1623.15</v>
      </c>
      <c r="C44" s="47">
        <v>1</v>
      </c>
      <c r="D44" s="47">
        <v>7.5308514000000004</v>
      </c>
      <c r="E44" s="47">
        <v>8.8138018999999996</v>
      </c>
    </row>
    <row r="45" spans="2:5" x14ac:dyDescent="0.35">
      <c r="B45" s="47">
        <v>1623.15</v>
      </c>
      <c r="C45" s="47">
        <v>1</v>
      </c>
      <c r="D45" s="47">
        <v>7.4367289000000003</v>
      </c>
      <c r="E45" s="47">
        <v>9.0068490000000008</v>
      </c>
    </row>
    <row r="46" spans="2:5" x14ac:dyDescent="0.35">
      <c r="B46" s="47">
        <v>1623.15</v>
      </c>
      <c r="C46" s="47">
        <v>1</v>
      </c>
      <c r="D46" s="47">
        <v>7.4336982000000003</v>
      </c>
      <c r="E46" s="47">
        <v>8.8646151999999994</v>
      </c>
    </row>
    <row r="47" spans="2:5" x14ac:dyDescent="0.35">
      <c r="B47" s="47">
        <v>1673.15</v>
      </c>
      <c r="C47" s="47">
        <v>1</v>
      </c>
      <c r="D47" s="47">
        <v>6.0015875000000003</v>
      </c>
      <c r="E47" s="47">
        <v>8.0283522000000005</v>
      </c>
    </row>
    <row r="48" spans="2:5" x14ac:dyDescent="0.35">
      <c r="B48" s="47">
        <v>1673.15</v>
      </c>
      <c r="C48" s="47">
        <v>1</v>
      </c>
      <c r="D48" s="47">
        <v>6.1695191999999999</v>
      </c>
      <c r="E48" s="47">
        <v>8.8965920000000001</v>
      </c>
    </row>
    <row r="49" spans="2:5" x14ac:dyDescent="0.35">
      <c r="B49" s="47">
        <v>1673.15</v>
      </c>
      <c r="C49" s="47">
        <v>1</v>
      </c>
      <c r="D49" s="47">
        <v>6.301882</v>
      </c>
      <c r="E49" s="47">
        <v>7.8906226999999998</v>
      </c>
    </row>
    <row r="50" spans="2:5" x14ac:dyDescent="0.35">
      <c r="B50" s="47">
        <v>1673.15</v>
      </c>
      <c r="C50" s="47">
        <v>1</v>
      </c>
      <c r="D50" s="47">
        <v>6.5266652000000001</v>
      </c>
      <c r="E50" s="47">
        <v>8.3060311000000002</v>
      </c>
    </row>
    <row r="51" spans="2:5" x14ac:dyDescent="0.35">
      <c r="B51" s="47">
        <v>1673.15</v>
      </c>
      <c r="C51" s="47">
        <v>1</v>
      </c>
      <c r="D51" s="47">
        <v>5.4146913999999997</v>
      </c>
      <c r="E51" s="47">
        <v>7.0030296999999999</v>
      </c>
    </row>
    <row r="52" spans="2:5" x14ac:dyDescent="0.35">
      <c r="B52" s="47">
        <v>1673.15</v>
      </c>
      <c r="C52" s="47">
        <v>1</v>
      </c>
      <c r="D52" s="47">
        <v>6.2343213999999998</v>
      </c>
      <c r="E52" s="47">
        <v>7.8105105999999997</v>
      </c>
    </row>
    <row r="53" spans="2:5" x14ac:dyDescent="0.35">
      <c r="B53" s="47">
        <v>1673.15</v>
      </c>
      <c r="C53" s="47">
        <v>1</v>
      </c>
      <c r="D53" s="47">
        <v>5.7934811000000002</v>
      </c>
      <c r="E53" s="47">
        <v>7.1910273</v>
      </c>
    </row>
    <row r="54" spans="2:5" x14ac:dyDescent="0.35">
      <c r="B54" s="47">
        <v>1673.15</v>
      </c>
      <c r="C54" s="47">
        <v>1</v>
      </c>
      <c r="D54" s="47">
        <v>6.3698791000000003</v>
      </c>
      <c r="E54" s="47">
        <v>8.3650008000000007</v>
      </c>
    </row>
    <row r="55" spans="2:5" x14ac:dyDescent="0.35">
      <c r="B55" s="47">
        <v>1673.15</v>
      </c>
      <c r="C55" s="47">
        <v>1</v>
      </c>
      <c r="D55" s="47">
        <v>6.8188316999999996</v>
      </c>
      <c r="E55" s="47">
        <v>8.3018496000000006</v>
      </c>
    </row>
    <row r="56" spans="2:5" x14ac:dyDescent="0.35">
      <c r="B56" s="47">
        <v>1673.15</v>
      </c>
      <c r="C56" s="47">
        <v>1</v>
      </c>
      <c r="D56" s="47">
        <v>5.1330900000000002</v>
      </c>
      <c r="E56" s="47">
        <v>6.6690154000000001</v>
      </c>
    </row>
    <row r="57" spans="2:5" x14ac:dyDescent="0.35">
      <c r="B57" s="47">
        <v>1673.15</v>
      </c>
      <c r="C57" s="47">
        <v>1</v>
      </c>
      <c r="D57" s="47">
        <v>6.8724645000000004</v>
      </c>
      <c r="E57" s="47">
        <v>8.1316951</v>
      </c>
    </row>
    <row r="58" spans="2:5" x14ac:dyDescent="0.35">
      <c r="B58" s="47">
        <v>1673.15</v>
      </c>
      <c r="C58" s="47">
        <v>1</v>
      </c>
      <c r="D58" s="47">
        <v>6.8298831</v>
      </c>
      <c r="E58" s="47">
        <v>8.3623198999999993</v>
      </c>
    </row>
    <row r="59" spans="2:5" x14ac:dyDescent="0.35">
      <c r="B59" s="47">
        <v>1673.15</v>
      </c>
      <c r="C59" s="47">
        <v>1</v>
      </c>
      <c r="D59" s="47">
        <v>6.7826681999999998</v>
      </c>
      <c r="E59" s="47">
        <v>8.1712457000000001</v>
      </c>
    </row>
    <row r="60" spans="2:5" x14ac:dyDescent="0.35">
      <c r="B60" s="47">
        <v>1723.15</v>
      </c>
      <c r="C60" s="47">
        <v>1</v>
      </c>
      <c r="D60" s="47">
        <v>5.5687008999999996</v>
      </c>
      <c r="E60" s="47">
        <v>7.4207232999999997</v>
      </c>
    </row>
    <row r="61" spans="2:5" x14ac:dyDescent="0.35">
      <c r="B61" s="47">
        <v>1723.15</v>
      </c>
      <c r="C61" s="47">
        <v>1</v>
      </c>
      <c r="D61" s="47">
        <v>5.6235017000000003</v>
      </c>
      <c r="E61" s="47">
        <v>8.3053933999999998</v>
      </c>
    </row>
    <row r="62" spans="2:5" x14ac:dyDescent="0.35">
      <c r="B62" s="47">
        <v>1723.15</v>
      </c>
      <c r="C62" s="47">
        <v>1</v>
      </c>
      <c r="D62" s="47">
        <v>5.9093213999999996</v>
      </c>
      <c r="E62" s="47">
        <v>7.2855410999999997</v>
      </c>
    </row>
    <row r="63" spans="2:5" x14ac:dyDescent="0.35">
      <c r="B63" s="47">
        <v>1723.15</v>
      </c>
      <c r="C63" s="47">
        <v>1</v>
      </c>
      <c r="D63" s="47">
        <v>6.0417205999999997</v>
      </c>
      <c r="E63" s="47">
        <v>7.6829020000000003</v>
      </c>
    </row>
    <row r="64" spans="2:5" x14ac:dyDescent="0.35">
      <c r="B64" s="47">
        <v>1723.15</v>
      </c>
      <c r="C64" s="47">
        <v>1</v>
      </c>
      <c r="D64" s="47">
        <v>5.0288516000000003</v>
      </c>
      <c r="E64" s="47">
        <v>6.4271915999999996</v>
      </c>
    </row>
    <row r="65" spans="2:5" x14ac:dyDescent="0.35">
      <c r="B65" s="47">
        <v>1723.15</v>
      </c>
      <c r="C65" s="47">
        <v>1</v>
      </c>
      <c r="D65" s="47">
        <v>5.6987904</v>
      </c>
      <c r="E65" s="47">
        <v>7.2088467999999999</v>
      </c>
    </row>
    <row r="66" spans="2:5" x14ac:dyDescent="0.35">
      <c r="B66" s="47">
        <v>1723.15</v>
      </c>
      <c r="C66" s="47">
        <v>1</v>
      </c>
      <c r="D66" s="47">
        <v>5.2815769000000001</v>
      </c>
      <c r="E66" s="47">
        <v>6.6636882999999996</v>
      </c>
    </row>
    <row r="67" spans="2:5" x14ac:dyDescent="0.35">
      <c r="B67" s="47">
        <v>1723.15</v>
      </c>
      <c r="C67" s="47">
        <v>1</v>
      </c>
      <c r="D67" s="47">
        <v>5.9768819999999998</v>
      </c>
      <c r="E67" s="47">
        <v>7.7572745000000003</v>
      </c>
    </row>
    <row r="68" spans="2:5" x14ac:dyDescent="0.35">
      <c r="B68" s="47">
        <v>1723.15</v>
      </c>
      <c r="C68" s="47">
        <v>1</v>
      </c>
      <c r="D68" s="47">
        <v>5.7771562999999997</v>
      </c>
      <c r="E68" s="47">
        <v>6.8090991000000001</v>
      </c>
    </row>
    <row r="69" spans="2:5" x14ac:dyDescent="0.35">
      <c r="B69" s="47">
        <v>1723.15</v>
      </c>
      <c r="C69" s="47">
        <v>1</v>
      </c>
      <c r="D69" s="47">
        <v>6.3081205000000002</v>
      </c>
      <c r="E69" s="47">
        <v>7.6770443000000004</v>
      </c>
    </row>
    <row r="70" spans="2:5" x14ac:dyDescent="0.35">
      <c r="B70" s="47">
        <v>1723.15</v>
      </c>
      <c r="C70" s="47">
        <v>1</v>
      </c>
      <c r="D70" s="47">
        <v>4.7970946000000003</v>
      </c>
      <c r="E70" s="47">
        <v>5.9358032999999999</v>
      </c>
    </row>
    <row r="71" spans="2:5" x14ac:dyDescent="0.35">
      <c r="B71" s="47">
        <v>1723.15</v>
      </c>
      <c r="C71" s="47">
        <v>1</v>
      </c>
      <c r="D71" s="47">
        <v>6.3892997999999999</v>
      </c>
      <c r="E71" s="47">
        <v>7.4871895999999998</v>
      </c>
    </row>
    <row r="72" spans="2:5" x14ac:dyDescent="0.35">
      <c r="B72" s="47">
        <v>1723.15</v>
      </c>
      <c r="C72" s="47">
        <v>1</v>
      </c>
      <c r="D72" s="47">
        <v>6.3233012999999998</v>
      </c>
      <c r="E72" s="47">
        <v>7.7181027999999996</v>
      </c>
    </row>
    <row r="73" spans="2:5" x14ac:dyDescent="0.35">
      <c r="B73" s="47">
        <v>1723.15</v>
      </c>
      <c r="C73" s="47">
        <v>1</v>
      </c>
      <c r="D73" s="47">
        <v>6.2434564999999997</v>
      </c>
      <c r="E73" s="47">
        <v>7.5142344999999997</v>
      </c>
    </row>
    <row r="74" spans="2:5" x14ac:dyDescent="0.35">
      <c r="B74" s="47">
        <v>1773.15</v>
      </c>
      <c r="C74" s="47">
        <v>1</v>
      </c>
      <c r="D74" s="47">
        <v>5.0327506</v>
      </c>
      <c r="E74" s="47">
        <v>6.8531848999999996</v>
      </c>
    </row>
    <row r="75" spans="2:5" x14ac:dyDescent="0.35">
      <c r="B75" s="47">
        <v>1773.15</v>
      </c>
      <c r="C75" s="47">
        <v>1</v>
      </c>
      <c r="D75" s="47">
        <v>4.9841661000000004</v>
      </c>
      <c r="E75" s="47">
        <v>7.6375814999999996</v>
      </c>
    </row>
    <row r="76" spans="2:5" x14ac:dyDescent="0.35">
      <c r="B76" s="47">
        <v>1773.15</v>
      </c>
      <c r="C76" s="47">
        <v>1</v>
      </c>
      <c r="D76" s="47">
        <v>5.1860645999999999</v>
      </c>
      <c r="E76" s="47">
        <v>6.6593853999999997</v>
      </c>
    </row>
    <row r="77" spans="2:5" x14ac:dyDescent="0.35">
      <c r="B77" s="47">
        <v>1773.15</v>
      </c>
      <c r="C77" s="47">
        <v>1</v>
      </c>
      <c r="D77" s="47">
        <v>5.8550713999999999</v>
      </c>
      <c r="E77" s="47">
        <v>7.1309028000000003</v>
      </c>
    </row>
    <row r="78" spans="2:5" x14ac:dyDescent="0.35">
      <c r="B78" s="47">
        <v>1773.15</v>
      </c>
      <c r="C78" s="47">
        <v>1</v>
      </c>
      <c r="D78" s="47">
        <v>4.7380148000000002</v>
      </c>
      <c r="E78" s="47">
        <v>5.8676278999999996</v>
      </c>
    </row>
    <row r="79" spans="2:5" x14ac:dyDescent="0.35">
      <c r="B79" s="47">
        <v>1773.15</v>
      </c>
      <c r="C79" s="47">
        <v>1</v>
      </c>
      <c r="D79" s="47">
        <v>5.2384526999999999</v>
      </c>
      <c r="E79" s="47">
        <v>6.7001724999999999</v>
      </c>
    </row>
    <row r="80" spans="2:5" x14ac:dyDescent="0.35">
      <c r="B80" s="47">
        <v>1773.15</v>
      </c>
      <c r="C80" s="47">
        <v>1</v>
      </c>
      <c r="D80" s="47">
        <v>4.8960299999999997</v>
      </c>
      <c r="E80" s="47">
        <v>6.0806744000000004</v>
      </c>
    </row>
    <row r="81" spans="2:5" x14ac:dyDescent="0.35">
      <c r="B81" s="47">
        <v>1773.15</v>
      </c>
      <c r="C81" s="47">
        <v>1</v>
      </c>
      <c r="D81" s="47">
        <v>5.2807417000000001</v>
      </c>
      <c r="E81" s="47">
        <v>7.1321941000000004</v>
      </c>
    </row>
    <row r="82" spans="2:5" x14ac:dyDescent="0.35">
      <c r="B82" s="47">
        <v>1773.15</v>
      </c>
      <c r="C82" s="47">
        <v>1</v>
      </c>
      <c r="D82" s="47">
        <v>5.1001500000000002</v>
      </c>
      <c r="E82" s="47">
        <v>6.0722351999999997</v>
      </c>
    </row>
    <row r="83" spans="2:5" x14ac:dyDescent="0.35">
      <c r="B83" s="47">
        <v>1773.15</v>
      </c>
      <c r="C83" s="47">
        <v>1</v>
      </c>
      <c r="D83" s="47">
        <v>5.7739769000000001</v>
      </c>
      <c r="E83" s="47">
        <v>7.0232351</v>
      </c>
    </row>
    <row r="84" spans="2:5" x14ac:dyDescent="0.35">
      <c r="B84" s="47">
        <v>1773.15</v>
      </c>
      <c r="C84" s="47">
        <v>1</v>
      </c>
      <c r="D84" s="47">
        <v>4.4758136000000004</v>
      </c>
      <c r="E84" s="47">
        <v>5.1976864000000003</v>
      </c>
    </row>
    <row r="85" spans="2:5" x14ac:dyDescent="0.35">
      <c r="B85" s="47">
        <v>1773.15</v>
      </c>
      <c r="C85" s="47">
        <v>1</v>
      </c>
      <c r="D85" s="47">
        <v>5.7963971000000001</v>
      </c>
      <c r="E85" s="47">
        <v>6.8372947999999996</v>
      </c>
    </row>
    <row r="86" spans="2:5" x14ac:dyDescent="0.35">
      <c r="B86" s="47">
        <v>1773.15</v>
      </c>
      <c r="C86" s="47">
        <v>1</v>
      </c>
      <c r="D86" s="47">
        <v>5.6631859000000002</v>
      </c>
      <c r="E86" s="47">
        <v>7.0495158</v>
      </c>
    </row>
    <row r="87" spans="2:5" x14ac:dyDescent="0.35">
      <c r="B87" s="47">
        <v>1773.15</v>
      </c>
      <c r="C87" s="47">
        <v>1</v>
      </c>
      <c r="D87" s="47">
        <v>5.6556978000000004</v>
      </c>
      <c r="E87" s="47">
        <v>6.9668136000000001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3"/>
  <sheetViews>
    <sheetView workbookViewId="0">
      <selection activeCell="B3" sqref="B3"/>
    </sheetView>
  </sheetViews>
  <sheetFormatPr defaultColWidth="10.6640625" defaultRowHeight="15.5" x14ac:dyDescent="0.35"/>
  <cols>
    <col min="1" max="1" width="70.1640625" bestFit="1" customWidth="1"/>
    <col min="2" max="2" width="25.33203125" bestFit="1" customWidth="1"/>
    <col min="3" max="3" width="40" bestFit="1" customWidth="1"/>
  </cols>
  <sheetData>
    <row r="1" spans="1:8" ht="18.5" x14ac:dyDescent="0.45">
      <c r="A1" s="67" t="s">
        <v>1239</v>
      </c>
      <c r="B1" s="101" t="s">
        <v>1234</v>
      </c>
      <c r="C1" s="101" t="s">
        <v>1242</v>
      </c>
    </row>
    <row r="2" spans="1:8" x14ac:dyDescent="0.35">
      <c r="B2">
        <v>20.628218476246495</v>
      </c>
      <c r="C2">
        <v>17.100766579476254</v>
      </c>
    </row>
    <row r="3" spans="1:8" x14ac:dyDescent="0.35">
      <c r="B3">
        <v>20.783012863852662</v>
      </c>
      <c r="C3">
        <v>17.843240010772298</v>
      </c>
    </row>
    <row r="4" spans="1:8" x14ac:dyDescent="0.35">
      <c r="B4">
        <v>21.597552419319047</v>
      </c>
      <c r="C4">
        <v>18.762342396972219</v>
      </c>
      <c r="G4">
        <v>5</v>
      </c>
      <c r="H4">
        <v>5</v>
      </c>
    </row>
    <row r="5" spans="1:8" x14ac:dyDescent="0.35">
      <c r="B5">
        <v>21.13076783396895</v>
      </c>
      <c r="C5">
        <v>18.026060042665069</v>
      </c>
      <c r="G5">
        <v>25</v>
      </c>
      <c r="H5">
        <v>25</v>
      </c>
    </row>
    <row r="6" spans="1:8" x14ac:dyDescent="0.35">
      <c r="B6">
        <v>19.867824667922608</v>
      </c>
      <c r="C6">
        <v>15.534097955695209</v>
      </c>
    </row>
    <row r="7" spans="1:8" x14ac:dyDescent="0.35">
      <c r="B7">
        <v>18.533663954885402</v>
      </c>
      <c r="C7">
        <v>16.401668195823003</v>
      </c>
    </row>
    <row r="8" spans="1:8" x14ac:dyDescent="0.35">
      <c r="B8">
        <v>19.026029985462731</v>
      </c>
      <c r="C8">
        <v>16.741130421996758</v>
      </c>
    </row>
    <row r="9" spans="1:8" x14ac:dyDescent="0.35">
      <c r="B9">
        <v>19.86793230582634</v>
      </c>
      <c r="C9">
        <v>17.552824655412291</v>
      </c>
    </row>
    <row r="10" spans="1:8" x14ac:dyDescent="0.35">
      <c r="B10">
        <v>18.595340531681668</v>
      </c>
      <c r="C10">
        <v>16.467440083872514</v>
      </c>
    </row>
    <row r="11" spans="1:8" x14ac:dyDescent="0.35">
      <c r="B11">
        <v>16.852104168269211</v>
      </c>
      <c r="C11">
        <v>14.659089130575744</v>
      </c>
    </row>
    <row r="12" spans="1:8" x14ac:dyDescent="0.35">
      <c r="B12">
        <v>19.487798094622036</v>
      </c>
      <c r="C12">
        <v>17.086904324032634</v>
      </c>
    </row>
    <row r="13" spans="1:8" x14ac:dyDescent="0.35">
      <c r="B13">
        <v>18.513582958828351</v>
      </c>
      <c r="C13">
        <v>14.532108925174597</v>
      </c>
    </row>
    <row r="14" spans="1:8" x14ac:dyDescent="0.35">
      <c r="B14">
        <v>20.374560651656989</v>
      </c>
      <c r="C14">
        <v>19.132736144700676</v>
      </c>
    </row>
    <row r="15" spans="1:8" x14ac:dyDescent="0.35">
      <c r="B15">
        <v>16.840498295737444</v>
      </c>
      <c r="C15">
        <v>14.777983036678965</v>
      </c>
    </row>
    <row r="16" spans="1:8" x14ac:dyDescent="0.35">
      <c r="B16">
        <v>16.813948063643323</v>
      </c>
      <c r="C16">
        <v>15.353965893398684</v>
      </c>
    </row>
    <row r="17" spans="2:3" x14ac:dyDescent="0.35">
      <c r="B17">
        <v>17.51156952459819</v>
      </c>
      <c r="C17">
        <v>15.864517784839759</v>
      </c>
    </row>
    <row r="18" spans="2:3" x14ac:dyDescent="0.35">
      <c r="B18">
        <v>18.120946822092677</v>
      </c>
      <c r="C18">
        <v>16.755528301380544</v>
      </c>
    </row>
    <row r="19" spans="2:3" x14ac:dyDescent="0.35">
      <c r="B19">
        <v>14.973488112322933</v>
      </c>
      <c r="C19">
        <v>13.920316869780986</v>
      </c>
    </row>
    <row r="20" spans="2:3" x14ac:dyDescent="0.35">
      <c r="B20">
        <v>17.314859230352134</v>
      </c>
      <c r="C20">
        <v>15.567113837721433</v>
      </c>
    </row>
    <row r="21" spans="2:3" x14ac:dyDescent="0.35">
      <c r="B21">
        <v>15.484313736088923</v>
      </c>
      <c r="C21">
        <v>13.850474996742779</v>
      </c>
    </row>
    <row r="22" spans="2:3" x14ac:dyDescent="0.35">
      <c r="B22">
        <v>17.522668417666239</v>
      </c>
      <c r="C22">
        <v>16.076706257143552</v>
      </c>
    </row>
    <row r="23" spans="2:3" x14ac:dyDescent="0.35">
      <c r="B23">
        <v>16.809453674055483</v>
      </c>
      <c r="C23">
        <v>13.762895126617696</v>
      </c>
    </row>
    <row r="24" spans="2:3" x14ac:dyDescent="0.35">
      <c r="B24">
        <v>18.771323306438845</v>
      </c>
      <c r="C24">
        <v>18.077908727111353</v>
      </c>
    </row>
    <row r="25" spans="2:3" x14ac:dyDescent="0.35">
      <c r="B25">
        <v>14.038665132319849</v>
      </c>
      <c r="C25">
        <v>13.839566707180495</v>
      </c>
    </row>
    <row r="26" spans="2:3" x14ac:dyDescent="0.35">
      <c r="B26">
        <v>18.974638897647086</v>
      </c>
      <c r="C26">
        <v>18.341854461960807</v>
      </c>
    </row>
    <row r="27" spans="2:3" x14ac:dyDescent="0.35">
      <c r="B27">
        <v>18.734556830604834</v>
      </c>
      <c r="C27">
        <v>18.037269858689751</v>
      </c>
    </row>
    <row r="28" spans="2:3" x14ac:dyDescent="0.35">
      <c r="B28">
        <v>18.684024018814689</v>
      </c>
      <c r="C28">
        <v>18.008803012271478</v>
      </c>
    </row>
    <row r="29" spans="2:3" x14ac:dyDescent="0.35">
      <c r="B29">
        <v>15.560377923285962</v>
      </c>
      <c r="C29">
        <v>14.182307415807003</v>
      </c>
    </row>
    <row r="30" spans="2:3" x14ac:dyDescent="0.35">
      <c r="B30">
        <v>14.716875981267128</v>
      </c>
      <c r="C30">
        <v>14.314880660648821</v>
      </c>
    </row>
    <row r="31" spans="2:3" x14ac:dyDescent="0.35">
      <c r="B31">
        <v>15.893969697041822</v>
      </c>
      <c r="C31">
        <v>15.029581977700584</v>
      </c>
    </row>
    <row r="32" spans="2:3" x14ac:dyDescent="0.35">
      <c r="B32">
        <v>16.579879210301538</v>
      </c>
      <c r="C32">
        <v>15.792245873886721</v>
      </c>
    </row>
    <row r="33" spans="2:3" x14ac:dyDescent="0.35">
      <c r="B33">
        <v>13.791180791364996</v>
      </c>
      <c r="C33">
        <v>13.205698730704082</v>
      </c>
    </row>
    <row r="34" spans="2:3" x14ac:dyDescent="0.35">
      <c r="B34">
        <v>15.703926094153957</v>
      </c>
      <c r="C34">
        <v>14.677432535080719</v>
      </c>
    </row>
    <row r="35" spans="2:3" x14ac:dyDescent="0.35">
      <c r="B35">
        <v>14.736953875803657</v>
      </c>
      <c r="C35">
        <v>13.0930129274279</v>
      </c>
    </row>
    <row r="36" spans="2:3" x14ac:dyDescent="0.35">
      <c r="B36">
        <v>16.201878514983743</v>
      </c>
      <c r="C36">
        <v>15.289424407136231</v>
      </c>
    </row>
    <row r="37" spans="2:3" x14ac:dyDescent="0.35">
      <c r="B37">
        <v>15.431628940541655</v>
      </c>
      <c r="C37">
        <v>12.843416393403739</v>
      </c>
    </row>
    <row r="38" spans="2:3" x14ac:dyDescent="0.35">
      <c r="B38">
        <v>17.331797708276895</v>
      </c>
      <c r="C38">
        <v>17.147486252341054</v>
      </c>
    </row>
    <row r="39" spans="2:3" x14ac:dyDescent="0.35">
      <c r="B39">
        <v>12.878819337630729</v>
      </c>
      <c r="C39">
        <v>13.108159582416896</v>
      </c>
    </row>
    <row r="40" spans="2:3" x14ac:dyDescent="0.35">
      <c r="B40">
        <v>17.351018198217002</v>
      </c>
      <c r="C40">
        <v>17.327267857032211</v>
      </c>
    </row>
    <row r="41" spans="2:3" x14ac:dyDescent="0.35">
      <c r="B41">
        <v>17.134292975061548</v>
      </c>
      <c r="C41">
        <v>17.147764153906422</v>
      </c>
    </row>
    <row r="42" spans="2:3" x14ac:dyDescent="0.35">
      <c r="B42">
        <v>17.127314579680089</v>
      </c>
      <c r="C42">
        <v>17.03022990821276</v>
      </c>
    </row>
    <row r="43" spans="2:3" x14ac:dyDescent="0.35">
      <c r="B43">
        <v>13.836089868210376</v>
      </c>
      <c r="C43">
        <v>13.214560294845061</v>
      </c>
    </row>
    <row r="44" spans="2:3" x14ac:dyDescent="0.35">
      <c r="B44">
        <v>14.222767062452906</v>
      </c>
      <c r="C44">
        <v>13.668243787134259</v>
      </c>
    </row>
    <row r="45" spans="2:3" x14ac:dyDescent="0.35">
      <c r="B45">
        <v>14.527543568263985</v>
      </c>
      <c r="C45">
        <v>14.227878820714604</v>
      </c>
    </row>
    <row r="46" spans="2:3" x14ac:dyDescent="0.35">
      <c r="B46">
        <v>15.045125974492857</v>
      </c>
      <c r="C46">
        <v>14.814463222175796</v>
      </c>
    </row>
    <row r="47" spans="2:3" x14ac:dyDescent="0.35">
      <c r="B47">
        <v>12.484711772196709</v>
      </c>
      <c r="C47">
        <v>12.330799808418323</v>
      </c>
    </row>
    <row r="48" spans="2:3" x14ac:dyDescent="0.35">
      <c r="B48">
        <v>14.371979460639579</v>
      </c>
      <c r="C48">
        <v>13.821668849255911</v>
      </c>
    </row>
    <row r="49" spans="2:3" x14ac:dyDescent="0.35">
      <c r="B49">
        <v>13.356907184205641</v>
      </c>
      <c r="C49">
        <v>12.27483332841647</v>
      </c>
    </row>
    <row r="50" spans="2:3" x14ac:dyDescent="0.35">
      <c r="B50">
        <v>14.684112628955525</v>
      </c>
      <c r="C50">
        <v>14.467461295608331</v>
      </c>
    </row>
    <row r="51" spans="2:3" x14ac:dyDescent="0.35">
      <c r="B51">
        <v>15.717864283421594</v>
      </c>
      <c r="C51">
        <v>16.255317837717854</v>
      </c>
    </row>
    <row r="52" spans="2:3" x14ac:dyDescent="0.35">
      <c r="B52">
        <v>11.836300485478157</v>
      </c>
      <c r="C52">
        <v>11.884779085744391</v>
      </c>
    </row>
    <row r="53" spans="2:3" x14ac:dyDescent="0.35">
      <c r="B53">
        <v>15.841358356873492</v>
      </c>
      <c r="C53">
        <v>16.43452334308386</v>
      </c>
    </row>
    <row r="54" spans="2:3" x14ac:dyDescent="0.35">
      <c r="B54">
        <v>15.743310949082758</v>
      </c>
      <c r="C54">
        <v>16.189008877244184</v>
      </c>
    </row>
    <row r="55" spans="2:3" x14ac:dyDescent="0.35">
      <c r="B55">
        <v>15.63459472557796</v>
      </c>
      <c r="C55">
        <v>16.113702051890485</v>
      </c>
    </row>
    <row r="56" spans="2:3" x14ac:dyDescent="0.35">
      <c r="B56">
        <v>12.83461143913722</v>
      </c>
      <c r="C56">
        <v>12.665596285295383</v>
      </c>
    </row>
    <row r="57" spans="2:3" x14ac:dyDescent="0.35">
      <c r="B57">
        <v>12.960794860205494</v>
      </c>
      <c r="C57">
        <v>13.030468542904739</v>
      </c>
    </row>
    <row r="58" spans="2:3" x14ac:dyDescent="0.35">
      <c r="B58">
        <v>13.618919005975878</v>
      </c>
      <c r="C58">
        <v>13.508067180652095</v>
      </c>
    </row>
    <row r="59" spans="2:3" x14ac:dyDescent="0.35">
      <c r="B59">
        <v>13.923779414962741</v>
      </c>
      <c r="C59">
        <v>14.253441744537135</v>
      </c>
    </row>
    <row r="60" spans="2:3" x14ac:dyDescent="0.35">
      <c r="B60">
        <v>11.591562524362324</v>
      </c>
      <c r="C60">
        <v>11.565121951372692</v>
      </c>
    </row>
    <row r="61" spans="2:3" x14ac:dyDescent="0.35">
      <c r="B61">
        <v>13.134153488879752</v>
      </c>
      <c r="C61">
        <v>13.039474525285073</v>
      </c>
    </row>
    <row r="62" spans="2:3" x14ac:dyDescent="0.35">
      <c r="B62">
        <v>12.173484069812046</v>
      </c>
      <c r="C62">
        <v>11.514865404068214</v>
      </c>
    </row>
    <row r="63" spans="2:3" x14ac:dyDescent="0.35">
      <c r="B63">
        <v>13.774483113600283</v>
      </c>
      <c r="C63">
        <v>13.836876416500242</v>
      </c>
    </row>
    <row r="64" spans="2:3" x14ac:dyDescent="0.35">
      <c r="B64">
        <v>13.31459761452013</v>
      </c>
      <c r="C64">
        <v>11.298681398540005</v>
      </c>
    </row>
    <row r="65" spans="2:3" x14ac:dyDescent="0.35">
      <c r="B65">
        <v>14.537187977862139</v>
      </c>
      <c r="C65">
        <v>15.526553220943445</v>
      </c>
    </row>
    <row r="66" spans="2:3" x14ac:dyDescent="0.35">
      <c r="B66">
        <v>11.057922222830163</v>
      </c>
      <c r="C66">
        <v>11.060327033060336</v>
      </c>
    </row>
    <row r="67" spans="2:3" x14ac:dyDescent="0.35">
      <c r="B67">
        <v>14.724110265742029</v>
      </c>
      <c r="C67">
        <v>15.640830380467708</v>
      </c>
    </row>
    <row r="68" spans="2:3" x14ac:dyDescent="0.35">
      <c r="B68">
        <v>14.572142992895714</v>
      </c>
      <c r="C68">
        <v>15.33561764189157</v>
      </c>
    </row>
    <row r="69" spans="2:3" x14ac:dyDescent="0.35">
      <c r="B69">
        <v>14.388293551923706</v>
      </c>
      <c r="C69">
        <v>15.256162388988471</v>
      </c>
    </row>
    <row r="70" spans="2:3" x14ac:dyDescent="0.35">
      <c r="B70">
        <v>11.603648613576031</v>
      </c>
      <c r="C70">
        <v>11.950870523660743</v>
      </c>
    </row>
    <row r="71" spans="2:3" x14ac:dyDescent="0.35">
      <c r="B71">
        <v>11.491778717732688</v>
      </c>
      <c r="C71">
        <v>12.377190509824132</v>
      </c>
    </row>
    <row r="72" spans="2:3" x14ac:dyDescent="0.35">
      <c r="B72">
        <v>12.174669398125442</v>
      </c>
      <c r="C72">
        <v>13.072914632922846</v>
      </c>
    </row>
    <row r="73" spans="2:3" x14ac:dyDescent="0.35">
      <c r="B73">
        <v>13.497112287258803</v>
      </c>
      <c r="C73">
        <v>13.564228457739901</v>
      </c>
    </row>
    <row r="74" spans="2:3" x14ac:dyDescent="0.35">
      <c r="B74">
        <v>10.924994440318653</v>
      </c>
      <c r="C74">
        <v>10.894291218355828</v>
      </c>
    </row>
    <row r="75" spans="2:3" x14ac:dyDescent="0.35">
      <c r="B75">
        <v>12.077295234100266</v>
      </c>
      <c r="C75">
        <v>12.433295152574047</v>
      </c>
    </row>
    <row r="76" spans="2:3" x14ac:dyDescent="0.35">
      <c r="B76">
        <v>11.288837873735998</v>
      </c>
      <c r="C76">
        <v>10.93328756376366</v>
      </c>
    </row>
    <row r="77" spans="2:3" x14ac:dyDescent="0.35">
      <c r="B77">
        <v>11.956667246311651</v>
      </c>
      <c r="C77">
        <v>12.802920400703112</v>
      </c>
    </row>
    <row r="78" spans="2:3" x14ac:dyDescent="0.35">
      <c r="B78">
        <v>11.758841502981731</v>
      </c>
      <c r="C78">
        <v>10.535734365521609</v>
      </c>
    </row>
    <row r="79" spans="2:3" x14ac:dyDescent="0.35">
      <c r="B79">
        <v>13.310385436996931</v>
      </c>
      <c r="C79">
        <v>14.762048593653894</v>
      </c>
    </row>
    <row r="80" spans="2:3" x14ac:dyDescent="0.35">
      <c r="B80">
        <v>10.321253847474292</v>
      </c>
      <c r="C80">
        <v>9.8952621976130679</v>
      </c>
    </row>
    <row r="81" spans="2:3" x14ac:dyDescent="0.35">
      <c r="B81">
        <v>13.362009802402239</v>
      </c>
      <c r="C81">
        <v>14.812524775157474</v>
      </c>
    </row>
    <row r="82" spans="2:3" x14ac:dyDescent="0.35">
      <c r="B82">
        <v>13.055279534979762</v>
      </c>
      <c r="C82">
        <v>14.534177855866133</v>
      </c>
    </row>
    <row r="83" spans="2:3" x14ac:dyDescent="0.35">
      <c r="B83">
        <v>13.038037728545257</v>
      </c>
      <c r="C83">
        <v>14.519974322318642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7"/>
  <sheetViews>
    <sheetView topLeftCell="G3" workbookViewId="0">
      <selection activeCell="L28" sqref="L28"/>
    </sheetView>
  </sheetViews>
  <sheetFormatPr defaultColWidth="10.6640625" defaultRowHeight="15.5" x14ac:dyDescent="0.35"/>
  <sheetData>
    <row r="1" spans="1:20" ht="18.5" x14ac:dyDescent="0.45">
      <c r="A1" s="83" t="s">
        <v>1235</v>
      </c>
    </row>
    <row r="5" spans="1:20" ht="18.5" x14ac:dyDescent="0.45">
      <c r="J5" s="110" t="s">
        <v>1083</v>
      </c>
      <c r="K5" s="111"/>
      <c r="L5" s="111"/>
      <c r="M5" s="111"/>
      <c r="N5" s="111"/>
      <c r="O5" s="111"/>
      <c r="P5" s="111"/>
      <c r="Q5" s="111"/>
      <c r="R5" s="112"/>
    </row>
    <row r="6" spans="1:20" ht="16" thickBot="1" x14ac:dyDescent="0.4">
      <c r="H6" s="70" t="s">
        <v>1084</v>
      </c>
      <c r="I6" s="70" t="s">
        <v>1085</v>
      </c>
      <c r="J6" s="71" t="s">
        <v>1086</v>
      </c>
      <c r="K6" s="71" t="s">
        <v>1087</v>
      </c>
      <c r="L6" s="71" t="s">
        <v>1088</v>
      </c>
      <c r="M6" s="71" t="s">
        <v>1089</v>
      </c>
      <c r="N6" s="71" t="s">
        <v>1090</v>
      </c>
      <c r="O6" s="71" t="s">
        <v>1091</v>
      </c>
      <c r="P6" s="71" t="s">
        <v>1092</v>
      </c>
      <c r="Q6" s="71" t="s">
        <v>1093</v>
      </c>
      <c r="R6" s="71" t="s">
        <v>1094</v>
      </c>
      <c r="S6" s="72" t="s">
        <v>11</v>
      </c>
    </row>
    <row r="7" spans="1:20" x14ac:dyDescent="0.35">
      <c r="H7">
        <v>1473</v>
      </c>
      <c r="I7">
        <v>6.7888662593346908E-4</v>
      </c>
      <c r="J7">
        <v>61.9</v>
      </c>
      <c r="K7">
        <v>18.3</v>
      </c>
      <c r="L7">
        <v>3.49</v>
      </c>
      <c r="M7">
        <v>6.89</v>
      </c>
      <c r="N7">
        <v>4.01</v>
      </c>
      <c r="O7">
        <v>0.62</v>
      </c>
      <c r="P7">
        <v>1.04</v>
      </c>
      <c r="Q7">
        <v>3.37</v>
      </c>
      <c r="R7">
        <v>0</v>
      </c>
      <c r="S7">
        <v>99.620000000000019</v>
      </c>
      <c r="T7">
        <f>H7-273.15</f>
        <v>1199.8499999999999</v>
      </c>
    </row>
    <row r="9" spans="1:20" x14ac:dyDescent="0.35">
      <c r="C9" t="s">
        <v>1095</v>
      </c>
    </row>
    <row r="10" spans="1:20" ht="16" thickBot="1" x14ac:dyDescent="0.4">
      <c r="C10" t="s">
        <v>1096</v>
      </c>
      <c r="H10" t="s">
        <v>1252</v>
      </c>
      <c r="I10" s="72" t="s">
        <v>1086</v>
      </c>
      <c r="J10" s="72" t="s">
        <v>1087</v>
      </c>
      <c r="K10" s="72" t="s">
        <v>1088</v>
      </c>
      <c r="L10" s="72" t="s">
        <v>1089</v>
      </c>
      <c r="M10" s="72" t="s">
        <v>1090</v>
      </c>
      <c r="N10" s="72" t="s">
        <v>1091</v>
      </c>
      <c r="O10" s="72" t="s">
        <v>1092</v>
      </c>
      <c r="P10" s="72" t="s">
        <v>1093</v>
      </c>
      <c r="Q10" s="72" t="s">
        <v>1094</v>
      </c>
      <c r="R10" s="73" t="s">
        <v>1097</v>
      </c>
    </row>
    <row r="11" spans="1:20" x14ac:dyDescent="0.35">
      <c r="I11" s="74">
        <f>J7/60.06</f>
        <v>1.0306360306360305</v>
      </c>
      <c r="J11" s="75">
        <f>K7*2/101.96</f>
        <v>0.35896429972538252</v>
      </c>
      <c r="K11" s="76">
        <f>L7/40.32</f>
        <v>8.655753968253968E-2</v>
      </c>
      <c r="L11" s="77">
        <f>M7/56.06</f>
        <v>0.12290403139493399</v>
      </c>
      <c r="M11" s="75">
        <f>N7/71.85</f>
        <v>5.5810716771050803E-2</v>
      </c>
      <c r="N11" s="78">
        <f>O7/79.9</f>
        <v>7.7596996245306625E-3</v>
      </c>
      <c r="O11" s="78">
        <f>P7/47.1</f>
        <v>2.2080679405520168E-2</v>
      </c>
      <c r="P11" s="78">
        <f>Q7/30.99</f>
        <v>0.10874475637302357</v>
      </c>
      <c r="Q11" s="78">
        <f>R7/70.94</f>
        <v>0</v>
      </c>
      <c r="R11" s="79">
        <f>SUM(I11:Q11)</f>
        <v>1.7934577536130119</v>
      </c>
      <c r="S11" t="s">
        <v>1254</v>
      </c>
    </row>
    <row r="12" spans="1:20" x14ac:dyDescent="0.35">
      <c r="C12" s="80" t="s">
        <v>1098</v>
      </c>
      <c r="D12" s="57"/>
      <c r="E12" s="57"/>
    </row>
    <row r="15" spans="1:20" ht="16" thickBot="1" x14ac:dyDescent="0.4">
      <c r="G15" t="s">
        <v>1253</v>
      </c>
      <c r="I15" s="72" t="s">
        <v>1099</v>
      </c>
      <c r="J15" s="72" t="s">
        <v>1100</v>
      </c>
      <c r="K15" s="72" t="s">
        <v>1101</v>
      </c>
      <c r="L15" s="72" t="s">
        <v>1102</v>
      </c>
      <c r="M15" s="72" t="s">
        <v>1103</v>
      </c>
      <c r="N15" s="72" t="s">
        <v>1104</v>
      </c>
      <c r="O15" s="72" t="s">
        <v>1105</v>
      </c>
      <c r="P15" s="72" t="s">
        <v>1106</v>
      </c>
      <c r="Q15" s="72" t="s">
        <v>1107</v>
      </c>
    </row>
    <row r="16" spans="1:20" x14ac:dyDescent="0.35">
      <c r="I16" s="79">
        <f>I11/$R11</f>
        <v>0.57466423647825648</v>
      </c>
      <c r="J16" s="79">
        <f>J11/$R11</f>
        <v>0.20015207997078865</v>
      </c>
      <c r="K16" s="79">
        <f>K11/$R11</f>
        <v>4.8262937617663489E-2</v>
      </c>
      <c r="L16" s="79">
        <f t="shared" ref="L16:Q16" si="0">L11/$R11</f>
        <v>6.8529091999707026E-2</v>
      </c>
      <c r="M16" s="79">
        <f t="shared" si="0"/>
        <v>3.111905851064363E-2</v>
      </c>
      <c r="N16" s="79">
        <f t="shared" si="0"/>
        <v>4.3266698693617692E-3</v>
      </c>
      <c r="O16" s="79">
        <f>O11/$R11</f>
        <v>1.2311792324651929E-2</v>
      </c>
      <c r="P16" s="79">
        <f t="shared" si="0"/>
        <v>6.0634133228927044E-2</v>
      </c>
      <c r="Q16" s="79">
        <f t="shared" si="0"/>
        <v>0</v>
      </c>
    </row>
    <row r="17" spans="9:17" x14ac:dyDescent="0.35">
      <c r="I17" t="s">
        <v>1255</v>
      </c>
    </row>
    <row r="21" spans="9:17" ht="16" thickBot="1" x14ac:dyDescent="0.4">
      <c r="I21" s="72" t="s">
        <v>1108</v>
      </c>
      <c r="J21" s="72" t="s">
        <v>1109</v>
      </c>
      <c r="K21" s="72" t="s">
        <v>1110</v>
      </c>
      <c r="L21" s="72" t="s">
        <v>1111</v>
      </c>
      <c r="M21" s="72" t="s">
        <v>1112</v>
      </c>
      <c r="N21" s="72" t="s">
        <v>1113</v>
      </c>
      <c r="O21" s="72" t="s">
        <v>1114</v>
      </c>
      <c r="P21" s="72" t="s">
        <v>1115</v>
      </c>
      <c r="Q21" s="72" t="s">
        <v>1116</v>
      </c>
    </row>
    <row r="22" spans="9:17" x14ac:dyDescent="0.35">
      <c r="I22" s="81">
        <f>I16*1000/$H7</f>
        <v>0.39013186454735677</v>
      </c>
      <c r="J22" s="81">
        <f t="shared" ref="J22:Q22" si="1">J16*1000/$H7</f>
        <v>0.13588057024493461</v>
      </c>
      <c r="K22" s="81">
        <f t="shared" si="1"/>
        <v>3.276506287689307E-2</v>
      </c>
      <c r="L22" s="81">
        <f t="shared" si="1"/>
        <v>4.6523484045965388E-2</v>
      </c>
      <c r="M22" s="81">
        <f t="shared" si="1"/>
        <v>2.1126312634517062E-2</v>
      </c>
      <c r="N22" s="81">
        <f t="shared" si="1"/>
        <v>2.9373183091390151E-3</v>
      </c>
      <c r="O22" s="81">
        <f t="shared" si="1"/>
        <v>8.3583111504765308E-3</v>
      </c>
      <c r="P22" s="81">
        <f t="shared" si="1"/>
        <v>4.116370212418672E-2</v>
      </c>
      <c r="Q22" s="81">
        <f t="shared" si="1"/>
        <v>0</v>
      </c>
    </row>
    <row r="26" spans="9:17" x14ac:dyDescent="0.35">
      <c r="L26" s="50" t="s">
        <v>1007</v>
      </c>
      <c r="M26" s="50" t="s">
        <v>1117</v>
      </c>
    </row>
    <row r="27" spans="9:17" x14ac:dyDescent="0.35">
      <c r="L27" s="82">
        <f>-12.659+(3692*L16-7592*I16-13736*N16+3762*J16+34483)/H7</f>
        <v>8.4317668104850956</v>
      </c>
      <c r="M27">
        <v>0.154</v>
      </c>
    </row>
  </sheetData>
  <mergeCells count="1">
    <mergeCell ref="J5:R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8EF-4DD0-4A6C-97F8-390E17DC0C14}">
  <dimension ref="A1:N5"/>
  <sheetViews>
    <sheetView workbookViewId="0">
      <selection activeCell="N3" sqref="N3"/>
    </sheetView>
  </sheetViews>
  <sheetFormatPr defaultRowHeight="15.5" x14ac:dyDescent="0.35"/>
  <cols>
    <col min="1" max="1" width="23.1640625" customWidth="1"/>
  </cols>
  <sheetData>
    <row r="1" spans="1:14" ht="16" thickBot="1" x14ac:dyDescent="0.4">
      <c r="A1" s="70" t="s">
        <v>140</v>
      </c>
      <c r="B1" s="70" t="s">
        <v>1085</v>
      </c>
      <c r="C1" s="71" t="s">
        <v>1243</v>
      </c>
      <c r="D1" s="71" t="s">
        <v>1244</v>
      </c>
      <c r="E1" s="71" t="s">
        <v>1245</v>
      </c>
      <c r="F1" s="71" t="s">
        <v>1246</v>
      </c>
      <c r="G1" s="71" t="s">
        <v>1247</v>
      </c>
      <c r="H1" s="71" t="s">
        <v>1248</v>
      </c>
      <c r="I1" s="71" t="s">
        <v>1249</v>
      </c>
      <c r="J1" s="71" t="s">
        <v>1250</v>
      </c>
      <c r="K1" s="71" t="s">
        <v>1251</v>
      </c>
      <c r="L1" s="72" t="s">
        <v>11</v>
      </c>
      <c r="M1" t="s">
        <v>1007</v>
      </c>
      <c r="N1" t="s">
        <v>1117</v>
      </c>
    </row>
    <row r="2" spans="1:14" x14ac:dyDescent="0.35">
      <c r="A2">
        <v>1473</v>
      </c>
      <c r="B2">
        <v>6.7888662593346908E-4</v>
      </c>
      <c r="C2">
        <v>61.9</v>
      </c>
      <c r="D2">
        <v>18.3</v>
      </c>
      <c r="E2">
        <v>3.49</v>
      </c>
      <c r="F2">
        <v>6.89</v>
      </c>
      <c r="G2">
        <v>4.01</v>
      </c>
      <c r="H2">
        <v>0.62</v>
      </c>
      <c r="I2">
        <v>1.04</v>
      </c>
      <c r="J2">
        <v>3.37</v>
      </c>
      <c r="K2">
        <v>0</v>
      </c>
      <c r="L2">
        <v>99.620000000000019</v>
      </c>
      <c r="M2">
        <v>8.4162235134221159</v>
      </c>
      <c r="N2">
        <v>0.154</v>
      </c>
    </row>
    <row r="3" spans="1:14" x14ac:dyDescent="0.35">
      <c r="A3">
        <v>1473</v>
      </c>
      <c r="B3">
        <v>6.7888662593346908E-4</v>
      </c>
      <c r="C3">
        <v>50</v>
      </c>
      <c r="D3">
        <v>18.3</v>
      </c>
      <c r="E3">
        <v>10</v>
      </c>
      <c r="F3">
        <v>8</v>
      </c>
      <c r="G3">
        <v>4.01</v>
      </c>
      <c r="H3">
        <v>0.62</v>
      </c>
      <c r="I3">
        <v>1.04</v>
      </c>
      <c r="J3">
        <v>3.37</v>
      </c>
      <c r="K3">
        <v>0</v>
      </c>
      <c r="L3">
        <v>95.340000000000018</v>
      </c>
      <c r="M3">
        <v>9.0007241801685449</v>
      </c>
      <c r="N3">
        <v>0.154</v>
      </c>
    </row>
    <row r="4" spans="1:14" x14ac:dyDescent="0.35">
      <c r="A4">
        <v>1200</v>
      </c>
      <c r="B4">
        <v>8.3333333333333339E-4</v>
      </c>
      <c r="C4">
        <v>50</v>
      </c>
      <c r="D4">
        <v>18.3</v>
      </c>
      <c r="E4">
        <v>10</v>
      </c>
      <c r="F4">
        <v>8</v>
      </c>
      <c r="G4">
        <v>4.01</v>
      </c>
      <c r="H4">
        <v>0.62</v>
      </c>
      <c r="I4">
        <v>1.04</v>
      </c>
      <c r="J4">
        <v>3.37</v>
      </c>
      <c r="K4">
        <v>0</v>
      </c>
      <c r="L4">
        <v>95.340000000000018</v>
      </c>
      <c r="M4">
        <v>13.928311431156887</v>
      </c>
      <c r="N4">
        <v>0.154</v>
      </c>
    </row>
    <row r="5" spans="1:14" x14ac:dyDescent="0.35">
      <c r="A5">
        <v>1200</v>
      </c>
      <c r="B5">
        <v>8.3333333333333339E-4</v>
      </c>
      <c r="C5">
        <v>50</v>
      </c>
      <c r="D5">
        <v>18.3</v>
      </c>
      <c r="E5">
        <v>10</v>
      </c>
      <c r="F5">
        <v>8</v>
      </c>
      <c r="G5">
        <v>4.01</v>
      </c>
      <c r="H5">
        <v>0.62</v>
      </c>
      <c r="I5">
        <v>1.04</v>
      </c>
      <c r="J5">
        <v>3.37</v>
      </c>
      <c r="K5">
        <v>1</v>
      </c>
      <c r="L5">
        <v>96.340000000000018</v>
      </c>
      <c r="M5">
        <v>13.945338369847375</v>
      </c>
      <c r="N5">
        <v>0.154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E46E-F339-4BF3-885C-EDCFEBDA7669}">
  <dimension ref="A1:N83"/>
  <sheetViews>
    <sheetView tabSelected="1" topLeftCell="J6" zoomScale="111" workbookViewId="0">
      <selection activeCell="N9" sqref="N9"/>
    </sheetView>
  </sheetViews>
  <sheetFormatPr defaultRowHeight="15.5" x14ac:dyDescent="0.35"/>
  <sheetData>
    <row r="1" spans="1:14" x14ac:dyDescent="0.35">
      <c r="A1" t="s">
        <v>139</v>
      </c>
      <c r="B1" t="s">
        <v>140</v>
      </c>
      <c r="C1" t="s">
        <v>1243</v>
      </c>
      <c r="D1" t="s">
        <v>1244</v>
      </c>
      <c r="E1" t="s">
        <v>1245</v>
      </c>
      <c r="F1" t="s">
        <v>1246</v>
      </c>
      <c r="G1" t="s">
        <v>1247</v>
      </c>
      <c r="H1" t="s">
        <v>1248</v>
      </c>
      <c r="I1" t="s">
        <v>1249</v>
      </c>
      <c r="J1" t="s">
        <v>1250</v>
      </c>
      <c r="K1" t="s">
        <v>1251</v>
      </c>
      <c r="L1" t="s">
        <v>149</v>
      </c>
      <c r="M1" t="s">
        <v>12</v>
      </c>
      <c r="N1" t="s">
        <v>1256</v>
      </c>
    </row>
    <row r="2" spans="1:14" s="116" customFormat="1" x14ac:dyDescent="0.35">
      <c r="A2" s="116" t="s">
        <v>13</v>
      </c>
      <c r="B2" s="116">
        <v>1473</v>
      </c>
      <c r="C2" s="116">
        <v>49.1</v>
      </c>
      <c r="D2" s="116">
        <v>16.600000000000001</v>
      </c>
      <c r="E2" s="116">
        <v>4.3</v>
      </c>
      <c r="F2" s="116">
        <v>9.8000000000000007</v>
      </c>
      <c r="G2" s="116">
        <v>7.63</v>
      </c>
      <c r="H2" s="116">
        <v>2.97</v>
      </c>
      <c r="I2" s="116">
        <v>1.3</v>
      </c>
      <c r="J2" s="116">
        <v>4.28</v>
      </c>
      <c r="K2" s="116">
        <v>0.23</v>
      </c>
      <c r="L2" s="116">
        <v>9</v>
      </c>
      <c r="M2" s="116" t="s">
        <v>162</v>
      </c>
      <c r="N2" s="116">
        <v>5.9138193698274879</v>
      </c>
    </row>
    <row r="3" spans="1:14" s="116" customFormat="1" x14ac:dyDescent="0.35">
      <c r="A3" s="116" t="s">
        <v>35</v>
      </c>
      <c r="B3" s="116">
        <v>1473</v>
      </c>
      <c r="C3" s="116">
        <v>49.1</v>
      </c>
      <c r="D3" s="116">
        <v>14.4</v>
      </c>
      <c r="E3" s="116">
        <v>8.5</v>
      </c>
      <c r="F3" s="116">
        <v>12.4</v>
      </c>
      <c r="G3" s="116">
        <v>8.8800000000000008</v>
      </c>
      <c r="H3" s="116">
        <v>0.93</v>
      </c>
      <c r="I3" s="116">
        <v>0.41</v>
      </c>
      <c r="J3" s="116">
        <v>2.41</v>
      </c>
      <c r="K3" s="116">
        <v>0.19</v>
      </c>
      <c r="L3" s="116">
        <v>9</v>
      </c>
      <c r="M3" s="116" t="s">
        <v>162</v>
      </c>
      <c r="N3" s="116">
        <v>5.9126732962191202</v>
      </c>
    </row>
    <row r="4" spans="1:14" s="116" customFormat="1" x14ac:dyDescent="0.35">
      <c r="A4" s="116" t="s">
        <v>46</v>
      </c>
      <c r="B4" s="116">
        <v>1473</v>
      </c>
      <c r="C4" s="116">
        <v>43.2</v>
      </c>
      <c r="D4" s="116">
        <v>14.3</v>
      </c>
      <c r="E4" s="116">
        <v>7.9</v>
      </c>
      <c r="F4" s="116">
        <v>14.4</v>
      </c>
      <c r="G4" s="116">
        <v>8.73</v>
      </c>
      <c r="H4" s="116">
        <v>2.93</v>
      </c>
      <c r="I4" s="116">
        <v>0.49</v>
      </c>
      <c r="J4" s="116">
        <v>2.58</v>
      </c>
      <c r="K4" s="116">
        <v>2.5099999999999998</v>
      </c>
      <c r="L4" s="116">
        <v>9.4</v>
      </c>
      <c r="M4" s="116" t="s">
        <v>162</v>
      </c>
      <c r="N4" s="116">
        <v>6.2271223911920588</v>
      </c>
    </row>
    <row r="5" spans="1:14" s="116" customFormat="1" x14ac:dyDescent="0.35">
      <c r="A5" s="116" t="s">
        <v>83</v>
      </c>
      <c r="B5" s="116">
        <v>1473</v>
      </c>
      <c r="C5" s="116">
        <v>47.2</v>
      </c>
      <c r="D5" s="116">
        <v>12.1</v>
      </c>
      <c r="E5" s="116">
        <v>10.4</v>
      </c>
      <c r="F5" s="116">
        <v>10.7</v>
      </c>
      <c r="G5" s="116">
        <v>9.3000000000000007</v>
      </c>
      <c r="H5" s="116">
        <v>2.5499999999999998</v>
      </c>
      <c r="I5" s="116">
        <v>0.57999999999999996</v>
      </c>
      <c r="J5" s="116">
        <v>2.92</v>
      </c>
      <c r="K5" s="116">
        <v>0.19</v>
      </c>
      <c r="L5" s="116">
        <v>9.1999999999999993</v>
      </c>
      <c r="M5" s="116" t="s">
        <v>162</v>
      </c>
      <c r="N5" s="116">
        <v>6.0372413794273152</v>
      </c>
    </row>
    <row r="6" spans="1:14" s="116" customFormat="1" x14ac:dyDescent="0.35">
      <c r="A6" s="116" t="s">
        <v>93</v>
      </c>
      <c r="B6" s="116">
        <v>1473</v>
      </c>
      <c r="C6" s="116">
        <v>57.7</v>
      </c>
      <c r="D6" s="116">
        <v>20.7</v>
      </c>
      <c r="E6" s="116">
        <v>2</v>
      </c>
      <c r="F6" s="116">
        <v>4.5999999999999996</v>
      </c>
      <c r="G6" s="116">
        <v>4.88</v>
      </c>
      <c r="H6" s="116">
        <v>1.64</v>
      </c>
      <c r="I6" s="116">
        <v>2.62</v>
      </c>
      <c r="J6" s="116">
        <v>6.03</v>
      </c>
      <c r="K6" s="116">
        <v>0.14000000000000001</v>
      </c>
      <c r="L6" s="116">
        <v>8.6</v>
      </c>
      <c r="M6" s="116" t="s">
        <v>206</v>
      </c>
      <c r="N6" s="116">
        <v>5.5857684771658969</v>
      </c>
    </row>
    <row r="7" spans="1:14" s="117" customFormat="1" x14ac:dyDescent="0.35">
      <c r="A7" s="117" t="s">
        <v>24</v>
      </c>
      <c r="B7" s="117">
        <v>1523</v>
      </c>
      <c r="C7" s="117">
        <v>47</v>
      </c>
      <c r="D7" s="117">
        <v>13</v>
      </c>
      <c r="E7" s="117">
        <v>8</v>
      </c>
      <c r="F7" s="117">
        <v>11</v>
      </c>
      <c r="G7" s="117">
        <v>11.07</v>
      </c>
      <c r="H7" s="117">
        <v>5.35</v>
      </c>
      <c r="I7" s="117">
        <v>0.24</v>
      </c>
      <c r="J7" s="117">
        <v>1.68</v>
      </c>
      <c r="K7" s="117">
        <v>0.49</v>
      </c>
      <c r="L7" s="117">
        <v>8</v>
      </c>
      <c r="M7" s="117" t="s">
        <v>162</v>
      </c>
      <c r="N7" s="117">
        <v>5.358551306748506</v>
      </c>
    </row>
    <row r="8" spans="1:14" s="117" customFormat="1" x14ac:dyDescent="0.35">
      <c r="A8" s="117" t="s">
        <v>35</v>
      </c>
      <c r="B8" s="117">
        <v>1523</v>
      </c>
      <c r="C8" s="117">
        <v>50.1</v>
      </c>
      <c r="D8" s="117">
        <v>14.8</v>
      </c>
      <c r="E8" s="117">
        <v>8.6999999999999993</v>
      </c>
      <c r="F8" s="117">
        <v>12.3</v>
      </c>
      <c r="G8" s="117">
        <v>9.1</v>
      </c>
      <c r="H8" s="117">
        <v>0.92</v>
      </c>
      <c r="I8" s="117">
        <v>0.24</v>
      </c>
      <c r="J8" s="117">
        <v>2.09</v>
      </c>
      <c r="K8" s="117">
        <v>0.18</v>
      </c>
      <c r="L8" s="117">
        <v>8.3000000000000007</v>
      </c>
      <c r="M8" s="117" t="s">
        <v>206</v>
      </c>
      <c r="N8" s="117">
        <v>5.4948046700106685</v>
      </c>
    </row>
    <row r="9" spans="1:14" s="117" customFormat="1" x14ac:dyDescent="0.35">
      <c r="A9" s="117" t="s">
        <v>46</v>
      </c>
      <c r="B9" s="117">
        <v>1523</v>
      </c>
      <c r="C9" s="117">
        <v>43.3</v>
      </c>
      <c r="D9" s="117">
        <v>14.6</v>
      </c>
      <c r="E9" s="117">
        <v>8.1</v>
      </c>
      <c r="F9" s="117">
        <v>13.8</v>
      </c>
      <c r="G9" s="117">
        <v>9.81</v>
      </c>
      <c r="H9" s="117">
        <v>2.75</v>
      </c>
      <c r="I9" s="117">
        <v>0.47</v>
      </c>
      <c r="J9" s="117">
        <v>2.5099999999999998</v>
      </c>
      <c r="K9" s="117">
        <v>2.42</v>
      </c>
      <c r="L9" s="117">
        <v>8.6</v>
      </c>
      <c r="M9" s="117" t="s">
        <v>162</v>
      </c>
      <c r="N9" s="117">
        <v>5.8635592448597107</v>
      </c>
    </row>
    <row r="10" spans="1:14" s="117" customFormat="1" x14ac:dyDescent="0.35">
      <c r="A10" s="117" t="s">
        <v>66</v>
      </c>
      <c r="B10" s="117">
        <v>1523</v>
      </c>
      <c r="C10" s="117">
        <v>55.3</v>
      </c>
      <c r="D10" s="117">
        <v>14.4</v>
      </c>
      <c r="E10" s="117">
        <v>8.9</v>
      </c>
      <c r="F10" s="117">
        <v>9.5</v>
      </c>
      <c r="G10" s="117">
        <v>5.94</v>
      </c>
      <c r="H10" s="117">
        <v>0.62</v>
      </c>
      <c r="I10" s="117">
        <v>1.47</v>
      </c>
      <c r="J10" s="117">
        <v>3.01</v>
      </c>
      <c r="L10" s="117">
        <v>8.1</v>
      </c>
      <c r="M10" s="117" t="s">
        <v>162</v>
      </c>
      <c r="N10" s="117">
        <v>5.4281782917518617</v>
      </c>
    </row>
    <row r="11" spans="1:14" s="117" customFormat="1" x14ac:dyDescent="0.35">
      <c r="A11" s="117" t="s">
        <v>75</v>
      </c>
      <c r="B11" s="117">
        <v>1523</v>
      </c>
      <c r="C11" s="117">
        <v>62.2</v>
      </c>
      <c r="D11" s="117">
        <v>18</v>
      </c>
      <c r="E11" s="117">
        <v>3.3</v>
      </c>
      <c r="F11" s="117">
        <v>6.6</v>
      </c>
      <c r="G11" s="117">
        <v>3.53</v>
      </c>
      <c r="H11" s="117">
        <v>0.61</v>
      </c>
      <c r="I11" s="117">
        <v>1.25</v>
      </c>
      <c r="J11" s="117">
        <v>4.83</v>
      </c>
      <c r="L11" s="117">
        <v>7.3</v>
      </c>
      <c r="M11" s="117" t="s">
        <v>162</v>
      </c>
      <c r="N11" s="117">
        <v>5.0434284567698295</v>
      </c>
    </row>
    <row r="12" spans="1:14" s="117" customFormat="1" x14ac:dyDescent="0.35">
      <c r="A12" s="117" t="s">
        <v>83</v>
      </c>
      <c r="B12" s="117">
        <v>1523</v>
      </c>
      <c r="C12" s="117">
        <v>46.1</v>
      </c>
      <c r="D12" s="117">
        <v>11.7</v>
      </c>
      <c r="E12" s="117">
        <v>12.2</v>
      </c>
      <c r="F12" s="117">
        <v>10.1</v>
      </c>
      <c r="G12" s="117">
        <v>10.88</v>
      </c>
      <c r="H12" s="117">
        <v>2.41</v>
      </c>
      <c r="I12" s="117">
        <v>0.49</v>
      </c>
      <c r="J12" s="117">
        <v>2.95</v>
      </c>
      <c r="K12" s="117">
        <v>0.19</v>
      </c>
      <c r="L12" s="117">
        <v>8.5</v>
      </c>
      <c r="M12" s="117" t="s">
        <v>162</v>
      </c>
      <c r="N12" s="117">
        <v>5.795297682070248</v>
      </c>
    </row>
    <row r="13" spans="1:14" s="117" customFormat="1" x14ac:dyDescent="0.35">
      <c r="A13" s="117" t="s">
        <v>93</v>
      </c>
      <c r="B13" s="117">
        <v>1523</v>
      </c>
      <c r="C13" s="117">
        <v>57.5</v>
      </c>
      <c r="D13" s="117">
        <v>21.5</v>
      </c>
      <c r="E13" s="117">
        <v>2</v>
      </c>
      <c r="F13" s="117">
        <v>4.5999999999999996</v>
      </c>
      <c r="G13" s="117">
        <v>4.9000000000000004</v>
      </c>
      <c r="H13" s="117">
        <v>1.66</v>
      </c>
      <c r="I13" s="117">
        <v>2.42</v>
      </c>
      <c r="J13" s="117">
        <v>5.34</v>
      </c>
      <c r="K13" s="117">
        <v>0.14000000000000001</v>
      </c>
      <c r="L13" s="117">
        <v>8</v>
      </c>
      <c r="M13" s="117" t="s">
        <v>275</v>
      </c>
      <c r="N13" s="117">
        <v>5.137460013911709</v>
      </c>
    </row>
    <row r="14" spans="1:14" s="117" customFormat="1" x14ac:dyDescent="0.35">
      <c r="A14" s="117" t="s">
        <v>111</v>
      </c>
      <c r="B14" s="117">
        <v>1523</v>
      </c>
      <c r="C14" s="117">
        <v>43.4</v>
      </c>
      <c r="D14" s="117">
        <v>11.6</v>
      </c>
      <c r="E14" s="117">
        <v>12.1</v>
      </c>
      <c r="F14" s="117">
        <v>19.899999999999999</v>
      </c>
      <c r="G14" s="117">
        <v>10.67</v>
      </c>
      <c r="J14" s="117">
        <v>0.56000000000000005</v>
      </c>
      <c r="L14" s="117">
        <v>8.8000000000000007</v>
      </c>
      <c r="M14" s="117" t="s">
        <v>162</v>
      </c>
      <c r="N14" s="117">
        <v>6.1506277416672113</v>
      </c>
    </row>
    <row r="15" spans="1:14" s="118" customFormat="1" x14ac:dyDescent="0.35">
      <c r="A15" s="118" t="s">
        <v>13</v>
      </c>
      <c r="B15" s="118">
        <v>1573</v>
      </c>
      <c r="C15" s="118">
        <v>48.5</v>
      </c>
      <c r="D15" s="118">
        <v>16.899999999999999</v>
      </c>
      <c r="E15" s="118">
        <v>4.5</v>
      </c>
      <c r="F15" s="118">
        <v>9.6</v>
      </c>
      <c r="G15" s="118">
        <v>10.77</v>
      </c>
      <c r="H15" s="118">
        <v>3.6</v>
      </c>
      <c r="I15" s="118">
        <v>0.28999999999999998</v>
      </c>
      <c r="J15" s="118">
        <v>3.39</v>
      </c>
      <c r="K15" s="118">
        <v>0.23</v>
      </c>
      <c r="L15" s="118">
        <v>7.3</v>
      </c>
      <c r="M15" s="118" t="s">
        <v>162</v>
      </c>
      <c r="N15" s="118">
        <v>5.0800952805041399</v>
      </c>
    </row>
    <row r="16" spans="1:14" s="118" customFormat="1" x14ac:dyDescent="0.35">
      <c r="A16" s="118" t="s">
        <v>24</v>
      </c>
      <c r="B16" s="118">
        <v>1573</v>
      </c>
      <c r="C16" s="118">
        <v>42.9</v>
      </c>
      <c r="D16" s="118">
        <v>12</v>
      </c>
      <c r="E16" s="118">
        <v>7.7</v>
      </c>
      <c r="F16" s="118">
        <v>10</v>
      </c>
      <c r="G16" s="118">
        <v>15.14</v>
      </c>
      <c r="H16" s="118">
        <v>7.44</v>
      </c>
      <c r="J16" s="118">
        <v>2</v>
      </c>
      <c r="K16" s="118">
        <v>0.56999999999999995</v>
      </c>
      <c r="L16" s="118">
        <v>7.3</v>
      </c>
      <c r="M16" s="118" t="s">
        <v>305</v>
      </c>
      <c r="N16" s="118">
        <v>5.1682500303634127</v>
      </c>
    </row>
    <row r="17" spans="1:14" s="118" customFormat="1" x14ac:dyDescent="0.35">
      <c r="A17" s="118" t="s">
        <v>35</v>
      </c>
      <c r="B17" s="118">
        <v>1573</v>
      </c>
      <c r="C17" s="118">
        <v>49.5</v>
      </c>
      <c r="D17" s="118">
        <v>14.7</v>
      </c>
      <c r="E17" s="118">
        <v>8.8000000000000007</v>
      </c>
      <c r="F17" s="118">
        <v>12.2</v>
      </c>
      <c r="G17" s="118">
        <v>9.1</v>
      </c>
      <c r="H17" s="118">
        <v>0.93</v>
      </c>
      <c r="I17" s="118">
        <v>0.14000000000000001</v>
      </c>
      <c r="J17" s="118">
        <v>2.4900000000000002</v>
      </c>
      <c r="K17" s="118">
        <v>0.17</v>
      </c>
      <c r="L17" s="118">
        <v>7.6</v>
      </c>
      <c r="M17" s="118" t="s">
        <v>162</v>
      </c>
      <c r="N17" s="118">
        <v>5.2798206748353289</v>
      </c>
    </row>
    <row r="18" spans="1:14" s="118" customFormat="1" x14ac:dyDescent="0.35">
      <c r="A18" s="118" t="s">
        <v>46</v>
      </c>
      <c r="B18" s="118">
        <v>1573</v>
      </c>
      <c r="C18" s="118">
        <v>41.5</v>
      </c>
      <c r="D18" s="118">
        <v>14.4</v>
      </c>
      <c r="E18" s="118">
        <v>8.3000000000000007</v>
      </c>
      <c r="F18" s="118">
        <v>14.3</v>
      </c>
      <c r="G18" s="118">
        <v>10.68</v>
      </c>
      <c r="H18" s="118">
        <v>2.93</v>
      </c>
      <c r="I18" s="118">
        <v>0.22</v>
      </c>
      <c r="J18" s="118">
        <v>2.33</v>
      </c>
      <c r="K18" s="118">
        <v>2.72</v>
      </c>
      <c r="L18" s="118">
        <v>7.9</v>
      </c>
      <c r="M18" s="118" t="s">
        <v>162</v>
      </c>
      <c r="N18" s="118">
        <v>5.6145371467103224</v>
      </c>
    </row>
    <row r="19" spans="1:14" s="118" customFormat="1" x14ac:dyDescent="0.35">
      <c r="A19" s="118" t="s">
        <v>56</v>
      </c>
      <c r="B19" s="118">
        <v>1573</v>
      </c>
      <c r="C19" s="118">
        <v>66.099999999999994</v>
      </c>
      <c r="D19" s="118">
        <v>15.5</v>
      </c>
      <c r="E19" s="118">
        <v>1.8</v>
      </c>
      <c r="F19" s="118">
        <v>3.2</v>
      </c>
      <c r="G19" s="118">
        <v>4.0999999999999996</v>
      </c>
      <c r="H19" s="118">
        <v>0.93</v>
      </c>
      <c r="I19" s="118">
        <v>4.8499999999999996</v>
      </c>
      <c r="J19" s="118">
        <v>1.87</v>
      </c>
      <c r="L19" s="118">
        <v>6.5</v>
      </c>
      <c r="M19" s="118" t="s">
        <v>337</v>
      </c>
      <c r="N19" s="118">
        <v>4.2999287962052906</v>
      </c>
    </row>
    <row r="20" spans="1:14" s="118" customFormat="1" x14ac:dyDescent="0.35">
      <c r="A20" s="118" t="s">
        <v>66</v>
      </c>
      <c r="B20" s="118">
        <v>1573</v>
      </c>
      <c r="C20" s="118">
        <v>54.3</v>
      </c>
      <c r="D20" s="118">
        <v>14.1</v>
      </c>
      <c r="E20" s="118">
        <v>9.1999999999999993</v>
      </c>
      <c r="F20" s="118">
        <v>9.6</v>
      </c>
      <c r="G20" s="118">
        <v>6.22</v>
      </c>
      <c r="H20" s="118">
        <v>0.6</v>
      </c>
      <c r="I20" s="118">
        <v>1.1299999999999999</v>
      </c>
      <c r="J20" s="118">
        <v>3.07</v>
      </c>
      <c r="L20" s="118">
        <v>7.5</v>
      </c>
      <c r="M20" s="118" t="s">
        <v>162</v>
      </c>
      <c r="N20" s="118">
        <v>5.1694141785341721</v>
      </c>
    </row>
    <row r="21" spans="1:14" s="118" customFormat="1" x14ac:dyDescent="0.35">
      <c r="A21" s="118" t="s">
        <v>75</v>
      </c>
      <c r="B21" s="118">
        <v>1573</v>
      </c>
      <c r="C21" s="118">
        <v>62.2</v>
      </c>
      <c r="D21" s="118">
        <v>17</v>
      </c>
      <c r="E21" s="118">
        <v>3.3</v>
      </c>
      <c r="F21" s="118">
        <v>6.5</v>
      </c>
      <c r="G21" s="118">
        <v>3.53</v>
      </c>
      <c r="H21" s="118">
        <v>0.63</v>
      </c>
      <c r="I21" s="118">
        <v>1.38</v>
      </c>
      <c r="J21" s="118">
        <v>4.7300000000000004</v>
      </c>
      <c r="L21" s="118">
        <v>6.7</v>
      </c>
      <c r="M21" s="118" t="s">
        <v>337</v>
      </c>
      <c r="N21" s="118">
        <v>4.7758313193848965</v>
      </c>
    </row>
    <row r="22" spans="1:14" s="118" customFormat="1" x14ac:dyDescent="0.35">
      <c r="A22" s="118" t="s">
        <v>83</v>
      </c>
      <c r="B22" s="118">
        <v>1573</v>
      </c>
      <c r="C22" s="118">
        <v>45.7</v>
      </c>
      <c r="D22" s="118">
        <v>11.5</v>
      </c>
      <c r="E22" s="118">
        <v>13.5</v>
      </c>
      <c r="F22" s="118">
        <v>9.6999999999999993</v>
      </c>
      <c r="G22" s="118">
        <v>11.7</v>
      </c>
      <c r="H22" s="118">
        <v>2.4500000000000002</v>
      </c>
      <c r="J22" s="118">
        <v>2.09</v>
      </c>
      <c r="K22" s="118">
        <v>0.2</v>
      </c>
      <c r="L22" s="118">
        <v>7.6</v>
      </c>
      <c r="M22" s="118" t="s">
        <v>162</v>
      </c>
      <c r="N22" s="118">
        <v>5.3391729896124884</v>
      </c>
    </row>
    <row r="23" spans="1:14" s="118" customFormat="1" x14ac:dyDescent="0.35">
      <c r="A23" s="118" t="s">
        <v>93</v>
      </c>
      <c r="B23" s="118">
        <v>1573</v>
      </c>
      <c r="C23" s="118">
        <v>57.7</v>
      </c>
      <c r="D23" s="118">
        <v>20.6</v>
      </c>
      <c r="E23" s="118">
        <v>2.1</v>
      </c>
      <c r="F23" s="118">
        <v>4.8</v>
      </c>
      <c r="G23" s="118">
        <v>4.92</v>
      </c>
      <c r="H23" s="118">
        <v>1.66</v>
      </c>
      <c r="I23" s="118">
        <v>2.44</v>
      </c>
      <c r="J23" s="118">
        <v>6.28</v>
      </c>
      <c r="K23" s="118">
        <v>0.15</v>
      </c>
      <c r="L23" s="118">
        <v>7.3</v>
      </c>
      <c r="M23" s="118" t="s">
        <v>162</v>
      </c>
      <c r="N23" s="118">
        <v>5.0499196249469476</v>
      </c>
    </row>
    <row r="24" spans="1:14" s="118" customFormat="1" x14ac:dyDescent="0.35">
      <c r="A24" s="118" t="s">
        <v>111</v>
      </c>
      <c r="B24" s="118">
        <v>1573</v>
      </c>
      <c r="C24" s="118">
        <v>42</v>
      </c>
      <c r="D24" s="118">
        <v>10.8</v>
      </c>
      <c r="E24" s="118">
        <v>14.1</v>
      </c>
      <c r="F24" s="118">
        <v>18.2</v>
      </c>
      <c r="G24" s="118">
        <v>11.86</v>
      </c>
      <c r="J24" s="118">
        <v>0.57999999999999996</v>
      </c>
      <c r="L24" s="118">
        <v>8.1999999999999993</v>
      </c>
      <c r="M24" s="118" t="s">
        <v>305</v>
      </c>
      <c r="N24" s="118">
        <v>5.8622453037228528</v>
      </c>
    </row>
    <row r="25" spans="1:14" s="118" customFormat="1" x14ac:dyDescent="0.35">
      <c r="A25" s="118" t="s">
        <v>102</v>
      </c>
      <c r="B25" s="118">
        <v>1573</v>
      </c>
      <c r="C25" s="118">
        <v>70.2</v>
      </c>
      <c r="D25" s="118">
        <v>16.399999999999999</v>
      </c>
      <c r="E25" s="118">
        <v>0.3</v>
      </c>
      <c r="F25" s="118">
        <v>1.1000000000000001</v>
      </c>
      <c r="G25" s="118">
        <v>1.0900000000000001</v>
      </c>
      <c r="H25" s="118">
        <v>0.32</v>
      </c>
      <c r="I25" s="118">
        <v>6.93</v>
      </c>
      <c r="J25" s="118">
        <v>2.4700000000000002</v>
      </c>
      <c r="L25" s="118">
        <v>6.1</v>
      </c>
      <c r="M25" s="118" t="s">
        <v>337</v>
      </c>
      <c r="N25" s="118">
        <v>4.2969159762465736</v>
      </c>
    </row>
    <row r="26" spans="1:14" s="118" customFormat="1" x14ac:dyDescent="0.35">
      <c r="A26" s="118" t="s">
        <v>117</v>
      </c>
      <c r="B26" s="118">
        <v>1573</v>
      </c>
      <c r="C26" s="118">
        <v>47.6</v>
      </c>
      <c r="D26" s="118">
        <v>16.899999999999999</v>
      </c>
      <c r="E26" s="118">
        <v>11.9</v>
      </c>
      <c r="F26" s="118">
        <v>21.9</v>
      </c>
      <c r="J26" s="118">
        <v>0.9</v>
      </c>
      <c r="L26" s="118">
        <v>8.1999999999999993</v>
      </c>
      <c r="M26" s="118" t="s">
        <v>162</v>
      </c>
      <c r="N26" s="118">
        <v>5.6651000329997911</v>
      </c>
    </row>
    <row r="27" spans="1:14" s="118" customFormat="1" x14ac:dyDescent="0.35">
      <c r="A27" s="118" t="s">
        <v>121</v>
      </c>
      <c r="B27" s="118">
        <v>1573</v>
      </c>
      <c r="C27" s="118">
        <v>45</v>
      </c>
      <c r="D27" s="118">
        <v>20.100000000000001</v>
      </c>
      <c r="E27" s="118">
        <v>14.1</v>
      </c>
      <c r="F27" s="118">
        <v>19.2</v>
      </c>
      <c r="J27" s="118">
        <v>0.79</v>
      </c>
      <c r="L27" s="118">
        <v>8.1</v>
      </c>
      <c r="M27" s="118" t="s">
        <v>162</v>
      </c>
      <c r="N27" s="118">
        <v>5.5391292093205102</v>
      </c>
    </row>
    <row r="28" spans="1:14" s="118" customFormat="1" x14ac:dyDescent="0.35">
      <c r="A28" s="118" t="s">
        <v>126</v>
      </c>
      <c r="B28" s="118">
        <v>1573</v>
      </c>
      <c r="C28" s="118">
        <v>49.1</v>
      </c>
      <c r="D28" s="118">
        <v>15.3</v>
      </c>
      <c r="E28" s="118">
        <v>14.4</v>
      </c>
      <c r="F28" s="118">
        <v>19.100000000000001</v>
      </c>
      <c r="J28" s="118">
        <v>0.78</v>
      </c>
      <c r="L28" s="118">
        <v>8.1</v>
      </c>
      <c r="M28" s="118" t="s">
        <v>162</v>
      </c>
      <c r="N28" s="118">
        <v>5.5233522318389747</v>
      </c>
    </row>
    <row r="29" spans="1:14" s="119" customFormat="1" x14ac:dyDescent="0.35">
      <c r="A29" s="119" t="s">
        <v>13</v>
      </c>
      <c r="B29" s="119">
        <v>1623</v>
      </c>
      <c r="C29" s="119">
        <v>48.3</v>
      </c>
      <c r="D29" s="119">
        <v>16.399999999999999</v>
      </c>
      <c r="E29" s="119">
        <v>4.3</v>
      </c>
      <c r="F29" s="119">
        <v>9.5</v>
      </c>
      <c r="G29" s="119">
        <v>10.63</v>
      </c>
      <c r="H29" s="119">
        <v>3.46</v>
      </c>
      <c r="I29" s="119">
        <v>0.93</v>
      </c>
      <c r="J29" s="119">
        <v>4.03</v>
      </c>
      <c r="K29" s="119">
        <v>0.24</v>
      </c>
      <c r="L29" s="119">
        <v>6.8</v>
      </c>
      <c r="M29" s="119" t="s">
        <v>162</v>
      </c>
      <c r="N29" s="119">
        <v>4.957943729644219</v>
      </c>
    </row>
    <row r="30" spans="1:14" s="119" customFormat="1" x14ac:dyDescent="0.35">
      <c r="A30" s="119" t="s">
        <v>24</v>
      </c>
      <c r="B30" s="119">
        <v>1623</v>
      </c>
      <c r="C30" s="119">
        <v>42.7</v>
      </c>
      <c r="D30" s="119">
        <v>11.1</v>
      </c>
      <c r="E30" s="119">
        <v>7</v>
      </c>
      <c r="F30" s="119">
        <v>9.3000000000000007</v>
      </c>
      <c r="G30" s="119">
        <v>16.89</v>
      </c>
      <c r="H30" s="119">
        <v>8.39</v>
      </c>
      <c r="I30" s="119">
        <v>0.11</v>
      </c>
      <c r="J30" s="119">
        <v>1.68</v>
      </c>
      <c r="K30" s="119">
        <v>0.51</v>
      </c>
      <c r="L30" s="119">
        <v>6.4</v>
      </c>
      <c r="M30" s="119" t="s">
        <v>337</v>
      </c>
      <c r="N30" s="119">
        <v>4.7644902319814708</v>
      </c>
    </row>
    <row r="31" spans="1:14" s="119" customFormat="1" x14ac:dyDescent="0.35">
      <c r="A31" s="119" t="s">
        <v>35</v>
      </c>
      <c r="B31" s="119">
        <v>1623</v>
      </c>
      <c r="C31" s="119">
        <v>49.6</v>
      </c>
      <c r="D31" s="119">
        <v>14.7</v>
      </c>
      <c r="E31" s="119">
        <v>8.6</v>
      </c>
      <c r="F31" s="119">
        <v>12.4</v>
      </c>
      <c r="G31" s="119">
        <v>9.2100000000000009</v>
      </c>
      <c r="H31" s="119">
        <v>0.94</v>
      </c>
      <c r="I31" s="119">
        <v>0.2</v>
      </c>
      <c r="J31" s="119">
        <v>2.2599999999999998</v>
      </c>
      <c r="K31" s="119">
        <v>0.19</v>
      </c>
      <c r="L31" s="119">
        <v>6.9</v>
      </c>
      <c r="M31" s="119" t="s">
        <v>162</v>
      </c>
      <c r="N31" s="119">
        <v>4.9529561815911567</v>
      </c>
    </row>
    <row r="32" spans="1:14" s="119" customFormat="1" x14ac:dyDescent="0.35">
      <c r="A32" s="119" t="s">
        <v>46</v>
      </c>
      <c r="B32" s="119">
        <v>1623</v>
      </c>
      <c r="C32" s="119">
        <v>42.1</v>
      </c>
      <c r="D32" s="119">
        <v>14.6</v>
      </c>
      <c r="E32" s="119">
        <v>8.1999999999999993</v>
      </c>
      <c r="F32" s="119">
        <v>14.3</v>
      </c>
      <c r="G32" s="119">
        <v>10.67</v>
      </c>
      <c r="H32" s="119">
        <v>2.9</v>
      </c>
      <c r="I32" s="119">
        <v>0.14000000000000001</v>
      </c>
      <c r="J32" s="119">
        <v>2.17</v>
      </c>
      <c r="K32" s="119">
        <v>2.75</v>
      </c>
      <c r="L32" s="119">
        <v>7.2</v>
      </c>
      <c r="M32" s="119" t="s">
        <v>162</v>
      </c>
      <c r="N32" s="119">
        <v>5.2418975765694684</v>
      </c>
    </row>
    <row r="33" spans="1:14" s="119" customFormat="1" x14ac:dyDescent="0.35">
      <c r="A33" s="119" t="s">
        <v>56</v>
      </c>
      <c r="B33" s="119">
        <v>1623</v>
      </c>
      <c r="C33" s="119">
        <v>65.599999999999994</v>
      </c>
      <c r="D33" s="119">
        <v>15.9</v>
      </c>
      <c r="E33" s="119">
        <v>1.4</v>
      </c>
      <c r="F33" s="119">
        <v>3.4</v>
      </c>
      <c r="G33" s="119">
        <v>4.03</v>
      </c>
      <c r="H33" s="119">
        <v>0.92</v>
      </c>
      <c r="I33" s="119">
        <v>5.0599999999999996</v>
      </c>
      <c r="J33" s="119">
        <v>1.99</v>
      </c>
      <c r="L33" s="119">
        <v>6</v>
      </c>
      <c r="M33" s="119" t="s">
        <v>337</v>
      </c>
      <c r="N33" s="119">
        <v>4.0981845649531667</v>
      </c>
    </row>
    <row r="34" spans="1:14" s="119" customFormat="1" x14ac:dyDescent="0.35">
      <c r="A34" s="119" t="s">
        <v>66</v>
      </c>
      <c r="B34" s="119">
        <v>1623</v>
      </c>
      <c r="C34" s="119">
        <v>54.3</v>
      </c>
      <c r="D34" s="119">
        <v>14.4</v>
      </c>
      <c r="E34" s="119">
        <v>9</v>
      </c>
      <c r="F34" s="119">
        <v>9.6</v>
      </c>
      <c r="G34" s="119">
        <v>6.43</v>
      </c>
      <c r="H34" s="119">
        <v>0.57999999999999996</v>
      </c>
      <c r="I34" s="119">
        <v>1.1000000000000001</v>
      </c>
      <c r="J34" s="119">
        <v>2.88</v>
      </c>
      <c r="L34" s="119">
        <v>6.8</v>
      </c>
      <c r="M34" s="119" t="s">
        <v>162</v>
      </c>
      <c r="N34" s="119">
        <v>4.846213147400432</v>
      </c>
    </row>
    <row r="35" spans="1:14" s="119" customFormat="1" x14ac:dyDescent="0.35">
      <c r="A35" s="119" t="s">
        <v>75</v>
      </c>
      <c r="B35" s="119">
        <v>1623</v>
      </c>
      <c r="C35" s="119">
        <v>62.4</v>
      </c>
      <c r="D35" s="119">
        <v>17</v>
      </c>
      <c r="E35" s="119">
        <v>3.2</v>
      </c>
      <c r="F35" s="119">
        <v>6.5</v>
      </c>
      <c r="G35" s="119">
        <v>3.49</v>
      </c>
      <c r="H35" s="119">
        <v>0.61</v>
      </c>
      <c r="I35" s="119">
        <v>1.55</v>
      </c>
      <c r="J35" s="119">
        <v>5.19</v>
      </c>
      <c r="L35" s="119">
        <v>6.4</v>
      </c>
      <c r="M35" s="119" t="s">
        <v>337</v>
      </c>
      <c r="N35" s="119">
        <v>4.6006678978785915</v>
      </c>
    </row>
    <row r="36" spans="1:14" s="119" customFormat="1" x14ac:dyDescent="0.35">
      <c r="A36" s="119" t="s">
        <v>83</v>
      </c>
      <c r="B36" s="119">
        <v>1623</v>
      </c>
      <c r="C36" s="119">
        <v>45.6</v>
      </c>
      <c r="D36" s="119">
        <v>11.4</v>
      </c>
      <c r="E36" s="119">
        <v>13.5</v>
      </c>
      <c r="F36" s="119">
        <v>9.6999999999999993</v>
      </c>
      <c r="G36" s="119">
        <v>11.76</v>
      </c>
      <c r="H36" s="119">
        <v>2.44</v>
      </c>
      <c r="I36" s="119">
        <v>0.13</v>
      </c>
      <c r="J36" s="119">
        <v>2.4900000000000002</v>
      </c>
      <c r="K36" s="119">
        <v>0.2</v>
      </c>
      <c r="L36" s="119">
        <v>7</v>
      </c>
      <c r="M36" s="119" t="s">
        <v>162</v>
      </c>
      <c r="N36" s="119">
        <v>5.1069366189625622</v>
      </c>
    </row>
    <row r="37" spans="1:14" s="119" customFormat="1" x14ac:dyDescent="0.35">
      <c r="A37" s="119" t="s">
        <v>93</v>
      </c>
      <c r="B37" s="119">
        <v>1623</v>
      </c>
      <c r="C37" s="119">
        <v>58.1</v>
      </c>
      <c r="D37" s="119">
        <v>20.6</v>
      </c>
      <c r="E37" s="119">
        <v>2.1</v>
      </c>
      <c r="F37" s="119">
        <v>4.8</v>
      </c>
      <c r="G37" s="119">
        <v>5.01</v>
      </c>
      <c r="H37" s="119">
        <v>1.65</v>
      </c>
      <c r="I37" s="119">
        <v>2.08</v>
      </c>
      <c r="J37" s="119">
        <v>6.23</v>
      </c>
      <c r="K37" s="119">
        <v>0.15</v>
      </c>
      <c r="L37" s="119">
        <v>6.7</v>
      </c>
      <c r="M37" s="119" t="s">
        <v>486</v>
      </c>
      <c r="N37" s="119">
        <v>4.7195987602650682</v>
      </c>
    </row>
    <row r="38" spans="1:14" s="119" customFormat="1" x14ac:dyDescent="0.35">
      <c r="A38" s="119" t="s">
        <v>111</v>
      </c>
      <c r="B38" s="119">
        <v>1623</v>
      </c>
      <c r="C38" s="119">
        <v>40.5</v>
      </c>
      <c r="D38" s="119">
        <v>10.6</v>
      </c>
      <c r="E38" s="119">
        <v>15</v>
      </c>
      <c r="F38" s="119">
        <v>17.399999999999999</v>
      </c>
      <c r="G38" s="119">
        <v>13.39</v>
      </c>
      <c r="J38" s="119">
        <v>0.64</v>
      </c>
      <c r="L38" s="119">
        <v>7.5</v>
      </c>
      <c r="M38" s="119" t="s">
        <v>162</v>
      </c>
      <c r="N38" s="119">
        <v>5.5731921876406805</v>
      </c>
    </row>
    <row r="39" spans="1:14" s="119" customFormat="1" x14ac:dyDescent="0.35">
      <c r="A39" s="119" t="s">
        <v>102</v>
      </c>
      <c r="B39" s="119">
        <v>1623</v>
      </c>
      <c r="C39" s="119">
        <v>72.8</v>
      </c>
      <c r="D39" s="119">
        <v>14.4</v>
      </c>
      <c r="E39" s="119">
        <v>0.3</v>
      </c>
      <c r="F39" s="119">
        <v>1</v>
      </c>
      <c r="G39" s="119">
        <v>1.1499999999999999</v>
      </c>
      <c r="H39" s="119">
        <v>0.31</v>
      </c>
      <c r="I39" s="119">
        <v>7.48</v>
      </c>
      <c r="J39" s="119">
        <v>1.51</v>
      </c>
      <c r="L39" s="119">
        <v>5.6</v>
      </c>
      <c r="M39" s="119" t="s">
        <v>337</v>
      </c>
      <c r="N39" s="119">
        <v>3.9082352084748742</v>
      </c>
    </row>
    <row r="40" spans="1:14" s="119" customFormat="1" x14ac:dyDescent="0.35">
      <c r="A40" s="119" t="s">
        <v>117</v>
      </c>
      <c r="B40" s="119">
        <v>1623</v>
      </c>
      <c r="C40" s="119">
        <v>48</v>
      </c>
      <c r="D40" s="119">
        <v>16.5</v>
      </c>
      <c r="E40" s="119">
        <v>11.9</v>
      </c>
      <c r="F40" s="119">
        <v>21.7</v>
      </c>
      <c r="J40" s="119">
        <v>0.74</v>
      </c>
      <c r="L40" s="119">
        <v>7.5</v>
      </c>
      <c r="M40" s="119" t="s">
        <v>162</v>
      </c>
      <c r="N40" s="119">
        <v>5.3439774708589969</v>
      </c>
    </row>
    <row r="41" spans="1:14" s="119" customFormat="1" x14ac:dyDescent="0.35">
      <c r="A41" s="119" t="s">
        <v>121</v>
      </c>
      <c r="B41" s="119">
        <v>1623</v>
      </c>
      <c r="C41" s="119">
        <v>44.9</v>
      </c>
      <c r="D41" s="119">
        <v>19</v>
      </c>
      <c r="E41" s="119">
        <v>16</v>
      </c>
      <c r="F41" s="119">
        <v>18.5</v>
      </c>
      <c r="J41" s="119">
        <v>0.71</v>
      </c>
      <c r="L41" s="119">
        <v>7.4</v>
      </c>
      <c r="M41" s="119" t="s">
        <v>162</v>
      </c>
      <c r="N41" s="119">
        <v>5.2795551872398612</v>
      </c>
    </row>
    <row r="42" spans="1:14" s="119" customFormat="1" x14ac:dyDescent="0.35">
      <c r="A42" s="119" t="s">
        <v>126</v>
      </c>
      <c r="B42" s="119">
        <v>1623</v>
      </c>
      <c r="C42" s="119">
        <v>49.4</v>
      </c>
      <c r="D42" s="119">
        <v>15.3</v>
      </c>
      <c r="E42" s="119">
        <v>14.3</v>
      </c>
      <c r="F42" s="119">
        <v>19.2</v>
      </c>
      <c r="J42" s="119">
        <v>0.95</v>
      </c>
      <c r="L42" s="119">
        <v>7.4</v>
      </c>
      <c r="M42" s="119" t="s">
        <v>162</v>
      </c>
      <c r="N42" s="119">
        <v>5.2669753527832484</v>
      </c>
    </row>
    <row r="43" spans="1:14" s="120" customFormat="1" x14ac:dyDescent="0.35">
      <c r="A43" s="120" t="s">
        <v>13</v>
      </c>
      <c r="B43" s="120">
        <v>1673</v>
      </c>
      <c r="C43" s="120">
        <v>49</v>
      </c>
      <c r="D43" s="120">
        <v>17</v>
      </c>
      <c r="E43" s="120">
        <v>4.5</v>
      </c>
      <c r="F43" s="120">
        <v>9.6</v>
      </c>
      <c r="G43" s="120">
        <v>10.65</v>
      </c>
      <c r="H43" s="120">
        <v>3.58</v>
      </c>
      <c r="I43" s="120">
        <v>0.24</v>
      </c>
      <c r="J43" s="120">
        <v>3.79</v>
      </c>
      <c r="K43" s="120">
        <v>0.23</v>
      </c>
      <c r="L43" s="120">
        <v>6</v>
      </c>
      <c r="M43" s="120" t="s">
        <v>162</v>
      </c>
      <c r="N43" s="120">
        <v>4.5778256894375327</v>
      </c>
    </row>
    <row r="44" spans="1:14" s="120" customFormat="1" x14ac:dyDescent="0.35">
      <c r="A44" s="120" t="s">
        <v>24</v>
      </c>
      <c r="B44" s="120">
        <v>1673</v>
      </c>
      <c r="C44" s="120">
        <v>41.2</v>
      </c>
      <c r="D44" s="120">
        <v>11.5</v>
      </c>
      <c r="E44" s="120">
        <v>7.3</v>
      </c>
      <c r="F44" s="120">
        <v>9.1</v>
      </c>
      <c r="G44" s="120">
        <v>17.03</v>
      </c>
      <c r="H44" s="120">
        <v>8.66</v>
      </c>
      <c r="J44" s="120">
        <v>2.04</v>
      </c>
      <c r="K44" s="120">
        <v>0.68</v>
      </c>
      <c r="L44" s="120">
        <v>6.2</v>
      </c>
      <c r="M44" s="120" t="s">
        <v>162</v>
      </c>
    </row>
    <row r="45" spans="1:14" s="120" customFormat="1" x14ac:dyDescent="0.35">
      <c r="A45" s="120" t="s">
        <v>35</v>
      </c>
      <c r="B45" s="120">
        <v>1673</v>
      </c>
      <c r="C45" s="120">
        <v>49.7</v>
      </c>
      <c r="D45" s="120">
        <v>14.8</v>
      </c>
      <c r="E45" s="120">
        <v>8.8000000000000007</v>
      </c>
      <c r="F45" s="120">
        <v>12.2</v>
      </c>
      <c r="G45" s="120">
        <v>9.0399999999999991</v>
      </c>
      <c r="H45" s="120">
        <v>0.93</v>
      </c>
      <c r="I45" s="120">
        <v>0.15</v>
      </c>
      <c r="J45" s="120">
        <v>2.42</v>
      </c>
      <c r="K45" s="120">
        <v>0.18</v>
      </c>
      <c r="L45" s="120">
        <v>6.3</v>
      </c>
      <c r="M45" s="120" t="s">
        <v>162</v>
      </c>
    </row>
    <row r="46" spans="1:14" s="120" customFormat="1" x14ac:dyDescent="0.35">
      <c r="A46" s="120" t="s">
        <v>46</v>
      </c>
      <c r="B46" s="120">
        <v>1673</v>
      </c>
      <c r="C46" s="120">
        <v>42.8</v>
      </c>
      <c r="D46" s="120">
        <v>14.8</v>
      </c>
      <c r="E46" s="120">
        <v>8.3000000000000007</v>
      </c>
      <c r="F46" s="120">
        <v>13.6</v>
      </c>
      <c r="G46" s="120">
        <v>10.47</v>
      </c>
      <c r="H46" s="120">
        <v>2.97</v>
      </c>
      <c r="I46" s="120">
        <v>0.11</v>
      </c>
      <c r="J46" s="120">
        <v>2.17</v>
      </c>
      <c r="K46" s="120">
        <v>2.65</v>
      </c>
      <c r="L46" s="120">
        <v>6.5</v>
      </c>
      <c r="M46" s="120" t="s">
        <v>162</v>
      </c>
    </row>
    <row r="47" spans="1:14" s="120" customFormat="1" x14ac:dyDescent="0.35">
      <c r="A47" s="120" t="s">
        <v>56</v>
      </c>
      <c r="B47" s="120">
        <v>1673</v>
      </c>
      <c r="C47" s="120">
        <v>65.599999999999994</v>
      </c>
      <c r="D47" s="120">
        <v>16.5</v>
      </c>
      <c r="E47" s="120">
        <v>1.6</v>
      </c>
      <c r="F47" s="120">
        <v>3.7</v>
      </c>
      <c r="G47" s="120">
        <v>4.21</v>
      </c>
      <c r="H47" s="120">
        <v>0.98</v>
      </c>
      <c r="I47" s="120">
        <v>4.41</v>
      </c>
      <c r="J47" s="120">
        <v>2.25</v>
      </c>
      <c r="L47" s="120">
        <v>5.4</v>
      </c>
      <c r="M47" s="120" t="s">
        <v>337</v>
      </c>
    </row>
    <row r="48" spans="1:14" s="120" customFormat="1" x14ac:dyDescent="0.35">
      <c r="A48" s="120" t="s">
        <v>66</v>
      </c>
      <c r="B48" s="120">
        <v>1673</v>
      </c>
      <c r="C48" s="120">
        <v>54.8</v>
      </c>
      <c r="D48" s="120">
        <v>14.7</v>
      </c>
      <c r="E48" s="120">
        <v>9.1</v>
      </c>
      <c r="F48" s="120">
        <v>9.6999999999999993</v>
      </c>
      <c r="G48" s="120">
        <v>5.99</v>
      </c>
      <c r="H48" s="120">
        <v>0.6</v>
      </c>
      <c r="I48" s="120">
        <v>0.85</v>
      </c>
      <c r="J48" s="120">
        <v>3.16</v>
      </c>
      <c r="L48" s="120">
        <v>6.2</v>
      </c>
      <c r="M48" s="120" t="s">
        <v>162</v>
      </c>
    </row>
    <row r="49" spans="1:13" s="120" customFormat="1" x14ac:dyDescent="0.35">
      <c r="A49" s="120" t="s">
        <v>75</v>
      </c>
      <c r="B49" s="120">
        <v>1673</v>
      </c>
      <c r="C49" s="120">
        <v>62.6</v>
      </c>
      <c r="D49" s="120">
        <v>18</v>
      </c>
      <c r="E49" s="120">
        <v>3.3</v>
      </c>
      <c r="F49" s="120">
        <v>6.7</v>
      </c>
      <c r="G49" s="120">
        <v>3.55</v>
      </c>
      <c r="H49" s="120">
        <v>0.63</v>
      </c>
      <c r="I49" s="120">
        <v>1.23</v>
      </c>
      <c r="J49" s="120">
        <v>4.2</v>
      </c>
      <c r="L49" s="120">
        <v>5.8</v>
      </c>
      <c r="M49" s="120" t="s">
        <v>337</v>
      </c>
    </row>
    <row r="50" spans="1:13" s="120" customFormat="1" x14ac:dyDescent="0.35">
      <c r="A50" s="120" t="s">
        <v>83</v>
      </c>
      <c r="B50" s="120">
        <v>1673</v>
      </c>
      <c r="C50" s="120">
        <v>45.9</v>
      </c>
      <c r="D50" s="120">
        <v>11.5</v>
      </c>
      <c r="E50" s="120">
        <v>13.6</v>
      </c>
      <c r="F50" s="120">
        <v>9.6999999999999993</v>
      </c>
      <c r="G50" s="120">
        <v>11.66</v>
      </c>
      <c r="H50" s="120">
        <v>2.4700000000000002</v>
      </c>
      <c r="J50" s="120">
        <v>2.23</v>
      </c>
      <c r="K50" s="120">
        <v>0.2</v>
      </c>
      <c r="L50" s="120">
        <v>6.4</v>
      </c>
      <c r="M50" s="120" t="s">
        <v>162</v>
      </c>
    </row>
    <row r="51" spans="1:13" s="120" customFormat="1" x14ac:dyDescent="0.35">
      <c r="A51" s="120" t="s">
        <v>111</v>
      </c>
      <c r="B51" s="120">
        <v>1673</v>
      </c>
      <c r="C51" s="120">
        <v>39.4</v>
      </c>
      <c r="D51" s="120">
        <v>10.7</v>
      </c>
      <c r="E51" s="120">
        <v>15.5</v>
      </c>
      <c r="F51" s="120">
        <v>16.7</v>
      </c>
      <c r="G51" s="120">
        <v>14.7</v>
      </c>
      <c r="J51" s="120">
        <v>0.63</v>
      </c>
      <c r="L51" s="120">
        <v>6.8</v>
      </c>
      <c r="M51" s="120" t="s">
        <v>162</v>
      </c>
    </row>
    <row r="52" spans="1:13" s="120" customFormat="1" x14ac:dyDescent="0.35">
      <c r="A52" s="120" t="s">
        <v>102</v>
      </c>
      <c r="B52" s="120">
        <v>1673</v>
      </c>
      <c r="C52" s="120">
        <v>73.2</v>
      </c>
      <c r="D52" s="120">
        <v>14.8</v>
      </c>
      <c r="E52" s="120">
        <v>0.31</v>
      </c>
      <c r="F52" s="120">
        <v>1</v>
      </c>
      <c r="G52" s="120">
        <v>1.1499999999999999</v>
      </c>
      <c r="H52" s="120">
        <v>0.32</v>
      </c>
      <c r="I52" s="120">
        <v>6.05</v>
      </c>
      <c r="J52" s="120">
        <v>2.58</v>
      </c>
      <c r="L52" s="120">
        <v>5.0999999999999996</v>
      </c>
      <c r="M52" s="120" t="s">
        <v>337</v>
      </c>
    </row>
    <row r="53" spans="1:13" s="120" customFormat="1" x14ac:dyDescent="0.35">
      <c r="A53" s="120" t="s">
        <v>117</v>
      </c>
      <c r="B53" s="120">
        <v>1673</v>
      </c>
      <c r="C53" s="120">
        <v>48.1</v>
      </c>
      <c r="D53" s="120">
        <v>16.5</v>
      </c>
      <c r="E53" s="120">
        <v>12.3</v>
      </c>
      <c r="F53" s="120">
        <v>21.7</v>
      </c>
      <c r="J53" s="120">
        <v>0.9</v>
      </c>
      <c r="L53" s="120">
        <v>6.9</v>
      </c>
      <c r="M53" s="120" t="s">
        <v>162</v>
      </c>
    </row>
    <row r="54" spans="1:13" s="120" customFormat="1" x14ac:dyDescent="0.35">
      <c r="A54" s="120" t="s">
        <v>121</v>
      </c>
      <c r="B54" s="120">
        <v>1673</v>
      </c>
      <c r="C54" s="120">
        <v>45.1</v>
      </c>
      <c r="D54" s="120">
        <v>18.600000000000001</v>
      </c>
      <c r="E54" s="120">
        <v>17.5</v>
      </c>
      <c r="F54" s="120">
        <v>17.5</v>
      </c>
      <c r="J54" s="120">
        <v>1.06</v>
      </c>
      <c r="L54" s="120">
        <v>6.8</v>
      </c>
      <c r="M54" s="120" t="s">
        <v>162</v>
      </c>
    </row>
    <row r="55" spans="1:13" s="120" customFormat="1" x14ac:dyDescent="0.35">
      <c r="A55" s="120" t="s">
        <v>126</v>
      </c>
      <c r="B55" s="120">
        <v>1673</v>
      </c>
      <c r="C55" s="120">
        <v>49.6</v>
      </c>
      <c r="D55" s="120">
        <v>15.4</v>
      </c>
      <c r="E55" s="120">
        <v>14.3</v>
      </c>
      <c r="F55" s="120">
        <v>19.2</v>
      </c>
      <c r="J55" s="120">
        <v>1.29</v>
      </c>
      <c r="L55" s="120">
        <v>6.8</v>
      </c>
      <c r="M55" s="120" t="s">
        <v>162</v>
      </c>
    </row>
    <row r="56" spans="1:13" s="121" customFormat="1" x14ac:dyDescent="0.35">
      <c r="A56" s="121" t="s">
        <v>13</v>
      </c>
      <c r="B56" s="121">
        <v>1723</v>
      </c>
      <c r="C56" s="121">
        <v>49</v>
      </c>
      <c r="D56" s="121">
        <v>16.8</v>
      </c>
      <c r="E56" s="121">
        <v>4.4000000000000004</v>
      </c>
      <c r="F56" s="121">
        <v>9.6999999999999993</v>
      </c>
      <c r="G56" s="121">
        <v>10.02</v>
      </c>
      <c r="H56" s="121">
        <v>3.4</v>
      </c>
      <c r="I56" s="121">
        <v>0.59</v>
      </c>
      <c r="J56" s="121">
        <v>4.04</v>
      </c>
      <c r="K56" s="121">
        <v>0.21</v>
      </c>
      <c r="L56" s="121">
        <v>5.6</v>
      </c>
      <c r="M56" s="121" t="s">
        <v>337</v>
      </c>
    </row>
    <row r="57" spans="1:13" s="121" customFormat="1" x14ac:dyDescent="0.35">
      <c r="A57" s="121" t="s">
        <v>24</v>
      </c>
      <c r="B57" s="121">
        <v>1723</v>
      </c>
      <c r="C57" s="121">
        <v>41.9</v>
      </c>
      <c r="D57" s="121">
        <v>11.7</v>
      </c>
      <c r="E57" s="121">
        <v>7.3</v>
      </c>
      <c r="F57" s="121">
        <v>9.4</v>
      </c>
      <c r="G57" s="121">
        <v>15.95</v>
      </c>
      <c r="H57" s="121">
        <v>8.56</v>
      </c>
      <c r="I57" s="121">
        <v>0.17</v>
      </c>
      <c r="J57" s="121">
        <v>3.09</v>
      </c>
      <c r="K57" s="121">
        <v>0.55000000000000004</v>
      </c>
      <c r="L57" s="121">
        <v>5.6</v>
      </c>
      <c r="M57" s="121" t="s">
        <v>337</v>
      </c>
    </row>
    <row r="58" spans="1:13" s="121" customFormat="1" x14ac:dyDescent="0.35">
      <c r="A58" s="121" t="s">
        <v>35</v>
      </c>
      <c r="B58" s="121">
        <v>1723</v>
      </c>
      <c r="C58" s="121">
        <v>50</v>
      </c>
      <c r="D58" s="121">
        <v>14.8</v>
      </c>
      <c r="E58" s="121">
        <v>8.8000000000000007</v>
      </c>
      <c r="F58" s="121">
        <v>12.3</v>
      </c>
      <c r="G58" s="121">
        <v>8.85</v>
      </c>
      <c r="H58" s="121">
        <v>0.9</v>
      </c>
      <c r="I58" s="121">
        <v>0.24</v>
      </c>
      <c r="J58" s="121">
        <v>3.01</v>
      </c>
      <c r="K58" s="121">
        <v>0.18</v>
      </c>
      <c r="L58" s="121">
        <v>5.9</v>
      </c>
      <c r="M58" s="121" t="s">
        <v>162</v>
      </c>
    </row>
    <row r="59" spans="1:13" s="121" customFormat="1" x14ac:dyDescent="0.35">
      <c r="A59" s="121" t="s">
        <v>46</v>
      </c>
      <c r="B59" s="121">
        <v>1723</v>
      </c>
      <c r="C59" s="121">
        <v>42.5</v>
      </c>
      <c r="D59" s="121">
        <v>14.8</v>
      </c>
      <c r="E59" s="121">
        <v>8.4</v>
      </c>
      <c r="F59" s="121">
        <v>14.6</v>
      </c>
      <c r="G59" s="121">
        <v>10.199999999999999</v>
      </c>
      <c r="H59" s="121">
        <v>2.8</v>
      </c>
      <c r="J59" s="121">
        <v>2.7</v>
      </c>
      <c r="K59" s="121">
        <v>2.4900000000000002</v>
      </c>
      <c r="L59" s="121">
        <v>6</v>
      </c>
      <c r="M59" s="121" t="s">
        <v>162</v>
      </c>
    </row>
    <row r="60" spans="1:13" s="121" customFormat="1" x14ac:dyDescent="0.35">
      <c r="A60" s="121" t="s">
        <v>56</v>
      </c>
      <c r="B60" s="121">
        <v>1723</v>
      </c>
      <c r="C60" s="121">
        <v>66</v>
      </c>
      <c r="D60" s="121">
        <v>16.5</v>
      </c>
      <c r="E60" s="121">
        <v>1.7</v>
      </c>
      <c r="F60" s="121">
        <v>3.4</v>
      </c>
      <c r="G60" s="121">
        <v>3.82</v>
      </c>
      <c r="H60" s="121">
        <v>0.94</v>
      </c>
      <c r="I60" s="121">
        <v>4.33</v>
      </c>
      <c r="J60" s="121">
        <v>2.76</v>
      </c>
      <c r="L60" s="121">
        <v>5</v>
      </c>
      <c r="M60" s="121" t="s">
        <v>337</v>
      </c>
    </row>
    <row r="61" spans="1:13" s="121" customFormat="1" x14ac:dyDescent="0.35">
      <c r="A61" s="121" t="s">
        <v>66</v>
      </c>
      <c r="B61" s="121">
        <v>1723</v>
      </c>
      <c r="C61" s="121">
        <v>55.4</v>
      </c>
      <c r="D61" s="121">
        <v>14.6</v>
      </c>
      <c r="E61" s="121">
        <v>9.1999999999999993</v>
      </c>
      <c r="F61" s="121">
        <v>9.6</v>
      </c>
      <c r="G61" s="121">
        <v>5.5</v>
      </c>
      <c r="H61" s="121">
        <v>0.59</v>
      </c>
      <c r="I61" s="121">
        <v>0.75</v>
      </c>
      <c r="J61" s="121">
        <v>4.01</v>
      </c>
      <c r="L61" s="121">
        <v>5.7</v>
      </c>
      <c r="M61" s="121" t="s">
        <v>337</v>
      </c>
    </row>
    <row r="62" spans="1:13" s="121" customFormat="1" x14ac:dyDescent="0.35">
      <c r="A62" s="121" t="s">
        <v>75</v>
      </c>
      <c r="B62" s="121">
        <v>1723</v>
      </c>
      <c r="C62" s="121">
        <v>62.3</v>
      </c>
      <c r="D62" s="121">
        <v>17.899999999999999</v>
      </c>
      <c r="E62" s="121">
        <v>3.3</v>
      </c>
      <c r="F62" s="121">
        <v>6.6</v>
      </c>
      <c r="G62" s="121">
        <v>3.28</v>
      </c>
      <c r="H62" s="121">
        <v>0.59</v>
      </c>
      <c r="I62" s="121">
        <v>0.97</v>
      </c>
      <c r="J62" s="121">
        <v>5.74</v>
      </c>
      <c r="L62" s="121">
        <v>5.3</v>
      </c>
      <c r="M62" s="121" t="s">
        <v>337</v>
      </c>
    </row>
    <row r="63" spans="1:13" s="121" customFormat="1" x14ac:dyDescent="0.35">
      <c r="A63" s="121" t="s">
        <v>83</v>
      </c>
      <c r="B63" s="121">
        <v>1723</v>
      </c>
      <c r="C63" s="121">
        <v>46.1</v>
      </c>
      <c r="D63" s="121">
        <v>11.5</v>
      </c>
      <c r="E63" s="121">
        <v>13.8</v>
      </c>
      <c r="F63" s="121">
        <v>9.9</v>
      </c>
      <c r="G63" s="121">
        <v>11.37</v>
      </c>
      <c r="H63" s="121">
        <v>2.39</v>
      </c>
      <c r="I63" s="121">
        <v>0.16</v>
      </c>
      <c r="J63" s="121">
        <v>2.72</v>
      </c>
      <c r="K63" s="121">
        <v>0.19</v>
      </c>
      <c r="L63" s="121">
        <v>6</v>
      </c>
      <c r="M63" s="121" t="s">
        <v>162</v>
      </c>
    </row>
    <row r="64" spans="1:13" s="121" customFormat="1" x14ac:dyDescent="0.35">
      <c r="A64" s="121" t="s">
        <v>93</v>
      </c>
      <c r="B64" s="121">
        <v>1723</v>
      </c>
      <c r="C64" s="121">
        <v>57.7</v>
      </c>
      <c r="D64" s="121">
        <v>22.2</v>
      </c>
      <c r="E64" s="121">
        <v>2.1</v>
      </c>
      <c r="F64" s="121">
        <v>4.8</v>
      </c>
      <c r="G64" s="121">
        <v>4.8099999999999996</v>
      </c>
      <c r="H64" s="121">
        <v>1.64</v>
      </c>
      <c r="I64" s="121">
        <v>1.6</v>
      </c>
      <c r="J64" s="121">
        <v>5.83</v>
      </c>
      <c r="K64" s="121">
        <v>0.14000000000000001</v>
      </c>
      <c r="L64" s="121">
        <v>5.8</v>
      </c>
      <c r="M64" s="121" t="s">
        <v>337</v>
      </c>
    </row>
    <row r="65" spans="1:13" s="121" customFormat="1" x14ac:dyDescent="0.35">
      <c r="A65" s="121" t="s">
        <v>111</v>
      </c>
      <c r="B65" s="121">
        <v>1723</v>
      </c>
      <c r="C65" s="121">
        <v>39.700000000000003</v>
      </c>
      <c r="D65" s="121">
        <v>10.9</v>
      </c>
      <c r="E65" s="121">
        <v>15.6</v>
      </c>
      <c r="F65" s="121">
        <v>17.100000000000001</v>
      </c>
      <c r="G65" s="121">
        <v>14.22</v>
      </c>
      <c r="J65" s="121">
        <v>1.1499999999999999</v>
      </c>
      <c r="L65" s="121">
        <v>6.3</v>
      </c>
      <c r="M65" s="121" t="s">
        <v>486</v>
      </c>
    </row>
    <row r="66" spans="1:13" s="121" customFormat="1" x14ac:dyDescent="0.35">
      <c r="A66" s="121" t="s">
        <v>102</v>
      </c>
      <c r="B66" s="121">
        <v>1723</v>
      </c>
      <c r="C66" s="121">
        <v>75</v>
      </c>
      <c r="D66" s="121">
        <v>13.3</v>
      </c>
      <c r="E66" s="121">
        <v>0.3</v>
      </c>
      <c r="F66" s="121">
        <v>0.9</v>
      </c>
      <c r="G66" s="121">
        <v>0.93</v>
      </c>
      <c r="H66" s="121">
        <v>0.28999999999999998</v>
      </c>
      <c r="I66" s="121">
        <v>5.81</v>
      </c>
      <c r="J66" s="121">
        <v>2.97</v>
      </c>
      <c r="L66" s="121">
        <v>4.8</v>
      </c>
      <c r="M66" s="121" t="s">
        <v>337</v>
      </c>
    </row>
    <row r="67" spans="1:13" s="121" customFormat="1" x14ac:dyDescent="0.35">
      <c r="A67" s="121" t="s">
        <v>117</v>
      </c>
      <c r="B67" s="121">
        <v>1723</v>
      </c>
      <c r="C67" s="121">
        <v>48.1</v>
      </c>
      <c r="D67" s="121">
        <v>16.7</v>
      </c>
      <c r="E67" s="121">
        <v>12.1</v>
      </c>
      <c r="F67" s="121">
        <v>22.2</v>
      </c>
      <c r="J67" s="121">
        <v>1.38</v>
      </c>
      <c r="L67" s="121">
        <v>6.4</v>
      </c>
      <c r="M67" s="121" t="s">
        <v>162</v>
      </c>
    </row>
    <row r="68" spans="1:13" s="121" customFormat="1" x14ac:dyDescent="0.35">
      <c r="A68" s="121" t="s">
        <v>121</v>
      </c>
      <c r="B68" s="121">
        <v>1723</v>
      </c>
      <c r="C68" s="121">
        <v>45.4</v>
      </c>
      <c r="D68" s="121">
        <v>18.8</v>
      </c>
      <c r="E68" s="121">
        <v>17.8</v>
      </c>
      <c r="F68" s="121">
        <v>17.5</v>
      </c>
      <c r="J68" s="121">
        <v>1.44</v>
      </c>
      <c r="L68" s="121">
        <v>6.3</v>
      </c>
      <c r="M68" s="121" t="s">
        <v>162</v>
      </c>
    </row>
    <row r="69" spans="1:13" s="121" customFormat="1" x14ac:dyDescent="0.35">
      <c r="A69" s="121" t="s">
        <v>126</v>
      </c>
      <c r="B69" s="121">
        <v>1723</v>
      </c>
      <c r="C69" s="121">
        <v>50</v>
      </c>
      <c r="D69" s="121">
        <v>15.5</v>
      </c>
      <c r="E69" s="121">
        <v>14.5</v>
      </c>
      <c r="F69" s="121">
        <v>19.2</v>
      </c>
      <c r="J69" s="121">
        <v>1.43</v>
      </c>
      <c r="L69" s="121">
        <v>6.2</v>
      </c>
      <c r="M69" s="121" t="s">
        <v>162</v>
      </c>
    </row>
    <row r="70" spans="1:13" s="54" customFormat="1" x14ac:dyDescent="0.35">
      <c r="A70" s="54" t="s">
        <v>13</v>
      </c>
      <c r="B70" s="54">
        <v>1773</v>
      </c>
      <c r="C70" s="54">
        <v>49.2</v>
      </c>
      <c r="D70" s="54">
        <v>16.8</v>
      </c>
      <c r="E70" s="54">
        <v>4.4000000000000004</v>
      </c>
      <c r="F70" s="54">
        <v>9.6</v>
      </c>
      <c r="G70" s="54">
        <v>9.8699999999999992</v>
      </c>
      <c r="H70" s="54">
        <v>3.46</v>
      </c>
      <c r="I70" s="54">
        <v>0.42</v>
      </c>
      <c r="J70" s="54">
        <v>4.6500000000000004</v>
      </c>
      <c r="K70" s="54">
        <v>0.22</v>
      </c>
      <c r="L70" s="54">
        <v>5</v>
      </c>
      <c r="M70" s="54" t="s">
        <v>337</v>
      </c>
    </row>
    <row r="71" spans="1:13" s="54" customFormat="1" x14ac:dyDescent="0.35">
      <c r="A71" s="54" t="s">
        <v>24</v>
      </c>
      <c r="B71" s="54">
        <v>1773</v>
      </c>
      <c r="C71" s="54">
        <v>42.3</v>
      </c>
      <c r="D71" s="54">
        <v>11.5</v>
      </c>
      <c r="E71" s="54">
        <v>7.2</v>
      </c>
      <c r="F71" s="54">
        <v>9.4</v>
      </c>
      <c r="G71" s="54">
        <v>16.62</v>
      </c>
      <c r="H71" s="54">
        <v>8.6199999999999992</v>
      </c>
      <c r="J71" s="54">
        <v>2.2999999999999998</v>
      </c>
      <c r="K71" s="54">
        <v>0.62</v>
      </c>
      <c r="L71" s="54">
        <v>5</v>
      </c>
      <c r="M71" s="54" t="s">
        <v>337</v>
      </c>
    </row>
    <row r="72" spans="1:13" s="54" customFormat="1" x14ac:dyDescent="0.35">
      <c r="A72" s="54" t="s">
        <v>35</v>
      </c>
      <c r="B72" s="54">
        <v>1773</v>
      </c>
      <c r="C72" s="54">
        <v>50.5</v>
      </c>
      <c r="D72" s="54">
        <v>14.9</v>
      </c>
      <c r="E72" s="54">
        <v>8.6</v>
      </c>
      <c r="F72" s="54">
        <v>12.4</v>
      </c>
      <c r="G72" s="54">
        <v>8.4700000000000006</v>
      </c>
      <c r="H72" s="54">
        <v>0.92</v>
      </c>
      <c r="J72" s="54">
        <v>3.23</v>
      </c>
      <c r="K72" s="54">
        <v>0.17</v>
      </c>
      <c r="L72" s="54">
        <v>5.2</v>
      </c>
      <c r="M72" s="54" t="s">
        <v>337</v>
      </c>
    </row>
    <row r="73" spans="1:13" s="54" customFormat="1" x14ac:dyDescent="0.35">
      <c r="A73" s="54" t="s">
        <v>46</v>
      </c>
      <c r="B73" s="54">
        <v>1773</v>
      </c>
      <c r="C73" s="54">
        <v>41.8</v>
      </c>
      <c r="D73" s="54">
        <v>14.6</v>
      </c>
      <c r="E73" s="54">
        <v>8.4</v>
      </c>
      <c r="F73" s="54">
        <v>14.3</v>
      </c>
      <c r="G73" s="54">
        <v>10.27</v>
      </c>
      <c r="H73" s="54">
        <v>2.9</v>
      </c>
      <c r="J73" s="54">
        <v>3.45</v>
      </c>
      <c r="K73" s="54">
        <v>2.62</v>
      </c>
      <c r="L73" s="54">
        <v>5.9</v>
      </c>
      <c r="M73" s="54" t="s">
        <v>206</v>
      </c>
    </row>
    <row r="74" spans="1:13" s="54" customFormat="1" x14ac:dyDescent="0.35">
      <c r="A74" s="54" t="s">
        <v>56</v>
      </c>
      <c r="B74" s="54">
        <v>1773</v>
      </c>
      <c r="C74" s="54">
        <v>66.099999999999994</v>
      </c>
      <c r="D74" s="54">
        <v>16.2</v>
      </c>
      <c r="E74" s="54">
        <v>1.5</v>
      </c>
      <c r="F74" s="54">
        <v>3.3</v>
      </c>
      <c r="G74" s="54">
        <v>4.0599999999999996</v>
      </c>
      <c r="H74" s="54">
        <v>0.97</v>
      </c>
      <c r="I74" s="54">
        <v>4.34</v>
      </c>
      <c r="J74" s="54">
        <v>3.06</v>
      </c>
      <c r="L74" s="54">
        <v>4.7</v>
      </c>
      <c r="M74" s="54" t="s">
        <v>337</v>
      </c>
    </row>
    <row r="75" spans="1:13" s="54" customFormat="1" x14ac:dyDescent="0.35">
      <c r="A75" s="54" t="s">
        <v>66</v>
      </c>
      <c r="B75" s="54">
        <v>1773</v>
      </c>
      <c r="C75" s="54">
        <v>53.8</v>
      </c>
      <c r="D75" s="54">
        <v>14.6</v>
      </c>
      <c r="E75" s="54">
        <v>9.1</v>
      </c>
      <c r="F75" s="54">
        <v>9.8000000000000007</v>
      </c>
      <c r="G75" s="54">
        <v>6</v>
      </c>
      <c r="H75" s="54">
        <v>0.6</v>
      </c>
      <c r="I75" s="54">
        <v>0.59</v>
      </c>
      <c r="J75" s="54">
        <v>5.33</v>
      </c>
      <c r="L75" s="54">
        <v>5.2</v>
      </c>
      <c r="M75" s="54" t="s">
        <v>337</v>
      </c>
    </row>
    <row r="76" spans="1:13" s="54" customFormat="1" x14ac:dyDescent="0.35">
      <c r="A76" s="54" t="s">
        <v>75</v>
      </c>
      <c r="B76" s="54">
        <v>1773</v>
      </c>
      <c r="C76" s="54">
        <v>62.3</v>
      </c>
      <c r="D76" s="54">
        <v>17.899999999999999</v>
      </c>
      <c r="E76" s="54">
        <v>3.4</v>
      </c>
      <c r="F76" s="54">
        <v>6.6</v>
      </c>
      <c r="G76" s="54">
        <v>3.37</v>
      </c>
      <c r="H76" s="54">
        <v>0.63</v>
      </c>
      <c r="I76" s="54">
        <v>1.1200000000000001</v>
      </c>
      <c r="J76" s="54">
        <v>5.33</v>
      </c>
      <c r="L76" s="54">
        <v>4.9000000000000004</v>
      </c>
      <c r="M76" s="54" t="s">
        <v>337</v>
      </c>
    </row>
    <row r="77" spans="1:13" s="54" customFormat="1" x14ac:dyDescent="0.35">
      <c r="A77" s="54" t="s">
        <v>83</v>
      </c>
      <c r="B77" s="54">
        <v>1773</v>
      </c>
      <c r="C77" s="54">
        <v>46.6</v>
      </c>
      <c r="D77" s="54">
        <v>11.7</v>
      </c>
      <c r="E77" s="54">
        <v>13.6</v>
      </c>
      <c r="F77" s="54">
        <v>9.9</v>
      </c>
      <c r="G77" s="54">
        <v>11.04</v>
      </c>
      <c r="H77" s="54">
        <v>2.41</v>
      </c>
      <c r="J77" s="54">
        <v>2.96</v>
      </c>
      <c r="K77" s="54">
        <v>0.2</v>
      </c>
      <c r="L77" s="54">
        <v>5.3</v>
      </c>
      <c r="M77" s="54" t="s">
        <v>337</v>
      </c>
    </row>
    <row r="78" spans="1:13" s="54" customFormat="1" x14ac:dyDescent="0.35">
      <c r="A78" s="54" t="s">
        <v>93</v>
      </c>
      <c r="B78" s="54">
        <v>1773</v>
      </c>
      <c r="C78" s="54">
        <v>58.4</v>
      </c>
      <c r="D78" s="54">
        <v>22</v>
      </c>
      <c r="E78" s="54">
        <v>2.1</v>
      </c>
      <c r="F78" s="54">
        <v>4.8</v>
      </c>
      <c r="G78" s="54">
        <v>4.6900000000000004</v>
      </c>
      <c r="H78" s="54">
        <v>1.72</v>
      </c>
      <c r="I78" s="54">
        <v>1.21</v>
      </c>
      <c r="J78" s="54">
        <v>4.3899999999999997</v>
      </c>
      <c r="K78" s="54">
        <v>0.15</v>
      </c>
      <c r="L78" s="54">
        <v>5.0999999999999996</v>
      </c>
      <c r="M78" s="54" t="s">
        <v>337</v>
      </c>
    </row>
    <row r="79" spans="1:13" s="54" customFormat="1" x14ac:dyDescent="0.35">
      <c r="A79" s="54" t="s">
        <v>111</v>
      </c>
      <c r="B79" s="54">
        <v>1773</v>
      </c>
      <c r="C79" s="54">
        <v>40.299999999999997</v>
      </c>
      <c r="D79" s="54">
        <v>11</v>
      </c>
      <c r="E79" s="54">
        <v>15.3</v>
      </c>
      <c r="F79" s="54">
        <v>17.2</v>
      </c>
      <c r="G79" s="54">
        <v>13.83</v>
      </c>
      <c r="J79" s="54">
        <v>0.96</v>
      </c>
      <c r="L79" s="54">
        <v>5.8</v>
      </c>
      <c r="M79" s="54" t="s">
        <v>162</v>
      </c>
    </row>
    <row r="80" spans="1:13" s="54" customFormat="1" x14ac:dyDescent="0.35">
      <c r="A80" s="54" t="s">
        <v>102</v>
      </c>
      <c r="B80" s="54">
        <v>1773</v>
      </c>
      <c r="C80" s="54">
        <v>74.8</v>
      </c>
      <c r="D80" s="54">
        <v>15.1</v>
      </c>
      <c r="E80" s="54">
        <v>0.3</v>
      </c>
      <c r="F80" s="54">
        <v>0.9</v>
      </c>
      <c r="G80" s="54">
        <v>1.1399999999999999</v>
      </c>
      <c r="H80" s="54">
        <v>0.32</v>
      </c>
      <c r="I80" s="54">
        <v>4.0999999999999996</v>
      </c>
      <c r="J80" s="54">
        <v>3.52</v>
      </c>
      <c r="L80" s="54">
        <v>4.5</v>
      </c>
      <c r="M80" s="54" t="s">
        <v>337</v>
      </c>
    </row>
    <row r="81" spans="1:13" s="54" customFormat="1" x14ac:dyDescent="0.35">
      <c r="A81" s="54" t="s">
        <v>117</v>
      </c>
      <c r="B81" s="54">
        <v>1773</v>
      </c>
      <c r="C81" s="54">
        <v>48.4</v>
      </c>
      <c r="D81" s="54">
        <v>16.899999999999999</v>
      </c>
      <c r="E81" s="54">
        <v>12</v>
      </c>
      <c r="F81" s="54">
        <v>22.2</v>
      </c>
      <c r="J81" s="54">
        <v>1.23</v>
      </c>
      <c r="L81" s="54">
        <v>5.8</v>
      </c>
      <c r="M81" s="54" t="s">
        <v>206</v>
      </c>
    </row>
    <row r="82" spans="1:13" s="54" customFormat="1" x14ac:dyDescent="0.35">
      <c r="A82" s="54" t="s">
        <v>121</v>
      </c>
      <c r="B82" s="54">
        <v>1773</v>
      </c>
      <c r="C82" s="54">
        <v>45.6</v>
      </c>
      <c r="D82" s="54">
        <v>19</v>
      </c>
      <c r="E82" s="54">
        <v>17.3</v>
      </c>
      <c r="F82" s="54">
        <v>17.7</v>
      </c>
      <c r="J82" s="54">
        <v>1.1200000000000001</v>
      </c>
      <c r="L82" s="54">
        <v>5.7</v>
      </c>
      <c r="M82" s="54" t="s">
        <v>206</v>
      </c>
    </row>
    <row r="83" spans="1:13" s="54" customFormat="1" x14ac:dyDescent="0.35">
      <c r="A83" s="54" t="s">
        <v>126</v>
      </c>
      <c r="B83" s="54">
        <v>1773</v>
      </c>
      <c r="C83" s="54">
        <v>48.9</v>
      </c>
      <c r="D83" s="54">
        <v>15.2</v>
      </c>
      <c r="E83" s="54">
        <v>14.2</v>
      </c>
      <c r="F83" s="54">
        <v>18.899999999999999</v>
      </c>
      <c r="J83" s="54">
        <v>2.98</v>
      </c>
      <c r="L83" s="54">
        <v>5.7</v>
      </c>
      <c r="M83" s="54" t="s">
        <v>206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1"/>
  <sheetViews>
    <sheetView workbookViewId="0">
      <selection activeCell="H33" sqref="H33"/>
    </sheetView>
  </sheetViews>
  <sheetFormatPr defaultColWidth="10.6640625" defaultRowHeight="15.5" x14ac:dyDescent="0.35"/>
  <sheetData>
    <row r="1" spans="1:12" ht="18.5" x14ac:dyDescent="0.45">
      <c r="A1" s="85" t="s">
        <v>1241</v>
      </c>
    </row>
    <row r="2" spans="1:12" x14ac:dyDescent="0.35">
      <c r="A2" s="84" t="s">
        <v>1194</v>
      </c>
      <c r="D2" s="84" t="s">
        <v>1192</v>
      </c>
      <c r="F2" s="84" t="s">
        <v>1195</v>
      </c>
      <c r="I2" s="84" t="s">
        <v>1193</v>
      </c>
      <c r="L2" s="84" t="s">
        <v>1191</v>
      </c>
    </row>
    <row r="7" spans="1:12" x14ac:dyDescent="0.35">
      <c r="A7" t="s">
        <v>1119</v>
      </c>
    </row>
    <row r="9" spans="1:12" x14ac:dyDescent="0.35">
      <c r="A9" t="s">
        <v>1120</v>
      </c>
    </row>
    <row r="11" spans="1:12" x14ac:dyDescent="0.35">
      <c r="A11" t="s">
        <v>1121</v>
      </c>
    </row>
    <row r="13" spans="1:12" x14ac:dyDescent="0.35">
      <c r="A13" t="s">
        <v>1122</v>
      </c>
    </row>
    <row r="15" spans="1:12" x14ac:dyDescent="0.35">
      <c r="A15" t="s">
        <v>1123</v>
      </c>
    </row>
    <row r="17" spans="1:1" x14ac:dyDescent="0.35">
      <c r="A17" t="s">
        <v>1124</v>
      </c>
    </row>
    <row r="19" spans="1:1" x14ac:dyDescent="0.35">
      <c r="A19" t="s">
        <v>1125</v>
      </c>
    </row>
    <row r="21" spans="1:1" x14ac:dyDescent="0.35">
      <c r="A21" t="s">
        <v>1126</v>
      </c>
    </row>
    <row r="23" spans="1:1" x14ac:dyDescent="0.35">
      <c r="A23" t="s">
        <v>1127</v>
      </c>
    </row>
    <row r="25" spans="1:1" x14ac:dyDescent="0.35">
      <c r="A25" t="s">
        <v>1128</v>
      </c>
    </row>
    <row r="27" spans="1:1" x14ac:dyDescent="0.35">
      <c r="A27" t="s">
        <v>1129</v>
      </c>
    </row>
    <row r="29" spans="1:1" x14ac:dyDescent="0.35">
      <c r="A29" t="s">
        <v>1130</v>
      </c>
    </row>
    <row r="31" spans="1:1" x14ac:dyDescent="0.35">
      <c r="A31" t="s">
        <v>1131</v>
      </c>
    </row>
    <row r="33" spans="1:13" x14ac:dyDescent="0.35">
      <c r="A33" t="s">
        <v>1132</v>
      </c>
    </row>
    <row r="35" spans="1:13" x14ac:dyDescent="0.35">
      <c r="A35" t="s">
        <v>1145</v>
      </c>
      <c r="B35" t="s">
        <v>1133</v>
      </c>
      <c r="C35" t="s">
        <v>1134</v>
      </c>
      <c r="D35" t="s">
        <v>1135</v>
      </c>
      <c r="E35" t="s">
        <v>1136</v>
      </c>
      <c r="F35" t="s">
        <v>1137</v>
      </c>
      <c r="G35" t="s">
        <v>1138</v>
      </c>
      <c r="H35" t="s">
        <v>1139</v>
      </c>
      <c r="I35" t="s">
        <v>1140</v>
      </c>
      <c r="J35" t="s">
        <v>1141</v>
      </c>
      <c r="K35" t="s">
        <v>1142</v>
      </c>
      <c r="L35" t="s">
        <v>1143</v>
      </c>
      <c r="M35" t="s">
        <v>1144</v>
      </c>
    </row>
    <row r="37" spans="1:13" x14ac:dyDescent="0.35">
      <c r="A37" t="s">
        <v>1145</v>
      </c>
      <c r="B37" t="s">
        <v>1146</v>
      </c>
      <c r="D37" t="s">
        <v>1147</v>
      </c>
      <c r="E37">
        <v>46264</v>
      </c>
      <c r="F37">
        <v>-850</v>
      </c>
      <c r="G37">
        <v>850</v>
      </c>
      <c r="H37">
        <v>1315</v>
      </c>
      <c r="I37">
        <v>3057</v>
      </c>
      <c r="J37">
        <v>3</v>
      </c>
      <c r="K37">
        <v>560</v>
      </c>
      <c r="M37" t="s">
        <v>1148</v>
      </c>
    </row>
    <row r="39" spans="1:13" x14ac:dyDescent="0.35">
      <c r="A39" t="s">
        <v>1150</v>
      </c>
      <c r="B39" t="s">
        <v>1149</v>
      </c>
      <c r="D39" t="s">
        <v>1147</v>
      </c>
      <c r="E39">
        <v>38435</v>
      </c>
      <c r="F39">
        <v>-1750</v>
      </c>
      <c r="G39">
        <v>1400</v>
      </c>
      <c r="H39">
        <v>1315</v>
      </c>
      <c r="I39">
        <v>3057</v>
      </c>
      <c r="J39">
        <v>3</v>
      </c>
      <c r="K39">
        <v>560</v>
      </c>
      <c r="M39" t="s">
        <v>1148</v>
      </c>
    </row>
    <row r="41" spans="1:13" x14ac:dyDescent="0.35">
      <c r="A41" t="s">
        <v>1150</v>
      </c>
      <c r="B41" t="s">
        <v>1151</v>
      </c>
      <c r="D41" t="s">
        <v>1147</v>
      </c>
      <c r="E41">
        <v>27737</v>
      </c>
      <c r="F41">
        <v>-750</v>
      </c>
      <c r="G41">
        <v>850</v>
      </c>
      <c r="H41">
        <v>1322</v>
      </c>
      <c r="I41">
        <v>3092</v>
      </c>
      <c r="J41">
        <v>3</v>
      </c>
      <c r="K41">
        <v>560</v>
      </c>
      <c r="M41" t="s">
        <v>1148</v>
      </c>
    </row>
    <row r="43" spans="1:13" x14ac:dyDescent="0.35">
      <c r="A43" t="s">
        <v>1153</v>
      </c>
      <c r="B43" t="s">
        <v>1152</v>
      </c>
      <c r="D43" t="s">
        <v>1147</v>
      </c>
      <c r="E43">
        <v>32477</v>
      </c>
      <c r="F43">
        <v>-650</v>
      </c>
      <c r="G43">
        <v>800</v>
      </c>
      <c r="H43">
        <v>1322</v>
      </c>
      <c r="I43">
        <v>3092</v>
      </c>
      <c r="J43">
        <v>3</v>
      </c>
      <c r="K43">
        <v>560</v>
      </c>
      <c r="M43" t="s">
        <v>1148</v>
      </c>
    </row>
    <row r="45" spans="1:13" x14ac:dyDescent="0.35">
      <c r="A45" t="s">
        <v>1153</v>
      </c>
      <c r="B45" t="s">
        <v>1154</v>
      </c>
      <c r="D45" t="s">
        <v>1155</v>
      </c>
      <c r="E45">
        <v>42763</v>
      </c>
      <c r="F45">
        <v>-650</v>
      </c>
      <c r="G45">
        <v>650</v>
      </c>
      <c r="H45">
        <v>1310</v>
      </c>
      <c r="I45">
        <v>1011</v>
      </c>
      <c r="J45">
        <v>3</v>
      </c>
      <c r="K45">
        <v>560</v>
      </c>
      <c r="M45" t="s">
        <v>1148</v>
      </c>
    </row>
    <row r="47" spans="1:13" x14ac:dyDescent="0.35">
      <c r="A47" t="s">
        <v>1157</v>
      </c>
      <c r="B47" t="s">
        <v>1156</v>
      </c>
      <c r="D47" t="s">
        <v>1155</v>
      </c>
      <c r="E47">
        <v>31415</v>
      </c>
      <c r="F47">
        <v>-1000</v>
      </c>
      <c r="G47">
        <v>800</v>
      </c>
      <c r="H47">
        <v>1310</v>
      </c>
      <c r="I47">
        <v>1011</v>
      </c>
      <c r="J47">
        <v>3</v>
      </c>
      <c r="K47">
        <v>560</v>
      </c>
      <c r="M47" t="s">
        <v>1148</v>
      </c>
    </row>
    <row r="49" spans="1:13" x14ac:dyDescent="0.35">
      <c r="A49" t="s">
        <v>1157</v>
      </c>
      <c r="B49" t="s">
        <v>1158</v>
      </c>
      <c r="D49" t="s">
        <v>1159</v>
      </c>
      <c r="E49">
        <v>52200</v>
      </c>
      <c r="F49">
        <v>-800</v>
      </c>
      <c r="G49">
        <v>800</v>
      </c>
      <c r="H49">
        <v>1871</v>
      </c>
      <c r="I49">
        <v>495</v>
      </c>
      <c r="J49">
        <v>3</v>
      </c>
      <c r="K49">
        <v>560</v>
      </c>
      <c r="M49" t="s">
        <v>1148</v>
      </c>
    </row>
    <row r="51" spans="1:13" x14ac:dyDescent="0.35">
      <c r="A51" t="s">
        <v>1161</v>
      </c>
      <c r="B51" t="s">
        <v>1160</v>
      </c>
      <c r="D51" t="s">
        <v>1159</v>
      </c>
      <c r="E51">
        <v>48088</v>
      </c>
      <c r="F51">
        <v>-1000</v>
      </c>
      <c r="G51">
        <v>1000</v>
      </c>
      <c r="H51">
        <v>1871</v>
      </c>
      <c r="I51">
        <v>495</v>
      </c>
      <c r="J51">
        <v>3</v>
      </c>
      <c r="K51">
        <v>560</v>
      </c>
      <c r="M51" t="s">
        <v>1148</v>
      </c>
    </row>
    <row r="53" spans="1:13" x14ac:dyDescent="0.35">
      <c r="A53" t="s">
        <v>1161</v>
      </c>
      <c r="B53" t="s">
        <v>1162</v>
      </c>
      <c r="D53" t="s">
        <v>1163</v>
      </c>
      <c r="E53">
        <v>61381</v>
      </c>
      <c r="F53">
        <v>-1000</v>
      </c>
      <c r="G53">
        <v>1000</v>
      </c>
      <c r="H53">
        <v>1880</v>
      </c>
      <c r="I53">
        <v>1226</v>
      </c>
      <c r="J53">
        <v>3</v>
      </c>
      <c r="K53">
        <v>560</v>
      </c>
      <c r="M53" t="s">
        <v>1148</v>
      </c>
    </row>
    <row r="55" spans="1:13" x14ac:dyDescent="0.35">
      <c r="A55" t="s">
        <v>1165</v>
      </c>
      <c r="B55" t="s">
        <v>1164</v>
      </c>
      <c r="D55" t="s">
        <v>1163</v>
      </c>
      <c r="E55">
        <v>38386</v>
      </c>
      <c r="F55">
        <v>-800</v>
      </c>
      <c r="G55">
        <v>800</v>
      </c>
      <c r="H55">
        <v>1880</v>
      </c>
      <c r="I55">
        <v>1226</v>
      </c>
      <c r="J55">
        <v>3</v>
      </c>
      <c r="K55">
        <v>560</v>
      </c>
      <c r="M55" t="s">
        <v>1148</v>
      </c>
    </row>
    <row r="57" spans="1:13" x14ac:dyDescent="0.35">
      <c r="A57" t="s">
        <v>1166</v>
      </c>
    </row>
    <row r="59" spans="1:13" x14ac:dyDescent="0.35">
      <c r="A59" t="s">
        <v>1167</v>
      </c>
    </row>
    <row r="61" spans="1:13" x14ac:dyDescent="0.35">
      <c r="A61" t="s">
        <v>1168</v>
      </c>
    </row>
    <row r="63" spans="1:13" x14ac:dyDescent="0.35">
      <c r="A63" t="s">
        <v>1169</v>
      </c>
    </row>
    <row r="65" spans="1:1" x14ac:dyDescent="0.35">
      <c r="A65" t="s">
        <v>1170</v>
      </c>
    </row>
    <row r="67" spans="1:1" x14ac:dyDescent="0.35">
      <c r="A67" t="s">
        <v>1171</v>
      </c>
    </row>
    <row r="69" spans="1:1" x14ac:dyDescent="0.35">
      <c r="A69" t="s">
        <v>1172</v>
      </c>
    </row>
    <row r="71" spans="1:1" x14ac:dyDescent="0.35">
      <c r="A71" t="s">
        <v>1173</v>
      </c>
    </row>
    <row r="73" spans="1:1" x14ac:dyDescent="0.35">
      <c r="A73" t="s">
        <v>1197</v>
      </c>
    </row>
    <row r="75" spans="1:1" x14ac:dyDescent="0.35">
      <c r="A75" t="s">
        <v>1174</v>
      </c>
    </row>
    <row r="77" spans="1:1" x14ac:dyDescent="0.35">
      <c r="A77" t="s">
        <v>1175</v>
      </c>
    </row>
    <row r="79" spans="1:1" x14ac:dyDescent="0.35">
      <c r="A79" t="s">
        <v>1176</v>
      </c>
    </row>
    <row r="81" spans="1:1" x14ac:dyDescent="0.35">
      <c r="A81" t="s">
        <v>1177</v>
      </c>
    </row>
    <row r="83" spans="1:1" x14ac:dyDescent="0.35">
      <c r="A83" t="s">
        <v>1178</v>
      </c>
    </row>
    <row r="85" spans="1:1" x14ac:dyDescent="0.35">
      <c r="A85" t="s">
        <v>1179</v>
      </c>
    </row>
    <row r="87" spans="1:1" x14ac:dyDescent="0.35">
      <c r="A87" t="s">
        <v>1180</v>
      </c>
    </row>
    <row r="89" spans="1:1" x14ac:dyDescent="0.35">
      <c r="A89" t="s">
        <v>1199</v>
      </c>
    </row>
    <row r="91" spans="1:1" x14ac:dyDescent="0.35">
      <c r="A91" t="s">
        <v>1181</v>
      </c>
    </row>
    <row r="93" spans="1:1" x14ac:dyDescent="0.35">
      <c r="A93" t="s">
        <v>1182</v>
      </c>
    </row>
    <row r="95" spans="1:1" x14ac:dyDescent="0.35">
      <c r="A95" t="s">
        <v>1183</v>
      </c>
    </row>
    <row r="97" spans="1:1" x14ac:dyDescent="0.35">
      <c r="A97" t="s">
        <v>1184</v>
      </c>
    </row>
    <row r="99" spans="1:1" x14ac:dyDescent="0.35">
      <c r="A99" t="s">
        <v>1185</v>
      </c>
    </row>
    <row r="101" spans="1:1" x14ac:dyDescent="0.35">
      <c r="A101" t="s">
        <v>1186</v>
      </c>
    </row>
    <row r="103" spans="1:1" x14ac:dyDescent="0.35">
      <c r="A103" t="s">
        <v>1187</v>
      </c>
    </row>
    <row r="105" spans="1:1" x14ac:dyDescent="0.35">
      <c r="A105" t="s">
        <v>1188</v>
      </c>
    </row>
    <row r="107" spans="1:1" x14ac:dyDescent="0.35">
      <c r="A107" t="s">
        <v>1198</v>
      </c>
    </row>
    <row r="109" spans="1:1" x14ac:dyDescent="0.35">
      <c r="A109" t="s">
        <v>1189</v>
      </c>
    </row>
    <row r="111" spans="1:1" x14ac:dyDescent="0.35">
      <c r="A111" t="s">
        <v>1190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"/>
  <sheetViews>
    <sheetView workbookViewId="0"/>
  </sheetViews>
  <sheetFormatPr defaultColWidth="10.6640625" defaultRowHeight="15.5" x14ac:dyDescent="0.35"/>
  <cols>
    <col min="1" max="1" width="17" customWidth="1"/>
  </cols>
  <sheetData>
    <row r="1" spans="1:17" ht="21" x14ac:dyDescent="0.5">
      <c r="A1" s="87" t="s">
        <v>1237</v>
      </c>
    </row>
    <row r="3" spans="1:17" x14ac:dyDescent="0.35">
      <c r="B3" s="113" t="s">
        <v>1211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</row>
    <row r="4" spans="1:17" x14ac:dyDescent="0.35">
      <c r="B4" s="91" t="s">
        <v>1200</v>
      </c>
      <c r="C4" s="91" t="s">
        <v>3</v>
      </c>
      <c r="D4" s="91" t="s">
        <v>1201</v>
      </c>
      <c r="E4" s="91" t="s">
        <v>1202</v>
      </c>
      <c r="F4" s="91" t="s">
        <v>1203</v>
      </c>
      <c r="G4" s="91" t="s">
        <v>4</v>
      </c>
      <c r="H4" s="91" t="s">
        <v>5</v>
      </c>
      <c r="I4" s="91" t="s">
        <v>1204</v>
      </c>
      <c r="J4" s="91" t="s">
        <v>1205</v>
      </c>
      <c r="K4" s="91" t="s">
        <v>1206</v>
      </c>
      <c r="L4" s="91" t="s">
        <v>1207</v>
      </c>
      <c r="M4" s="91" t="s">
        <v>9</v>
      </c>
      <c r="N4" s="91" t="s">
        <v>1208</v>
      </c>
      <c r="O4" s="91" t="s">
        <v>1209</v>
      </c>
      <c r="P4" s="91" t="s">
        <v>1210</v>
      </c>
      <c r="Q4" s="92" t="s">
        <v>11</v>
      </c>
    </row>
    <row r="5" spans="1:17" x14ac:dyDescent="0.35">
      <c r="A5" s="93" t="s">
        <v>1211</v>
      </c>
      <c r="B5" s="86">
        <v>2.4577800000000001</v>
      </c>
      <c r="C5" s="86">
        <v>6.9083200000000007</v>
      </c>
      <c r="D5" s="86">
        <v>13.24034</v>
      </c>
      <c r="E5" s="86">
        <v>49.302419999999998</v>
      </c>
      <c r="F5" s="86">
        <v>0.18066000000000002</v>
      </c>
      <c r="G5" s="86">
        <v>11.86936</v>
      </c>
      <c r="H5" s="86">
        <v>13.23658</v>
      </c>
      <c r="I5" s="86">
        <v>7.1999999999999998E-3</v>
      </c>
      <c r="J5" s="86">
        <v>0.16421999999999998</v>
      </c>
      <c r="K5" s="86">
        <v>0.26403999999999994</v>
      </c>
      <c r="L5" s="86">
        <v>1.92496</v>
      </c>
      <c r="M5" s="86">
        <v>0.22967999999999997</v>
      </c>
      <c r="N5" s="86">
        <v>3.0160000000000003E-2</v>
      </c>
      <c r="O5" s="86">
        <v>2.4879999999999999E-2</v>
      </c>
      <c r="P5" s="86">
        <v>7.5599999999999999E-3</v>
      </c>
      <c r="Q5" s="89">
        <v>99.848100000000002</v>
      </c>
    </row>
    <row r="6" spans="1:17" x14ac:dyDescent="0.35">
      <c r="A6" s="94" t="s">
        <v>1213</v>
      </c>
      <c r="B6" s="88">
        <v>6.7292473576173392E-2</v>
      </c>
      <c r="C6" s="88">
        <v>9.9818470234721637E-2</v>
      </c>
      <c r="D6" s="88">
        <v>0.25223990168091937</v>
      </c>
      <c r="E6" s="88">
        <v>0.33455696375953653</v>
      </c>
      <c r="F6" s="88">
        <v>2.0429586388372806E-2</v>
      </c>
      <c r="G6" s="88">
        <v>0.21374843391239151</v>
      </c>
      <c r="H6" s="88">
        <v>0.32099133477400937</v>
      </c>
      <c r="I6" s="88">
        <v>1.0559356040971437E-3</v>
      </c>
      <c r="J6" s="88">
        <v>6.916429714816737E-3</v>
      </c>
      <c r="K6" s="88">
        <v>3.0121420949218163E-3</v>
      </c>
      <c r="L6" s="88">
        <v>1.071624934387027E-2</v>
      </c>
      <c r="M6" s="88">
        <v>1.160978035967951E-2</v>
      </c>
      <c r="N6" s="88">
        <v>5.0097904147778484E-3</v>
      </c>
      <c r="O6" s="88">
        <v>1.8212632978237926E-3</v>
      </c>
      <c r="P6" s="88">
        <v>3.2446879665077202E-3</v>
      </c>
      <c r="Q6" s="90">
        <v>0.25994308992546772</v>
      </c>
    </row>
    <row r="7" spans="1:17" x14ac:dyDescent="0.35">
      <c r="A7" t="s">
        <v>1214</v>
      </c>
    </row>
  </sheetData>
  <mergeCells count="1">
    <mergeCell ref="B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ColWidth="10.6640625" defaultRowHeight="15.5" x14ac:dyDescent="0.35"/>
  <sheetData>
    <row r="1" spans="1:15" ht="18.5" x14ac:dyDescent="0.45">
      <c r="A1" s="67" t="s">
        <v>1063</v>
      </c>
    </row>
    <row r="4" spans="1:15" ht="16" thickBot="1" x14ac:dyDescent="0.4"/>
    <row r="5" spans="1:15" ht="16" thickBot="1" x14ac:dyDescent="0.4"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" t="s">
        <v>7</v>
      </c>
      <c r="K5" s="2" t="s">
        <v>8</v>
      </c>
      <c r="L5" s="1" t="s">
        <v>9</v>
      </c>
      <c r="M5" s="1" t="s">
        <v>10</v>
      </c>
      <c r="N5" s="1" t="s">
        <v>11</v>
      </c>
      <c r="O5" s="3" t="s">
        <v>12</v>
      </c>
    </row>
    <row r="6" spans="1:15" x14ac:dyDescent="0.35">
      <c r="C6" s="4" t="s">
        <v>13</v>
      </c>
      <c r="D6" s="4" t="s">
        <v>14</v>
      </c>
      <c r="E6" s="4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4" t="s">
        <v>20</v>
      </c>
      <c r="K6" s="5" t="s">
        <v>21</v>
      </c>
      <c r="L6" s="4" t="s">
        <v>22</v>
      </c>
      <c r="M6" s="4" t="s">
        <v>23</v>
      </c>
      <c r="N6" s="4">
        <v>98.7</v>
      </c>
      <c r="O6" s="4">
        <v>10</v>
      </c>
    </row>
    <row r="7" spans="1:15" x14ac:dyDescent="0.35">
      <c r="C7" s="4" t="s">
        <v>24</v>
      </c>
      <c r="D7" s="4" t="s">
        <v>25</v>
      </c>
      <c r="E7" s="4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4" t="s">
        <v>31</v>
      </c>
      <c r="K7" s="5" t="s">
        <v>32</v>
      </c>
      <c r="L7" s="4" t="s">
        <v>33</v>
      </c>
      <c r="M7" s="4" t="s">
        <v>34</v>
      </c>
      <c r="N7" s="6">
        <v>98.2</v>
      </c>
      <c r="O7" s="4">
        <v>10</v>
      </c>
    </row>
    <row r="8" spans="1:15" x14ac:dyDescent="0.35">
      <c r="C8" s="4" t="s">
        <v>35</v>
      </c>
      <c r="D8" s="4" t="s">
        <v>36</v>
      </c>
      <c r="E8" s="4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4" t="s">
        <v>42</v>
      </c>
      <c r="K8" s="5" t="s">
        <v>43</v>
      </c>
      <c r="L8" s="4" t="s">
        <v>44</v>
      </c>
      <c r="M8" s="7" t="s">
        <v>45</v>
      </c>
      <c r="N8" s="4">
        <v>98.2</v>
      </c>
      <c r="O8" s="4">
        <v>10</v>
      </c>
    </row>
    <row r="9" spans="1:15" x14ac:dyDescent="0.35">
      <c r="C9" s="4" t="s">
        <v>46</v>
      </c>
      <c r="D9" s="4" t="s">
        <v>47</v>
      </c>
      <c r="E9" s="4" t="s">
        <v>48</v>
      </c>
      <c r="F9" s="5" t="s">
        <v>49</v>
      </c>
      <c r="G9" s="5" t="s">
        <v>50</v>
      </c>
      <c r="H9" s="5" t="s">
        <v>51</v>
      </c>
      <c r="I9" s="5" t="s">
        <v>52</v>
      </c>
      <c r="J9" s="4" t="s">
        <v>53</v>
      </c>
      <c r="K9" s="5" t="s">
        <v>54</v>
      </c>
      <c r="L9" s="4" t="s">
        <v>55</v>
      </c>
      <c r="M9" s="4" t="s">
        <v>34</v>
      </c>
      <c r="N9" s="4">
        <v>99.9</v>
      </c>
      <c r="O9" s="4">
        <v>8</v>
      </c>
    </row>
    <row r="10" spans="1:15" x14ac:dyDescent="0.35">
      <c r="C10" s="4" t="s">
        <v>56</v>
      </c>
      <c r="D10" s="4" t="s">
        <v>57</v>
      </c>
      <c r="E10" s="4" t="s">
        <v>58</v>
      </c>
      <c r="F10" s="5" t="s">
        <v>59</v>
      </c>
      <c r="G10" s="5" t="s">
        <v>60</v>
      </c>
      <c r="H10" s="5" t="s">
        <v>61</v>
      </c>
      <c r="I10" s="5" t="s">
        <v>62</v>
      </c>
      <c r="J10" s="4" t="s">
        <v>63</v>
      </c>
      <c r="K10" s="5" t="s">
        <v>64</v>
      </c>
      <c r="L10" s="4" t="s">
        <v>65</v>
      </c>
      <c r="M10" s="4" t="s">
        <v>34</v>
      </c>
      <c r="N10" s="4">
        <v>98.1</v>
      </c>
      <c r="O10" s="4">
        <v>8</v>
      </c>
    </row>
    <row r="11" spans="1:15" x14ac:dyDescent="0.35">
      <c r="C11" s="4" t="s">
        <v>66</v>
      </c>
      <c r="D11" s="4" t="s">
        <v>67</v>
      </c>
      <c r="E11" s="4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4" t="s">
        <v>73</v>
      </c>
      <c r="K11" s="5" t="s">
        <v>74</v>
      </c>
      <c r="L11" s="4" t="s">
        <v>65</v>
      </c>
      <c r="M11" s="4" t="s">
        <v>34</v>
      </c>
      <c r="N11" s="6">
        <v>99</v>
      </c>
      <c r="O11" s="4">
        <v>8</v>
      </c>
    </row>
    <row r="12" spans="1:15" x14ac:dyDescent="0.35">
      <c r="C12" s="4" t="s">
        <v>75</v>
      </c>
      <c r="D12" s="4" t="s">
        <v>76</v>
      </c>
      <c r="E12" s="4" t="s">
        <v>77</v>
      </c>
      <c r="F12" s="5" t="s">
        <v>78</v>
      </c>
      <c r="G12" s="5" t="s">
        <v>79</v>
      </c>
      <c r="H12" s="5" t="s">
        <v>80</v>
      </c>
      <c r="I12" s="5" t="s">
        <v>72</v>
      </c>
      <c r="J12" s="4" t="s">
        <v>81</v>
      </c>
      <c r="K12" s="5" t="s">
        <v>82</v>
      </c>
      <c r="L12" s="4" t="s">
        <v>65</v>
      </c>
      <c r="M12" s="4"/>
      <c r="N12" s="4">
        <v>99.2</v>
      </c>
      <c r="O12" s="4">
        <v>10</v>
      </c>
    </row>
    <row r="13" spans="1:15" x14ac:dyDescent="0.35">
      <c r="C13" s="4" t="s">
        <v>83</v>
      </c>
      <c r="D13" s="4" t="s">
        <v>84</v>
      </c>
      <c r="E13" s="4" t="s">
        <v>85</v>
      </c>
      <c r="F13" s="5" t="s">
        <v>86</v>
      </c>
      <c r="G13" s="5" t="s">
        <v>17</v>
      </c>
      <c r="H13" s="5" t="s">
        <v>87</v>
      </c>
      <c r="I13" s="5" t="s">
        <v>88</v>
      </c>
      <c r="J13" s="4" t="s">
        <v>89</v>
      </c>
      <c r="K13" s="5" t="s">
        <v>90</v>
      </c>
      <c r="L13" s="4" t="s">
        <v>91</v>
      </c>
      <c r="M13" s="4" t="s">
        <v>92</v>
      </c>
      <c r="N13" s="4">
        <v>98.4</v>
      </c>
      <c r="O13" s="4">
        <v>10</v>
      </c>
    </row>
    <row r="14" spans="1:15" x14ac:dyDescent="0.35">
      <c r="C14" s="4" t="s">
        <v>93</v>
      </c>
      <c r="D14" s="4" t="s">
        <v>94</v>
      </c>
      <c r="E14" s="4" t="s">
        <v>95</v>
      </c>
      <c r="F14" s="5" t="s">
        <v>96</v>
      </c>
      <c r="G14" s="5" t="s">
        <v>97</v>
      </c>
      <c r="H14" s="5" t="s">
        <v>98</v>
      </c>
      <c r="I14" s="5" t="s">
        <v>99</v>
      </c>
      <c r="J14" s="4" t="s">
        <v>100</v>
      </c>
      <c r="K14" s="5" t="s">
        <v>101</v>
      </c>
      <c r="L14" s="4" t="s">
        <v>65</v>
      </c>
      <c r="M14" s="4" t="s">
        <v>34</v>
      </c>
      <c r="N14" s="4">
        <v>100.4</v>
      </c>
      <c r="O14" s="4">
        <v>8</v>
      </c>
    </row>
    <row r="15" spans="1:15" x14ac:dyDescent="0.35">
      <c r="C15" s="4" t="s">
        <v>102</v>
      </c>
      <c r="D15" s="4" t="s">
        <v>103</v>
      </c>
      <c r="E15" s="4" t="s">
        <v>104</v>
      </c>
      <c r="F15" s="5" t="s">
        <v>105</v>
      </c>
      <c r="G15" s="5" t="s">
        <v>106</v>
      </c>
      <c r="H15" s="5" t="s">
        <v>107</v>
      </c>
      <c r="I15" s="5" t="s">
        <v>108</v>
      </c>
      <c r="J15" s="4" t="s">
        <v>109</v>
      </c>
      <c r="K15" s="5" t="s">
        <v>110</v>
      </c>
      <c r="L15" s="4" t="s">
        <v>65</v>
      </c>
      <c r="M15" s="4" t="s">
        <v>34</v>
      </c>
      <c r="N15" s="4">
        <v>99.4</v>
      </c>
      <c r="O15" s="4">
        <v>8</v>
      </c>
    </row>
    <row r="16" spans="1:15" x14ac:dyDescent="0.35">
      <c r="C16" s="4" t="s">
        <v>111</v>
      </c>
      <c r="D16" s="4" t="s">
        <v>112</v>
      </c>
      <c r="E16" s="4" t="s">
        <v>85</v>
      </c>
      <c r="F16" s="5" t="s">
        <v>113</v>
      </c>
      <c r="G16" s="5" t="s">
        <v>114</v>
      </c>
      <c r="H16" s="5" t="s">
        <v>115</v>
      </c>
      <c r="I16" s="5" t="s">
        <v>65</v>
      </c>
      <c r="J16" s="4" t="s">
        <v>65</v>
      </c>
      <c r="K16" s="5" t="s">
        <v>116</v>
      </c>
      <c r="L16" s="4" t="s">
        <v>65</v>
      </c>
      <c r="M16" s="4" t="s">
        <v>34</v>
      </c>
      <c r="N16" s="6">
        <v>98</v>
      </c>
      <c r="O16" s="4">
        <v>8</v>
      </c>
    </row>
    <row r="17" spans="3:15" x14ac:dyDescent="0.35">
      <c r="C17" s="4" t="s">
        <v>117</v>
      </c>
      <c r="D17" s="4" t="s">
        <v>118</v>
      </c>
      <c r="E17" s="4" t="s">
        <v>119</v>
      </c>
      <c r="F17" s="5" t="s">
        <v>39</v>
      </c>
      <c r="G17" s="5" t="s">
        <v>120</v>
      </c>
      <c r="H17" s="5" t="s">
        <v>65</v>
      </c>
      <c r="I17" s="5" t="s">
        <v>65</v>
      </c>
      <c r="J17" s="4" t="s">
        <v>65</v>
      </c>
      <c r="K17" s="5" t="s">
        <v>65</v>
      </c>
      <c r="L17" s="4" t="s">
        <v>65</v>
      </c>
      <c r="M17" s="4" t="s">
        <v>34</v>
      </c>
      <c r="N17" s="4">
        <v>100.1</v>
      </c>
      <c r="O17" s="4">
        <v>10</v>
      </c>
    </row>
    <row r="18" spans="3:15" x14ac:dyDescent="0.35">
      <c r="C18" s="4" t="s">
        <v>121</v>
      </c>
      <c r="D18" s="4" t="s">
        <v>122</v>
      </c>
      <c r="E18" s="4" t="s">
        <v>123</v>
      </c>
      <c r="F18" s="5" t="s">
        <v>124</v>
      </c>
      <c r="G18" s="5" t="s">
        <v>125</v>
      </c>
      <c r="H18" s="5" t="s">
        <v>65</v>
      </c>
      <c r="I18" s="5" t="s">
        <v>65</v>
      </c>
      <c r="J18" s="4" t="s">
        <v>65</v>
      </c>
      <c r="K18" s="5" t="s">
        <v>65</v>
      </c>
      <c r="L18" s="4" t="s">
        <v>65</v>
      </c>
      <c r="M18" s="4" t="s">
        <v>34</v>
      </c>
      <c r="N18" s="4">
        <v>100.1</v>
      </c>
      <c r="O18" s="4">
        <v>10</v>
      </c>
    </row>
    <row r="19" spans="3:15" ht="16" thickBot="1" x14ac:dyDescent="0.4">
      <c r="C19" s="8" t="s">
        <v>126</v>
      </c>
      <c r="D19" s="8" t="s">
        <v>127</v>
      </c>
      <c r="E19" s="8" t="s">
        <v>128</v>
      </c>
      <c r="F19" s="9" t="s">
        <v>129</v>
      </c>
      <c r="G19" s="9" t="s">
        <v>130</v>
      </c>
      <c r="H19" s="9" t="s">
        <v>65</v>
      </c>
      <c r="I19" s="9" t="s">
        <v>65</v>
      </c>
      <c r="J19" s="8" t="s">
        <v>65</v>
      </c>
      <c r="K19" s="9" t="s">
        <v>65</v>
      </c>
      <c r="L19" s="8" t="s">
        <v>65</v>
      </c>
      <c r="M19" s="8" t="s">
        <v>34</v>
      </c>
      <c r="N19" s="8">
        <v>100.2</v>
      </c>
      <c r="O19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9"/>
  <sheetViews>
    <sheetView workbookViewId="0">
      <selection activeCell="V15" sqref="V15"/>
    </sheetView>
  </sheetViews>
  <sheetFormatPr defaultColWidth="10.6640625" defaultRowHeight="15.5" x14ac:dyDescent="0.35"/>
  <cols>
    <col min="1" max="1" width="20.1640625" bestFit="1" customWidth="1"/>
    <col min="2" max="2" width="13.83203125" bestFit="1" customWidth="1"/>
    <col min="22" max="22" width="60.1640625" bestFit="1" customWidth="1"/>
  </cols>
  <sheetData>
    <row r="1" spans="1:22" ht="18.5" x14ac:dyDescent="0.45">
      <c r="A1" s="85" t="s">
        <v>1238</v>
      </c>
    </row>
    <row r="3" spans="1:22" ht="16" thickBot="1" x14ac:dyDescent="0.4">
      <c r="B3" s="97" t="s">
        <v>1221</v>
      </c>
      <c r="C3" s="97" t="s">
        <v>1202</v>
      </c>
      <c r="D3" s="97" t="s">
        <v>1207</v>
      </c>
      <c r="E3" s="97" t="s">
        <v>1201</v>
      </c>
      <c r="F3" s="97" t="s">
        <v>5</v>
      </c>
      <c r="G3" s="97" t="s">
        <v>9</v>
      </c>
      <c r="H3" s="97" t="s">
        <v>3</v>
      </c>
      <c r="I3" s="97" t="s">
        <v>4</v>
      </c>
      <c r="J3" s="97" t="s">
        <v>1200</v>
      </c>
      <c r="K3" s="97" t="s">
        <v>1203</v>
      </c>
      <c r="L3" s="97" t="s">
        <v>1205</v>
      </c>
      <c r="M3" s="97" t="s">
        <v>1209</v>
      </c>
      <c r="N3" s="97" t="s">
        <v>1210</v>
      </c>
      <c r="O3" s="97" t="s">
        <v>1222</v>
      </c>
      <c r="P3" s="97" t="s">
        <v>11</v>
      </c>
      <c r="Q3" s="95" t="s">
        <v>1223</v>
      </c>
      <c r="R3" s="95" t="s">
        <v>148</v>
      </c>
      <c r="S3" s="95" t="s">
        <v>1224</v>
      </c>
      <c r="T3" s="95" t="s">
        <v>1225</v>
      </c>
      <c r="U3" s="95" t="s">
        <v>1226</v>
      </c>
      <c r="V3" s="97" t="s">
        <v>1232</v>
      </c>
    </row>
    <row r="4" spans="1:22" x14ac:dyDescent="0.35">
      <c r="B4" s="96" t="s">
        <v>1215</v>
      </c>
      <c r="C4" s="98">
        <v>47.8</v>
      </c>
      <c r="D4" s="98">
        <v>1.77</v>
      </c>
      <c r="E4" s="98">
        <v>17.05</v>
      </c>
      <c r="F4" s="98">
        <v>8.43</v>
      </c>
      <c r="G4" s="98">
        <v>0.17</v>
      </c>
      <c r="H4" s="98">
        <v>5.19</v>
      </c>
      <c r="I4" s="98">
        <v>10.3</v>
      </c>
      <c r="J4" s="98">
        <v>3.87</v>
      </c>
      <c r="K4" s="98">
        <v>1.85</v>
      </c>
      <c r="L4" s="98">
        <v>0.6</v>
      </c>
      <c r="M4" s="98">
        <v>0</v>
      </c>
      <c r="N4" s="98">
        <v>0</v>
      </c>
      <c r="O4" s="98">
        <v>0</v>
      </c>
      <c r="P4" s="99">
        <v>97.03</v>
      </c>
      <c r="Q4" s="98" t="s">
        <v>1227</v>
      </c>
      <c r="R4" s="98" t="s">
        <v>1228</v>
      </c>
      <c r="S4" s="98">
        <v>207</v>
      </c>
      <c r="T4" s="98" t="s">
        <v>1227</v>
      </c>
      <c r="U4" s="98" t="s">
        <v>1227</v>
      </c>
      <c r="V4" s="98" t="s">
        <v>1229</v>
      </c>
    </row>
    <row r="5" spans="1:22" x14ac:dyDescent="0.35">
      <c r="B5" s="96" t="s">
        <v>1216</v>
      </c>
      <c r="C5" s="98">
        <v>49.27</v>
      </c>
      <c r="D5" s="98">
        <v>0.84</v>
      </c>
      <c r="E5" s="98">
        <v>16.11</v>
      </c>
      <c r="F5" s="98">
        <v>8.3699999999999992</v>
      </c>
      <c r="G5" s="98">
        <v>0.1</v>
      </c>
      <c r="H5" s="98">
        <v>9.56</v>
      </c>
      <c r="I5" s="98">
        <v>12.54</v>
      </c>
      <c r="J5" s="98">
        <v>2.12</v>
      </c>
      <c r="K5" s="98">
        <v>0.03</v>
      </c>
      <c r="L5" s="98" t="s">
        <v>1227</v>
      </c>
      <c r="M5" s="98">
        <v>0</v>
      </c>
      <c r="N5" s="98">
        <v>0</v>
      </c>
      <c r="O5" s="98">
        <v>0</v>
      </c>
      <c r="P5" s="99">
        <f t="shared" ref="P5:P9" si="0">SUM(C5:O5)</f>
        <v>98.94</v>
      </c>
      <c r="Q5" s="98" t="s">
        <v>1227</v>
      </c>
      <c r="R5" s="98">
        <v>1010</v>
      </c>
      <c r="S5" s="98" t="s">
        <v>1227</v>
      </c>
      <c r="T5" s="98" t="s">
        <v>1227</v>
      </c>
      <c r="U5" s="98" t="s">
        <v>1227</v>
      </c>
      <c r="V5" s="98" t="s">
        <v>1230</v>
      </c>
    </row>
    <row r="6" spans="1:22" x14ac:dyDescent="0.35">
      <c r="B6" s="96" t="s">
        <v>1217</v>
      </c>
      <c r="C6" s="98">
        <v>50.4</v>
      </c>
      <c r="D6" s="98">
        <v>1.68</v>
      </c>
      <c r="E6" s="98">
        <v>15.89</v>
      </c>
      <c r="F6" s="98">
        <v>9.1</v>
      </c>
      <c r="G6" s="98">
        <v>0.16</v>
      </c>
      <c r="H6" s="98">
        <v>6.84</v>
      </c>
      <c r="I6" s="98">
        <v>10.84</v>
      </c>
      <c r="J6" s="98">
        <v>3.1</v>
      </c>
      <c r="K6" s="98">
        <v>0.57999999999999996</v>
      </c>
      <c r="L6" s="98">
        <v>0.28999999999999998</v>
      </c>
      <c r="M6" s="98">
        <v>0</v>
      </c>
      <c r="N6" s="98">
        <v>0</v>
      </c>
      <c r="O6" s="98">
        <v>0</v>
      </c>
      <c r="P6" s="99">
        <f t="shared" si="0"/>
        <v>98.88</v>
      </c>
      <c r="Q6" s="98">
        <v>650</v>
      </c>
      <c r="R6" s="98">
        <v>890</v>
      </c>
      <c r="S6" s="98">
        <v>4940</v>
      </c>
      <c r="T6" s="98">
        <v>1.58</v>
      </c>
      <c r="U6" s="98">
        <v>36</v>
      </c>
      <c r="V6" s="98" t="s">
        <v>1231</v>
      </c>
    </row>
    <row r="7" spans="1:22" x14ac:dyDescent="0.35">
      <c r="B7" s="96" t="s">
        <v>1218</v>
      </c>
      <c r="C7" s="98">
        <v>49.09</v>
      </c>
      <c r="D7" s="98">
        <v>1.37</v>
      </c>
      <c r="E7" s="98">
        <v>16.989999999999998</v>
      </c>
      <c r="F7" s="98">
        <v>7.68</v>
      </c>
      <c r="G7" s="98">
        <v>0.12</v>
      </c>
      <c r="H7" s="98">
        <v>8.02</v>
      </c>
      <c r="I7" s="98">
        <v>12.63</v>
      </c>
      <c r="J7" s="98">
        <v>2.72</v>
      </c>
      <c r="K7" s="98">
        <v>0.59</v>
      </c>
      <c r="L7" s="98">
        <v>0.23</v>
      </c>
      <c r="M7" s="98">
        <v>0</v>
      </c>
      <c r="N7" s="98">
        <v>0</v>
      </c>
      <c r="O7" s="98">
        <v>0</v>
      </c>
      <c r="P7" s="99">
        <f t="shared" si="0"/>
        <v>99.44</v>
      </c>
      <c r="Q7" s="98">
        <v>720</v>
      </c>
      <c r="R7" s="98">
        <v>700</v>
      </c>
      <c r="S7" s="98">
        <v>435</v>
      </c>
      <c r="T7" s="98">
        <v>1.38</v>
      </c>
      <c r="U7" s="98">
        <v>33</v>
      </c>
      <c r="V7" s="98" t="s">
        <v>1231</v>
      </c>
    </row>
    <row r="8" spans="1:22" x14ac:dyDescent="0.35">
      <c r="B8" s="96" t="s">
        <v>1219</v>
      </c>
      <c r="C8" s="98">
        <v>48.18</v>
      </c>
      <c r="D8" s="98">
        <v>1.91</v>
      </c>
      <c r="E8" s="98">
        <v>18.170000000000002</v>
      </c>
      <c r="F8" s="98">
        <v>6.81</v>
      </c>
      <c r="G8" s="98">
        <v>0.08</v>
      </c>
      <c r="H8" s="98">
        <v>5.9</v>
      </c>
      <c r="I8" s="98">
        <v>10.85</v>
      </c>
      <c r="J8" s="98">
        <v>4.24</v>
      </c>
      <c r="K8" s="98">
        <v>1.76</v>
      </c>
      <c r="L8" s="98">
        <v>0.66</v>
      </c>
      <c r="M8" s="98">
        <v>0</v>
      </c>
      <c r="N8" s="98">
        <v>0</v>
      </c>
      <c r="O8" s="98">
        <v>0</v>
      </c>
      <c r="P8" s="99">
        <f t="shared" si="0"/>
        <v>98.559999999999988</v>
      </c>
      <c r="Q8" s="98">
        <v>777</v>
      </c>
      <c r="R8" s="98">
        <v>776</v>
      </c>
      <c r="S8" s="98">
        <v>1356</v>
      </c>
      <c r="T8" s="98">
        <v>4.57</v>
      </c>
      <c r="U8" s="98">
        <v>109</v>
      </c>
      <c r="V8" s="98" t="s">
        <v>1231</v>
      </c>
    </row>
    <row r="9" spans="1:22" x14ac:dyDescent="0.35">
      <c r="B9" s="96" t="s">
        <v>1220</v>
      </c>
      <c r="C9" s="98">
        <v>49.66</v>
      </c>
      <c r="D9" s="98">
        <v>1.81</v>
      </c>
      <c r="E9" s="98">
        <v>17.239999999999998</v>
      </c>
      <c r="F9" s="98">
        <v>7.68</v>
      </c>
      <c r="G9" s="98">
        <v>0.14000000000000001</v>
      </c>
      <c r="H9" s="98">
        <v>7.02</v>
      </c>
      <c r="I9" s="98">
        <v>10.029999999999999</v>
      </c>
      <c r="J9" s="98">
        <v>3.65</v>
      </c>
      <c r="K9" s="98">
        <v>1.0900000000000001</v>
      </c>
      <c r="L9" s="98">
        <v>0.42</v>
      </c>
      <c r="M9" s="98">
        <v>0</v>
      </c>
      <c r="N9" s="98">
        <v>0</v>
      </c>
      <c r="O9" s="98">
        <v>0</v>
      </c>
      <c r="P9" s="99">
        <f t="shared" si="0"/>
        <v>98.74</v>
      </c>
      <c r="Q9" s="98">
        <v>767</v>
      </c>
      <c r="R9" s="98">
        <v>708</v>
      </c>
      <c r="S9" s="98">
        <v>799</v>
      </c>
      <c r="T9" s="98">
        <v>2.64</v>
      </c>
      <c r="U9" s="98">
        <v>60</v>
      </c>
      <c r="V9" s="98" t="s">
        <v>1231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H31" sqref="H31"/>
    </sheetView>
  </sheetViews>
  <sheetFormatPr defaultColWidth="10.6640625" defaultRowHeight="15.5" x14ac:dyDescent="0.35"/>
  <cols>
    <col min="2" max="2" width="14.5" bestFit="1" customWidth="1"/>
  </cols>
  <sheetData>
    <row r="1" spans="1:9" ht="18.5" x14ac:dyDescent="0.45">
      <c r="A1" s="67" t="s">
        <v>1064</v>
      </c>
    </row>
    <row r="2" spans="1:9" ht="16" thickBot="1" x14ac:dyDescent="0.4"/>
    <row r="3" spans="1:9" ht="16.5" thickBot="1" x14ac:dyDescent="0.4"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1" t="s">
        <v>138</v>
      </c>
    </row>
    <row r="4" spans="1:9" x14ac:dyDescent="0.35">
      <c r="B4" s="12">
        <v>1473</v>
      </c>
      <c r="C4" s="12">
        <v>37.5</v>
      </c>
      <c r="D4" s="12">
        <v>62.5</v>
      </c>
      <c r="E4" s="12">
        <v>0.6</v>
      </c>
      <c r="F4" s="13">
        <v>-1.1000000000000001</v>
      </c>
      <c r="G4" s="12">
        <v>7.2</v>
      </c>
      <c r="H4" s="12">
        <v>-16.22</v>
      </c>
      <c r="I4" s="14">
        <v>10</v>
      </c>
    </row>
    <row r="5" spans="1:9" x14ac:dyDescent="0.35">
      <c r="B5" s="12">
        <v>1523</v>
      </c>
      <c r="C5" s="12">
        <v>37.5</v>
      </c>
      <c r="D5" s="12">
        <v>62.5</v>
      </c>
      <c r="E5" s="12">
        <v>0.6</v>
      </c>
      <c r="F5" s="13">
        <v>-1.1000000000000001</v>
      </c>
      <c r="G5" s="12">
        <v>6.6</v>
      </c>
      <c r="H5" s="12">
        <v>-15.38</v>
      </c>
      <c r="I5" s="14">
        <v>10</v>
      </c>
    </row>
    <row r="6" spans="1:9" x14ac:dyDescent="0.35">
      <c r="B6" s="12">
        <v>1573</v>
      </c>
      <c r="C6" s="12">
        <v>37.5</v>
      </c>
      <c r="D6" s="12">
        <v>62.5</v>
      </c>
      <c r="E6" s="12">
        <v>0.6</v>
      </c>
      <c r="F6" s="13">
        <v>-1.1000000000000001</v>
      </c>
      <c r="G6" s="12">
        <v>6.1</v>
      </c>
      <c r="H6" s="12">
        <v>-14.6</v>
      </c>
      <c r="I6" s="14">
        <v>10</v>
      </c>
    </row>
    <row r="7" spans="1:9" x14ac:dyDescent="0.35">
      <c r="B7" s="12">
        <v>1573</v>
      </c>
      <c r="C7" s="12">
        <v>10</v>
      </c>
      <c r="D7" s="12">
        <v>90</v>
      </c>
      <c r="E7" s="12">
        <v>0.11</v>
      </c>
      <c r="F7" s="12">
        <v>-1.68</v>
      </c>
      <c r="G7" s="12">
        <v>5.5</v>
      </c>
      <c r="H7" s="12">
        <v>-13.13</v>
      </c>
      <c r="I7" s="14">
        <v>10</v>
      </c>
    </row>
    <row r="8" spans="1:9" x14ac:dyDescent="0.35">
      <c r="B8" s="12">
        <v>1573</v>
      </c>
      <c r="C8" s="12">
        <v>80</v>
      </c>
      <c r="D8" s="12">
        <v>20</v>
      </c>
      <c r="E8" s="12">
        <v>4</v>
      </c>
      <c r="F8" s="12">
        <v>-0.77</v>
      </c>
      <c r="G8" s="12">
        <v>6.5</v>
      </c>
      <c r="H8" s="12">
        <v>-15.87</v>
      </c>
      <c r="I8" s="14">
        <v>10</v>
      </c>
    </row>
    <row r="9" spans="1:9" x14ac:dyDescent="0.35">
      <c r="B9" s="12">
        <v>1623</v>
      </c>
      <c r="C9" s="12">
        <v>37.5</v>
      </c>
      <c r="D9" s="12">
        <v>62.5</v>
      </c>
      <c r="E9" s="12">
        <v>0.6</v>
      </c>
      <c r="F9" s="13">
        <v>-1.1000000000000001</v>
      </c>
      <c r="G9" s="12">
        <v>5.6</v>
      </c>
      <c r="H9" s="12">
        <v>-13.86</v>
      </c>
      <c r="I9" s="14">
        <v>10</v>
      </c>
    </row>
    <row r="10" spans="1:9" x14ac:dyDescent="0.35">
      <c r="B10" s="12">
        <v>1673</v>
      </c>
      <c r="C10" s="12">
        <v>37.5</v>
      </c>
      <c r="D10" s="12">
        <v>62.5</v>
      </c>
      <c r="E10" s="12">
        <v>0.6</v>
      </c>
      <c r="F10" s="13">
        <v>-1.1000000000000001</v>
      </c>
      <c r="G10" s="12">
        <v>5.2</v>
      </c>
      <c r="H10" s="12">
        <v>-13.16</v>
      </c>
      <c r="I10" s="14">
        <v>10</v>
      </c>
    </row>
    <row r="11" spans="1:9" x14ac:dyDescent="0.35">
      <c r="B11" s="12">
        <v>1723</v>
      </c>
      <c r="C11" s="12">
        <v>37.5</v>
      </c>
      <c r="D11" s="12">
        <v>62.5</v>
      </c>
      <c r="E11" s="12">
        <v>0.6</v>
      </c>
      <c r="F11" s="13">
        <v>-1.1000000000000001</v>
      </c>
      <c r="G11" s="12">
        <v>4.7</v>
      </c>
      <c r="H11" s="12">
        <v>-12.51</v>
      </c>
      <c r="I11" s="14">
        <v>8</v>
      </c>
    </row>
    <row r="12" spans="1:9" ht="16" thickBot="1" x14ac:dyDescent="0.4">
      <c r="B12" s="15">
        <v>1773</v>
      </c>
      <c r="C12" s="15">
        <v>37.5</v>
      </c>
      <c r="D12" s="15">
        <v>62.5</v>
      </c>
      <c r="E12" s="15">
        <v>0.6</v>
      </c>
      <c r="F12" s="16">
        <v>-1.1000000000000001</v>
      </c>
      <c r="G12" s="15">
        <v>4.3</v>
      </c>
      <c r="H12" s="15">
        <v>-11.89</v>
      </c>
      <c r="I12" s="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workbookViewId="0">
      <selection activeCell="B1" sqref="B1:R1048576"/>
    </sheetView>
  </sheetViews>
  <sheetFormatPr defaultColWidth="10.6640625" defaultRowHeight="15.5" x14ac:dyDescent="0.35"/>
  <cols>
    <col min="3" max="3" width="12.33203125" bestFit="1" customWidth="1"/>
  </cols>
  <sheetData>
    <row r="1" spans="1:18" ht="18.5" x14ac:dyDescent="0.45">
      <c r="A1" s="67" t="s">
        <v>1065</v>
      </c>
    </row>
    <row r="2" spans="1:18" ht="16" thickBot="1" x14ac:dyDescent="0.4"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3</v>
      </c>
      <c r="G2" s="18" t="s">
        <v>4</v>
      </c>
      <c r="H2" s="18" t="s">
        <v>5</v>
      </c>
      <c r="I2" s="18" t="s">
        <v>143</v>
      </c>
      <c r="J2" s="18" t="s">
        <v>144</v>
      </c>
      <c r="K2" s="18" t="s">
        <v>145</v>
      </c>
      <c r="L2" s="18" t="s">
        <v>9</v>
      </c>
      <c r="M2" s="18" t="s">
        <v>146</v>
      </c>
      <c r="N2" s="19" t="s">
        <v>147</v>
      </c>
      <c r="O2" s="18" t="s">
        <v>11</v>
      </c>
      <c r="P2" s="19" t="s">
        <v>148</v>
      </c>
      <c r="Q2" s="20" t="s">
        <v>149</v>
      </c>
      <c r="R2" s="21" t="s">
        <v>12</v>
      </c>
    </row>
    <row r="3" spans="1:18" x14ac:dyDescent="0.35">
      <c r="B3" s="22" t="s">
        <v>13</v>
      </c>
      <c r="C3" s="22">
        <v>1473</v>
      </c>
      <c r="D3" s="22" t="s">
        <v>150</v>
      </c>
      <c r="E3" s="22" t="s">
        <v>151</v>
      </c>
      <c r="F3" s="22" t="s">
        <v>16</v>
      </c>
      <c r="G3" s="22" t="s">
        <v>152</v>
      </c>
      <c r="H3" s="22" t="s">
        <v>153</v>
      </c>
      <c r="I3" s="22" t="s">
        <v>154</v>
      </c>
      <c r="J3" s="22" t="s">
        <v>155</v>
      </c>
      <c r="K3" s="22" t="s">
        <v>156</v>
      </c>
      <c r="L3" s="22" t="s">
        <v>157</v>
      </c>
      <c r="M3" s="22" t="s">
        <v>158</v>
      </c>
      <c r="N3" s="23" t="s">
        <v>159</v>
      </c>
      <c r="O3" s="22">
        <v>97.9</v>
      </c>
      <c r="P3" s="24" t="s">
        <v>160</v>
      </c>
      <c r="Q3" s="25" t="s">
        <v>161</v>
      </c>
      <c r="R3" s="26" t="s">
        <v>162</v>
      </c>
    </row>
    <row r="4" spans="1:18" x14ac:dyDescent="0.35">
      <c r="B4" s="22" t="s">
        <v>35</v>
      </c>
      <c r="C4" s="23"/>
      <c r="D4" s="22" t="s">
        <v>163</v>
      </c>
      <c r="E4" s="22" t="s">
        <v>115</v>
      </c>
      <c r="F4" s="22" t="s">
        <v>164</v>
      </c>
      <c r="G4" s="22" t="s">
        <v>39</v>
      </c>
      <c r="H4" s="22" t="s">
        <v>165</v>
      </c>
      <c r="I4" s="22" t="s">
        <v>166</v>
      </c>
      <c r="J4" s="22" t="s">
        <v>167</v>
      </c>
      <c r="K4" s="22" t="s">
        <v>168</v>
      </c>
      <c r="L4" s="22" t="s">
        <v>169</v>
      </c>
      <c r="M4" s="27" t="s">
        <v>45</v>
      </c>
      <c r="N4" s="23" t="s">
        <v>170</v>
      </c>
      <c r="O4" s="22">
        <v>98.1</v>
      </c>
      <c r="P4" s="24" t="s">
        <v>171</v>
      </c>
      <c r="Q4" s="25" t="s">
        <v>161</v>
      </c>
      <c r="R4" s="26" t="s">
        <v>162</v>
      </c>
    </row>
    <row r="5" spans="1:18" x14ac:dyDescent="0.35">
      <c r="B5" s="22" t="s">
        <v>46</v>
      </c>
      <c r="C5" s="23"/>
      <c r="D5" s="22" t="s">
        <v>172</v>
      </c>
      <c r="E5" s="22" t="s">
        <v>173</v>
      </c>
      <c r="F5" s="22" t="s">
        <v>174</v>
      </c>
      <c r="G5" s="22" t="s">
        <v>115</v>
      </c>
      <c r="H5" s="22" t="s">
        <v>175</v>
      </c>
      <c r="I5" s="22" t="s">
        <v>176</v>
      </c>
      <c r="J5" s="22" t="s">
        <v>177</v>
      </c>
      <c r="K5" s="22" t="s">
        <v>178</v>
      </c>
      <c r="L5" s="22" t="s">
        <v>179</v>
      </c>
      <c r="M5" s="22"/>
      <c r="N5" s="23" t="s">
        <v>180</v>
      </c>
      <c r="O5" s="28">
        <v>98.3</v>
      </c>
      <c r="P5" s="24" t="s">
        <v>181</v>
      </c>
      <c r="Q5" s="25" t="s">
        <v>69</v>
      </c>
      <c r="R5" s="26" t="s">
        <v>162</v>
      </c>
    </row>
    <row r="6" spans="1:18" x14ac:dyDescent="0.35">
      <c r="B6" s="22" t="s">
        <v>83</v>
      </c>
      <c r="C6" s="23"/>
      <c r="D6" s="22" t="s">
        <v>182</v>
      </c>
      <c r="E6" s="22" t="s">
        <v>183</v>
      </c>
      <c r="F6" s="22" t="s">
        <v>184</v>
      </c>
      <c r="G6" s="22" t="s">
        <v>185</v>
      </c>
      <c r="H6" s="22" t="s">
        <v>186</v>
      </c>
      <c r="I6" s="22" t="s">
        <v>187</v>
      </c>
      <c r="J6" s="22" t="s">
        <v>188</v>
      </c>
      <c r="K6" s="22" t="s">
        <v>189</v>
      </c>
      <c r="L6" s="22" t="s">
        <v>169</v>
      </c>
      <c r="M6" s="22" t="s">
        <v>190</v>
      </c>
      <c r="N6" s="23" t="s">
        <v>191</v>
      </c>
      <c r="O6" s="22">
        <v>98.1</v>
      </c>
      <c r="P6" s="24" t="s">
        <v>192</v>
      </c>
      <c r="Q6" s="25" t="s">
        <v>193</v>
      </c>
      <c r="R6" s="26" t="s">
        <v>162</v>
      </c>
    </row>
    <row r="7" spans="1:18" ht="16" thickBot="1" x14ac:dyDescent="0.4">
      <c r="B7" s="29" t="s">
        <v>93</v>
      </c>
      <c r="C7" s="30"/>
      <c r="D7" s="29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199</v>
      </c>
      <c r="J7" s="29" t="s">
        <v>200</v>
      </c>
      <c r="K7" s="29" t="s">
        <v>201</v>
      </c>
      <c r="L7" s="29" t="s">
        <v>202</v>
      </c>
      <c r="M7" s="29"/>
      <c r="N7" s="30" t="s">
        <v>203</v>
      </c>
      <c r="O7" s="29">
        <v>100.1</v>
      </c>
      <c r="P7" s="31" t="s">
        <v>204</v>
      </c>
      <c r="Q7" s="32" t="s">
        <v>205</v>
      </c>
      <c r="R7" s="32" t="s">
        <v>206</v>
      </c>
    </row>
    <row r="8" spans="1:18" x14ac:dyDescent="0.35">
      <c r="B8" s="22" t="s">
        <v>24</v>
      </c>
      <c r="C8" s="22">
        <v>1523</v>
      </c>
      <c r="D8" s="22" t="s">
        <v>207</v>
      </c>
      <c r="E8" s="22" t="s">
        <v>208</v>
      </c>
      <c r="F8" s="22" t="s">
        <v>49</v>
      </c>
      <c r="G8" s="22" t="s">
        <v>209</v>
      </c>
      <c r="H8" s="22" t="s">
        <v>210</v>
      </c>
      <c r="I8" s="22" t="s">
        <v>211</v>
      </c>
      <c r="J8" s="22" t="s">
        <v>212</v>
      </c>
      <c r="K8" s="22" t="s">
        <v>213</v>
      </c>
      <c r="L8" s="22" t="s">
        <v>214</v>
      </c>
      <c r="M8" s="22"/>
      <c r="N8" s="23" t="s">
        <v>215</v>
      </c>
      <c r="O8" s="28">
        <v>98</v>
      </c>
      <c r="P8" s="24" t="s">
        <v>216</v>
      </c>
      <c r="Q8" s="25" t="s">
        <v>217</v>
      </c>
      <c r="R8" s="26" t="s">
        <v>162</v>
      </c>
    </row>
    <row r="9" spans="1:18" x14ac:dyDescent="0.35">
      <c r="B9" s="22" t="s">
        <v>35</v>
      </c>
      <c r="C9" s="23"/>
      <c r="D9" s="22" t="s">
        <v>218</v>
      </c>
      <c r="E9" s="22" t="s">
        <v>219</v>
      </c>
      <c r="F9" s="22" t="s">
        <v>38</v>
      </c>
      <c r="G9" s="22" t="s">
        <v>220</v>
      </c>
      <c r="H9" s="22" t="s">
        <v>221</v>
      </c>
      <c r="I9" s="22" t="s">
        <v>222</v>
      </c>
      <c r="J9" s="22" t="s">
        <v>212</v>
      </c>
      <c r="K9" s="22" t="s">
        <v>223</v>
      </c>
      <c r="L9" s="22" t="s">
        <v>91</v>
      </c>
      <c r="M9" s="27" t="s">
        <v>45</v>
      </c>
      <c r="N9" s="23" t="s">
        <v>224</v>
      </c>
      <c r="O9" s="28">
        <v>99</v>
      </c>
      <c r="P9" s="24" t="s">
        <v>225</v>
      </c>
      <c r="Q9" s="25" t="s">
        <v>226</v>
      </c>
      <c r="R9" s="26" t="s">
        <v>206</v>
      </c>
    </row>
    <row r="10" spans="1:18" x14ac:dyDescent="0.35">
      <c r="B10" s="22" t="s">
        <v>46</v>
      </c>
      <c r="C10" s="23"/>
      <c r="D10" s="22" t="s">
        <v>227</v>
      </c>
      <c r="E10" s="22" t="s">
        <v>37</v>
      </c>
      <c r="F10" s="22" t="s">
        <v>228</v>
      </c>
      <c r="G10" s="22" t="s">
        <v>229</v>
      </c>
      <c r="H10" s="22" t="s">
        <v>230</v>
      </c>
      <c r="I10" s="22" t="s">
        <v>231</v>
      </c>
      <c r="J10" s="22" t="s">
        <v>232</v>
      </c>
      <c r="K10" s="22" t="s">
        <v>233</v>
      </c>
      <c r="L10" s="22" t="s">
        <v>234</v>
      </c>
      <c r="M10" s="22"/>
      <c r="N10" s="23" t="s">
        <v>235</v>
      </c>
      <c r="O10" s="28">
        <v>98.4</v>
      </c>
      <c r="P10" s="24" t="s">
        <v>236</v>
      </c>
      <c r="Q10" s="25" t="s">
        <v>205</v>
      </c>
      <c r="R10" s="26" t="s">
        <v>162</v>
      </c>
    </row>
    <row r="11" spans="1:18" x14ac:dyDescent="0.35">
      <c r="B11" s="22" t="s">
        <v>66</v>
      </c>
      <c r="C11" s="23"/>
      <c r="D11" s="22" t="s">
        <v>237</v>
      </c>
      <c r="E11" s="22" t="s">
        <v>115</v>
      </c>
      <c r="F11" s="22" t="s">
        <v>238</v>
      </c>
      <c r="G11" s="22" t="s">
        <v>239</v>
      </c>
      <c r="H11" s="22" t="s">
        <v>240</v>
      </c>
      <c r="I11" s="22" t="s">
        <v>241</v>
      </c>
      <c r="J11" s="22" t="s">
        <v>242</v>
      </c>
      <c r="K11" s="22" t="s">
        <v>243</v>
      </c>
      <c r="L11" s="22" t="s">
        <v>65</v>
      </c>
      <c r="M11" s="22"/>
      <c r="N11" s="23" t="s">
        <v>244</v>
      </c>
      <c r="O11" s="22">
        <v>99.3</v>
      </c>
      <c r="P11" s="24" t="s">
        <v>245</v>
      </c>
      <c r="Q11" s="25" t="s">
        <v>228</v>
      </c>
      <c r="R11" s="26" t="s">
        <v>162</v>
      </c>
    </row>
    <row r="12" spans="1:18" x14ac:dyDescent="0.35">
      <c r="B12" s="22" t="s">
        <v>75</v>
      </c>
      <c r="C12" s="23"/>
      <c r="D12" s="22" t="s">
        <v>246</v>
      </c>
      <c r="E12" s="22" t="s">
        <v>77</v>
      </c>
      <c r="F12" s="22" t="s">
        <v>247</v>
      </c>
      <c r="G12" s="22" t="s">
        <v>248</v>
      </c>
      <c r="H12" s="22" t="s">
        <v>249</v>
      </c>
      <c r="I12" s="22" t="s">
        <v>250</v>
      </c>
      <c r="J12" s="22" t="s">
        <v>251</v>
      </c>
      <c r="K12" s="22" t="s">
        <v>252</v>
      </c>
      <c r="L12" s="22" t="s">
        <v>65</v>
      </c>
      <c r="M12" s="22"/>
      <c r="N12" s="23" t="s">
        <v>253</v>
      </c>
      <c r="O12" s="22">
        <v>100.3</v>
      </c>
      <c r="P12" s="24" t="s">
        <v>254</v>
      </c>
      <c r="Q12" s="25" t="s">
        <v>255</v>
      </c>
      <c r="R12" s="26" t="s">
        <v>162</v>
      </c>
    </row>
    <row r="13" spans="1:18" x14ac:dyDescent="0.35">
      <c r="B13" s="22" t="s">
        <v>83</v>
      </c>
      <c r="C13" s="23"/>
      <c r="D13" s="22" t="s">
        <v>256</v>
      </c>
      <c r="E13" s="22" t="s">
        <v>257</v>
      </c>
      <c r="F13" s="22" t="s">
        <v>258</v>
      </c>
      <c r="G13" s="22" t="s">
        <v>259</v>
      </c>
      <c r="H13" s="22" t="s">
        <v>260</v>
      </c>
      <c r="I13" s="22" t="s">
        <v>168</v>
      </c>
      <c r="J13" s="22" t="s">
        <v>214</v>
      </c>
      <c r="K13" s="22" t="s">
        <v>261</v>
      </c>
      <c r="L13" s="22" t="s">
        <v>262</v>
      </c>
      <c r="M13" s="22" t="s">
        <v>190</v>
      </c>
      <c r="N13" s="23" t="s">
        <v>263</v>
      </c>
      <c r="O13" s="28">
        <v>99</v>
      </c>
      <c r="P13" s="24" t="s">
        <v>264</v>
      </c>
      <c r="Q13" s="25" t="s">
        <v>265</v>
      </c>
      <c r="R13" s="26" t="s">
        <v>162</v>
      </c>
    </row>
    <row r="14" spans="1:18" x14ac:dyDescent="0.35">
      <c r="B14" s="22" t="s">
        <v>93</v>
      </c>
      <c r="C14" s="23"/>
      <c r="D14" s="22" t="s">
        <v>266</v>
      </c>
      <c r="E14" s="22" t="s">
        <v>267</v>
      </c>
      <c r="F14" s="22" t="s">
        <v>196</v>
      </c>
      <c r="G14" s="22" t="s">
        <v>197</v>
      </c>
      <c r="H14" s="22" t="s">
        <v>268</v>
      </c>
      <c r="I14" s="22" t="s">
        <v>269</v>
      </c>
      <c r="J14" s="22" t="s">
        <v>270</v>
      </c>
      <c r="K14" s="22" t="s">
        <v>271</v>
      </c>
      <c r="L14" s="22" t="s">
        <v>272</v>
      </c>
      <c r="M14" s="22"/>
      <c r="N14" s="23" t="s">
        <v>273</v>
      </c>
      <c r="O14" s="22">
        <v>100.2</v>
      </c>
      <c r="P14" s="24" t="s">
        <v>274</v>
      </c>
      <c r="Q14" s="25" t="s">
        <v>217</v>
      </c>
      <c r="R14" s="26" t="s">
        <v>275</v>
      </c>
    </row>
    <row r="15" spans="1:18" ht="16" thickBot="1" x14ac:dyDescent="0.4">
      <c r="B15" s="29" t="s">
        <v>111</v>
      </c>
      <c r="C15" s="30"/>
      <c r="D15" s="29" t="s">
        <v>276</v>
      </c>
      <c r="E15" s="29" t="s">
        <v>277</v>
      </c>
      <c r="F15" s="29" t="s">
        <v>278</v>
      </c>
      <c r="G15" s="29" t="s">
        <v>279</v>
      </c>
      <c r="H15" s="29" t="s">
        <v>280</v>
      </c>
      <c r="I15" s="29" t="s">
        <v>65</v>
      </c>
      <c r="J15" s="29" t="s">
        <v>65</v>
      </c>
      <c r="K15" s="29" t="s">
        <v>281</v>
      </c>
      <c r="L15" s="29" t="s">
        <v>65</v>
      </c>
      <c r="M15" s="29"/>
      <c r="N15" s="30" t="s">
        <v>282</v>
      </c>
      <c r="O15" s="29">
        <v>99.2</v>
      </c>
      <c r="P15" s="31" t="s">
        <v>283</v>
      </c>
      <c r="Q15" s="32" t="s">
        <v>284</v>
      </c>
      <c r="R15" s="32" t="s">
        <v>162</v>
      </c>
    </row>
    <row r="16" spans="1:18" x14ac:dyDescent="0.35">
      <c r="B16" s="22" t="s">
        <v>13</v>
      </c>
      <c r="C16" s="22">
        <v>1573</v>
      </c>
      <c r="D16" s="22" t="s">
        <v>285</v>
      </c>
      <c r="E16" s="22" t="s">
        <v>29</v>
      </c>
      <c r="F16" s="22" t="s">
        <v>286</v>
      </c>
      <c r="G16" s="22" t="s">
        <v>28</v>
      </c>
      <c r="H16" s="22" t="s">
        <v>287</v>
      </c>
      <c r="I16" s="22" t="s">
        <v>288</v>
      </c>
      <c r="J16" s="22" t="s">
        <v>289</v>
      </c>
      <c r="K16" s="22" t="s">
        <v>290</v>
      </c>
      <c r="L16" s="22" t="s">
        <v>291</v>
      </c>
      <c r="M16" s="22" t="s">
        <v>158</v>
      </c>
      <c r="N16" s="23" t="s">
        <v>292</v>
      </c>
      <c r="O16" s="28">
        <v>99</v>
      </c>
      <c r="P16" s="24" t="s">
        <v>293</v>
      </c>
      <c r="Q16" s="25" t="s">
        <v>294</v>
      </c>
      <c r="R16" s="26" t="s">
        <v>162</v>
      </c>
    </row>
    <row r="17" spans="2:18" x14ac:dyDescent="0.35">
      <c r="B17" s="22" t="s">
        <v>24</v>
      </c>
      <c r="C17" s="23"/>
      <c r="D17" s="22" t="s">
        <v>295</v>
      </c>
      <c r="E17" s="22" t="s">
        <v>296</v>
      </c>
      <c r="F17" s="22" t="s">
        <v>297</v>
      </c>
      <c r="G17" s="22" t="s">
        <v>298</v>
      </c>
      <c r="H17" s="22" t="s">
        <v>299</v>
      </c>
      <c r="I17" s="22" t="s">
        <v>300</v>
      </c>
      <c r="J17" s="22" t="s">
        <v>65</v>
      </c>
      <c r="K17" s="22" t="s">
        <v>301</v>
      </c>
      <c r="L17" s="22" t="s">
        <v>302</v>
      </c>
      <c r="M17" s="22"/>
      <c r="N17" s="23" t="s">
        <v>303</v>
      </c>
      <c r="O17" s="22">
        <v>97.8</v>
      </c>
      <c r="P17" s="24" t="s">
        <v>304</v>
      </c>
      <c r="Q17" s="25" t="s">
        <v>294</v>
      </c>
      <c r="R17" s="26" t="s">
        <v>305</v>
      </c>
    </row>
    <row r="18" spans="2:18" x14ac:dyDescent="0.35">
      <c r="B18" s="22" t="s">
        <v>35</v>
      </c>
      <c r="C18" s="23"/>
      <c r="D18" s="22" t="s">
        <v>306</v>
      </c>
      <c r="E18" s="22" t="s">
        <v>307</v>
      </c>
      <c r="F18" s="22" t="s">
        <v>308</v>
      </c>
      <c r="G18" s="22" t="s">
        <v>258</v>
      </c>
      <c r="H18" s="22" t="s">
        <v>309</v>
      </c>
      <c r="I18" s="22" t="s">
        <v>310</v>
      </c>
      <c r="J18" s="22" t="s">
        <v>311</v>
      </c>
      <c r="K18" s="22" t="s">
        <v>312</v>
      </c>
      <c r="L18" s="22" t="s">
        <v>313</v>
      </c>
      <c r="M18" s="27" t="s">
        <v>45</v>
      </c>
      <c r="N18" s="23" t="s">
        <v>314</v>
      </c>
      <c r="O18" s="22">
        <v>98.5</v>
      </c>
      <c r="P18" s="24" t="s">
        <v>315</v>
      </c>
      <c r="Q18" s="25" t="s">
        <v>316</v>
      </c>
      <c r="R18" s="26" t="s">
        <v>162</v>
      </c>
    </row>
    <row r="19" spans="2:18" x14ac:dyDescent="0.35">
      <c r="B19" s="22" t="s">
        <v>46</v>
      </c>
      <c r="C19" s="23"/>
      <c r="D19" s="22" t="s">
        <v>317</v>
      </c>
      <c r="E19" s="22" t="s">
        <v>115</v>
      </c>
      <c r="F19" s="22" t="s">
        <v>318</v>
      </c>
      <c r="G19" s="22" t="s">
        <v>173</v>
      </c>
      <c r="H19" s="22" t="s">
        <v>319</v>
      </c>
      <c r="I19" s="22" t="s">
        <v>320</v>
      </c>
      <c r="J19" s="22" t="s">
        <v>321</v>
      </c>
      <c r="K19" s="22" t="s">
        <v>322</v>
      </c>
      <c r="L19" s="22" t="s">
        <v>323</v>
      </c>
      <c r="M19" s="22"/>
      <c r="N19" s="23" t="s">
        <v>324</v>
      </c>
      <c r="O19" s="22">
        <v>97.6</v>
      </c>
      <c r="P19" s="24" t="s">
        <v>325</v>
      </c>
      <c r="Q19" s="25" t="s">
        <v>174</v>
      </c>
      <c r="R19" s="26" t="s">
        <v>162</v>
      </c>
    </row>
    <row r="20" spans="2:18" x14ac:dyDescent="0.35">
      <c r="B20" s="22" t="s">
        <v>56</v>
      </c>
      <c r="C20" s="23"/>
      <c r="D20" s="22" t="s">
        <v>326</v>
      </c>
      <c r="E20" s="22" t="s">
        <v>327</v>
      </c>
      <c r="F20" s="22" t="s">
        <v>328</v>
      </c>
      <c r="G20" s="22" t="s">
        <v>329</v>
      </c>
      <c r="H20" s="22" t="s">
        <v>330</v>
      </c>
      <c r="I20" s="22" t="s">
        <v>331</v>
      </c>
      <c r="J20" s="22" t="s">
        <v>332</v>
      </c>
      <c r="K20" s="22" t="s">
        <v>333</v>
      </c>
      <c r="L20" s="22" t="s">
        <v>65</v>
      </c>
      <c r="M20" s="22"/>
      <c r="N20" s="23" t="s">
        <v>334</v>
      </c>
      <c r="O20" s="22">
        <v>98.4</v>
      </c>
      <c r="P20" s="24" t="s">
        <v>335</v>
      </c>
      <c r="Q20" s="25" t="s">
        <v>336</v>
      </c>
      <c r="R20" s="25" t="s">
        <v>337</v>
      </c>
    </row>
    <row r="21" spans="2:18" x14ac:dyDescent="0.35">
      <c r="B21" s="22" t="s">
        <v>66</v>
      </c>
      <c r="C21" s="23"/>
      <c r="D21" s="22" t="s">
        <v>338</v>
      </c>
      <c r="E21" s="22" t="s">
        <v>339</v>
      </c>
      <c r="F21" s="22" t="s">
        <v>340</v>
      </c>
      <c r="G21" s="22" t="s">
        <v>28</v>
      </c>
      <c r="H21" s="22" t="s">
        <v>341</v>
      </c>
      <c r="I21" s="22" t="s">
        <v>342</v>
      </c>
      <c r="J21" s="22" t="s">
        <v>343</v>
      </c>
      <c r="K21" s="22" t="s">
        <v>344</v>
      </c>
      <c r="L21" s="22" t="s">
        <v>65</v>
      </c>
      <c r="M21" s="22"/>
      <c r="N21" s="23" t="s">
        <v>345</v>
      </c>
      <c r="O21" s="22">
        <v>98.4</v>
      </c>
      <c r="P21" s="24" t="s">
        <v>346</v>
      </c>
      <c r="Q21" s="25" t="s">
        <v>27</v>
      </c>
      <c r="R21" s="26" t="s">
        <v>162</v>
      </c>
    </row>
    <row r="22" spans="2:18" x14ac:dyDescent="0.35">
      <c r="B22" s="22" t="s">
        <v>75</v>
      </c>
      <c r="C22" s="23"/>
      <c r="D22" s="22" t="s">
        <v>347</v>
      </c>
      <c r="E22" s="22" t="s">
        <v>348</v>
      </c>
      <c r="F22" s="22" t="s">
        <v>247</v>
      </c>
      <c r="G22" s="22" t="s">
        <v>336</v>
      </c>
      <c r="H22" s="22" t="s">
        <v>349</v>
      </c>
      <c r="I22" s="22" t="s">
        <v>350</v>
      </c>
      <c r="J22" s="22" t="s">
        <v>351</v>
      </c>
      <c r="K22" s="22" t="s">
        <v>352</v>
      </c>
      <c r="L22" s="22" t="s">
        <v>65</v>
      </c>
      <c r="M22" s="22"/>
      <c r="N22" s="23" t="s">
        <v>353</v>
      </c>
      <c r="O22" s="22">
        <v>99.3</v>
      </c>
      <c r="P22" s="24" t="s">
        <v>354</v>
      </c>
      <c r="Q22" s="25" t="s">
        <v>355</v>
      </c>
      <c r="R22" s="25" t="s">
        <v>337</v>
      </c>
    </row>
    <row r="23" spans="2:18" x14ac:dyDescent="0.35">
      <c r="B23" s="22" t="s">
        <v>83</v>
      </c>
      <c r="C23" s="23"/>
      <c r="D23" s="22" t="s">
        <v>356</v>
      </c>
      <c r="E23" s="22" t="s">
        <v>87</v>
      </c>
      <c r="F23" s="22" t="s">
        <v>357</v>
      </c>
      <c r="G23" s="22" t="s">
        <v>358</v>
      </c>
      <c r="H23" s="22" t="s">
        <v>257</v>
      </c>
      <c r="I23" s="22" t="s">
        <v>55</v>
      </c>
      <c r="J23" s="22" t="s">
        <v>65</v>
      </c>
      <c r="K23" s="22" t="s">
        <v>359</v>
      </c>
      <c r="L23" s="22" t="s">
        <v>360</v>
      </c>
      <c r="M23" s="22" t="s">
        <v>190</v>
      </c>
      <c r="N23" s="23" t="s">
        <v>314</v>
      </c>
      <c r="O23" s="22">
        <v>98.5</v>
      </c>
      <c r="P23" s="24" t="s">
        <v>315</v>
      </c>
      <c r="Q23" s="25" t="s">
        <v>316</v>
      </c>
      <c r="R23" s="26" t="s">
        <v>162</v>
      </c>
    </row>
    <row r="24" spans="2:18" x14ac:dyDescent="0.35">
      <c r="B24" s="22" t="s">
        <v>93</v>
      </c>
      <c r="C24" s="23"/>
      <c r="D24" s="22" t="s">
        <v>194</v>
      </c>
      <c r="E24" s="22" t="s">
        <v>361</v>
      </c>
      <c r="F24" s="22" t="s">
        <v>362</v>
      </c>
      <c r="G24" s="22" t="s">
        <v>363</v>
      </c>
      <c r="H24" s="22" t="s">
        <v>364</v>
      </c>
      <c r="I24" s="22" t="s">
        <v>365</v>
      </c>
      <c r="J24" s="22" t="s">
        <v>366</v>
      </c>
      <c r="K24" s="22" t="s">
        <v>367</v>
      </c>
      <c r="L24" s="22" t="s">
        <v>368</v>
      </c>
      <c r="M24" s="22"/>
      <c r="N24" s="23" t="s">
        <v>369</v>
      </c>
      <c r="O24" s="22">
        <v>100.6</v>
      </c>
      <c r="P24" s="24" t="s">
        <v>370</v>
      </c>
      <c r="Q24" s="25" t="s">
        <v>294</v>
      </c>
      <c r="R24" s="26" t="s">
        <v>162</v>
      </c>
    </row>
    <row r="25" spans="2:18" x14ac:dyDescent="0.35">
      <c r="B25" s="22" t="s">
        <v>111</v>
      </c>
      <c r="C25" s="23"/>
      <c r="D25" s="22" t="s">
        <v>371</v>
      </c>
      <c r="E25" s="22" t="s">
        <v>372</v>
      </c>
      <c r="F25" s="22" t="s">
        <v>339</v>
      </c>
      <c r="G25" s="22" t="s">
        <v>373</v>
      </c>
      <c r="H25" s="22" t="s">
        <v>374</v>
      </c>
      <c r="I25" s="22" t="s">
        <v>65</v>
      </c>
      <c r="J25" s="22" t="s">
        <v>65</v>
      </c>
      <c r="K25" s="22" t="s">
        <v>375</v>
      </c>
      <c r="L25" s="22" t="s">
        <v>65</v>
      </c>
      <c r="M25" s="22"/>
      <c r="N25" s="23" t="s">
        <v>376</v>
      </c>
      <c r="O25" s="28">
        <v>98</v>
      </c>
      <c r="P25" s="24" t="s">
        <v>377</v>
      </c>
      <c r="Q25" s="25" t="s">
        <v>378</v>
      </c>
      <c r="R25" s="26" t="s">
        <v>305</v>
      </c>
    </row>
    <row r="26" spans="2:18" x14ac:dyDescent="0.35">
      <c r="B26" s="22" t="s">
        <v>102</v>
      </c>
      <c r="C26" s="23"/>
      <c r="D26" s="22" t="s">
        <v>379</v>
      </c>
      <c r="E26" s="22" t="s">
        <v>380</v>
      </c>
      <c r="F26" s="22" t="s">
        <v>105</v>
      </c>
      <c r="G26" s="22" t="s">
        <v>381</v>
      </c>
      <c r="H26" s="22" t="s">
        <v>382</v>
      </c>
      <c r="I26" s="22" t="s">
        <v>383</v>
      </c>
      <c r="J26" s="22" t="s">
        <v>384</v>
      </c>
      <c r="K26" s="22" t="s">
        <v>385</v>
      </c>
      <c r="L26" s="22" t="s">
        <v>65</v>
      </c>
      <c r="M26" s="22"/>
      <c r="N26" s="23" t="s">
        <v>386</v>
      </c>
      <c r="O26" s="22">
        <v>98.9</v>
      </c>
      <c r="P26" s="24" t="s">
        <v>387</v>
      </c>
      <c r="Q26" s="25" t="s">
        <v>388</v>
      </c>
      <c r="R26" s="25" t="s">
        <v>337</v>
      </c>
    </row>
    <row r="27" spans="2:18" x14ac:dyDescent="0.35">
      <c r="B27" s="22" t="s">
        <v>117</v>
      </c>
      <c r="C27" s="23"/>
      <c r="D27" s="22" t="s">
        <v>389</v>
      </c>
      <c r="E27" s="22" t="s">
        <v>29</v>
      </c>
      <c r="F27" s="22" t="s">
        <v>26</v>
      </c>
      <c r="G27" s="22" t="s">
        <v>390</v>
      </c>
      <c r="H27" s="22" t="s">
        <v>65</v>
      </c>
      <c r="I27" s="22" t="s">
        <v>65</v>
      </c>
      <c r="J27" s="22" t="s">
        <v>65</v>
      </c>
      <c r="K27" s="22" t="s">
        <v>391</v>
      </c>
      <c r="L27" s="22" t="s">
        <v>65</v>
      </c>
      <c r="M27" s="22"/>
      <c r="N27" s="23" t="s">
        <v>392</v>
      </c>
      <c r="O27" s="22">
        <v>99.8</v>
      </c>
      <c r="P27" s="24" t="s">
        <v>393</v>
      </c>
      <c r="Q27" s="25" t="s">
        <v>378</v>
      </c>
      <c r="R27" s="26" t="s">
        <v>162</v>
      </c>
    </row>
    <row r="28" spans="2:18" x14ac:dyDescent="0.35">
      <c r="B28" s="22" t="s">
        <v>121</v>
      </c>
      <c r="C28" s="23"/>
      <c r="D28" s="22" t="s">
        <v>394</v>
      </c>
      <c r="E28" s="22" t="s">
        <v>395</v>
      </c>
      <c r="F28" s="22" t="s">
        <v>339</v>
      </c>
      <c r="G28" s="22" t="s">
        <v>396</v>
      </c>
      <c r="H28" s="22" t="s">
        <v>65</v>
      </c>
      <c r="I28" s="22" t="s">
        <v>65</v>
      </c>
      <c r="J28" s="22" t="s">
        <v>65</v>
      </c>
      <c r="K28" s="22" t="s">
        <v>397</v>
      </c>
      <c r="L28" s="22" t="s">
        <v>65</v>
      </c>
      <c r="M28" s="22"/>
      <c r="N28" s="23" t="s">
        <v>398</v>
      </c>
      <c r="O28" s="22">
        <v>99.6</v>
      </c>
      <c r="P28" s="24" t="s">
        <v>399</v>
      </c>
      <c r="Q28" s="25" t="s">
        <v>228</v>
      </c>
      <c r="R28" s="26" t="s">
        <v>162</v>
      </c>
    </row>
    <row r="29" spans="2:18" ht="16" thickBot="1" x14ac:dyDescent="0.4">
      <c r="B29" s="29" t="s">
        <v>126</v>
      </c>
      <c r="C29" s="30"/>
      <c r="D29" s="29" t="s">
        <v>400</v>
      </c>
      <c r="E29" s="29" t="s">
        <v>401</v>
      </c>
      <c r="F29" s="29" t="s">
        <v>115</v>
      </c>
      <c r="G29" s="29" t="s">
        <v>402</v>
      </c>
      <c r="H29" s="29" t="s">
        <v>65</v>
      </c>
      <c r="I29" s="29" t="s">
        <v>65</v>
      </c>
      <c r="J29" s="29" t="s">
        <v>65</v>
      </c>
      <c r="K29" s="29" t="s">
        <v>403</v>
      </c>
      <c r="L29" s="29" t="s">
        <v>65</v>
      </c>
      <c r="M29" s="29"/>
      <c r="N29" s="30" t="s">
        <v>404</v>
      </c>
      <c r="O29" s="29">
        <v>99.5</v>
      </c>
      <c r="P29" s="31" t="s">
        <v>405</v>
      </c>
      <c r="Q29" s="32" t="s">
        <v>406</v>
      </c>
      <c r="R29" s="32" t="s">
        <v>162</v>
      </c>
    </row>
    <row r="30" spans="2:18" x14ac:dyDescent="0.35">
      <c r="N30" s="23"/>
      <c r="P30" s="24"/>
      <c r="R30" s="33"/>
    </row>
    <row r="31" spans="2:18" ht="16" thickBot="1" x14ac:dyDescent="0.4">
      <c r="B31" s="18" t="s">
        <v>139</v>
      </c>
      <c r="C31" s="18" t="s">
        <v>140</v>
      </c>
      <c r="D31" s="18" t="s">
        <v>141</v>
      </c>
      <c r="E31" s="18" t="s">
        <v>142</v>
      </c>
      <c r="F31" s="18" t="s">
        <v>3</v>
      </c>
      <c r="G31" s="18" t="s">
        <v>4</v>
      </c>
      <c r="H31" s="18" t="s">
        <v>5</v>
      </c>
      <c r="I31" s="18" t="s">
        <v>143</v>
      </c>
      <c r="J31" s="18" t="s">
        <v>144</v>
      </c>
      <c r="K31" s="18" t="s">
        <v>145</v>
      </c>
      <c r="L31" s="18" t="s">
        <v>9</v>
      </c>
      <c r="M31" s="18" t="s">
        <v>146</v>
      </c>
      <c r="N31" s="19" t="s">
        <v>147</v>
      </c>
      <c r="O31" s="18" t="s">
        <v>11</v>
      </c>
      <c r="P31" s="34" t="s">
        <v>148</v>
      </c>
      <c r="Q31" s="20" t="s">
        <v>149</v>
      </c>
      <c r="R31" s="21" t="s">
        <v>12</v>
      </c>
    </row>
    <row r="32" spans="2:18" x14ac:dyDescent="0.35">
      <c r="B32" s="22" t="s">
        <v>13</v>
      </c>
      <c r="C32" s="22">
        <v>1623</v>
      </c>
      <c r="D32" s="22" t="s">
        <v>407</v>
      </c>
      <c r="E32" s="22" t="s">
        <v>15</v>
      </c>
      <c r="F32" s="22" t="s">
        <v>16</v>
      </c>
      <c r="G32" s="22" t="s">
        <v>239</v>
      </c>
      <c r="H32" s="22" t="s">
        <v>408</v>
      </c>
      <c r="I32" s="22" t="s">
        <v>409</v>
      </c>
      <c r="J32" s="22" t="s">
        <v>166</v>
      </c>
      <c r="K32" s="22" t="s">
        <v>410</v>
      </c>
      <c r="L32" s="22" t="s">
        <v>411</v>
      </c>
      <c r="M32" s="22" t="s">
        <v>158</v>
      </c>
      <c r="N32" s="23" t="s">
        <v>412</v>
      </c>
      <c r="O32" s="28">
        <v>99</v>
      </c>
      <c r="P32" s="24" t="s">
        <v>413</v>
      </c>
      <c r="Q32" s="25" t="s">
        <v>414</v>
      </c>
      <c r="R32" s="26" t="s">
        <v>162</v>
      </c>
    </row>
    <row r="33" spans="2:18" x14ac:dyDescent="0.35">
      <c r="B33" s="22" t="s">
        <v>24</v>
      </c>
      <c r="C33" s="23"/>
      <c r="D33" s="22" t="s">
        <v>415</v>
      </c>
      <c r="E33" s="22" t="s">
        <v>416</v>
      </c>
      <c r="F33" s="22" t="s">
        <v>417</v>
      </c>
      <c r="G33" s="22" t="s">
        <v>418</v>
      </c>
      <c r="H33" s="22" t="s">
        <v>419</v>
      </c>
      <c r="I33" s="22" t="s">
        <v>420</v>
      </c>
      <c r="J33" s="22" t="s">
        <v>421</v>
      </c>
      <c r="K33" s="22" t="s">
        <v>422</v>
      </c>
      <c r="L33" s="22" t="s">
        <v>423</v>
      </c>
      <c r="M33" s="22"/>
      <c r="N33" s="23" t="s">
        <v>424</v>
      </c>
      <c r="O33" s="22">
        <v>97.7</v>
      </c>
      <c r="P33" s="24" t="s">
        <v>425</v>
      </c>
      <c r="Q33" s="25" t="s">
        <v>426</v>
      </c>
      <c r="R33" s="25" t="s">
        <v>337</v>
      </c>
    </row>
    <row r="34" spans="2:18" x14ac:dyDescent="0.35">
      <c r="B34" s="22" t="s">
        <v>35</v>
      </c>
      <c r="C34" s="23"/>
      <c r="D34" s="22" t="s">
        <v>36</v>
      </c>
      <c r="E34" s="22" t="s">
        <v>307</v>
      </c>
      <c r="F34" s="22" t="s">
        <v>427</v>
      </c>
      <c r="G34" s="22" t="s">
        <v>39</v>
      </c>
      <c r="H34" s="22" t="s">
        <v>428</v>
      </c>
      <c r="I34" s="22" t="s">
        <v>429</v>
      </c>
      <c r="J34" s="22" t="s">
        <v>430</v>
      </c>
      <c r="K34" s="22" t="s">
        <v>431</v>
      </c>
      <c r="L34" s="22" t="s">
        <v>169</v>
      </c>
      <c r="M34" s="27" t="s">
        <v>45</v>
      </c>
      <c r="N34" s="23" t="s">
        <v>432</v>
      </c>
      <c r="O34" s="22">
        <v>98.4</v>
      </c>
      <c r="P34" s="24" t="s">
        <v>433</v>
      </c>
      <c r="Q34" s="25" t="s">
        <v>79</v>
      </c>
      <c r="R34" s="26" t="s">
        <v>162</v>
      </c>
    </row>
    <row r="35" spans="2:18" x14ac:dyDescent="0.35">
      <c r="B35" s="22" t="s">
        <v>46</v>
      </c>
      <c r="C35" s="23"/>
      <c r="D35" s="22" t="s">
        <v>434</v>
      </c>
      <c r="E35" s="22" t="s">
        <v>37</v>
      </c>
      <c r="F35" s="22" t="s">
        <v>435</v>
      </c>
      <c r="G35" s="22" t="s">
        <v>173</v>
      </c>
      <c r="H35" s="22" t="s">
        <v>436</v>
      </c>
      <c r="I35" s="22" t="s">
        <v>437</v>
      </c>
      <c r="J35" s="22" t="s">
        <v>438</v>
      </c>
      <c r="K35" s="22" t="s">
        <v>439</v>
      </c>
      <c r="L35" s="22" t="s">
        <v>440</v>
      </c>
      <c r="M35" s="22"/>
      <c r="N35" s="23" t="s">
        <v>441</v>
      </c>
      <c r="O35" s="28">
        <v>98</v>
      </c>
      <c r="P35" s="24" t="s">
        <v>442</v>
      </c>
      <c r="Q35" s="25" t="s">
        <v>443</v>
      </c>
      <c r="R35" s="26" t="s">
        <v>162</v>
      </c>
    </row>
    <row r="36" spans="2:18" x14ac:dyDescent="0.35">
      <c r="B36" s="22" t="s">
        <v>56</v>
      </c>
      <c r="C36" s="23"/>
      <c r="D36" s="22" t="s">
        <v>444</v>
      </c>
      <c r="E36" s="22" t="s">
        <v>445</v>
      </c>
      <c r="F36" s="22" t="s">
        <v>446</v>
      </c>
      <c r="G36" s="22" t="s">
        <v>447</v>
      </c>
      <c r="H36" s="22" t="s">
        <v>410</v>
      </c>
      <c r="I36" s="22" t="s">
        <v>448</v>
      </c>
      <c r="J36" s="22" t="s">
        <v>449</v>
      </c>
      <c r="K36" s="22" t="s">
        <v>450</v>
      </c>
      <c r="L36" s="22" t="s">
        <v>65</v>
      </c>
      <c r="M36" s="22"/>
      <c r="N36" s="23" t="s">
        <v>451</v>
      </c>
      <c r="O36" s="22">
        <v>98.3</v>
      </c>
      <c r="P36" s="24" t="s">
        <v>452</v>
      </c>
      <c r="Q36" s="25" t="s">
        <v>453</v>
      </c>
      <c r="R36" s="25" t="s">
        <v>337</v>
      </c>
    </row>
    <row r="37" spans="2:18" x14ac:dyDescent="0.35">
      <c r="B37" s="22" t="s">
        <v>66</v>
      </c>
      <c r="C37" s="23"/>
      <c r="D37" s="22" t="s">
        <v>454</v>
      </c>
      <c r="E37" s="22" t="s">
        <v>115</v>
      </c>
      <c r="F37" s="22" t="s">
        <v>40</v>
      </c>
      <c r="G37" s="22" t="s">
        <v>28</v>
      </c>
      <c r="H37" s="22" t="s">
        <v>455</v>
      </c>
      <c r="I37" s="22" t="s">
        <v>188</v>
      </c>
      <c r="J37" s="22" t="s">
        <v>456</v>
      </c>
      <c r="K37" s="22" t="s">
        <v>457</v>
      </c>
      <c r="L37" s="22" t="s">
        <v>65</v>
      </c>
      <c r="M37" s="22"/>
      <c r="N37" s="23" t="s">
        <v>458</v>
      </c>
      <c r="O37" s="22">
        <v>98.3</v>
      </c>
      <c r="P37" s="24" t="s">
        <v>459</v>
      </c>
      <c r="Q37" s="25" t="s">
        <v>414</v>
      </c>
      <c r="R37" s="26" t="s">
        <v>162</v>
      </c>
    </row>
    <row r="38" spans="2:18" x14ac:dyDescent="0.35">
      <c r="B38" s="22" t="s">
        <v>75</v>
      </c>
      <c r="C38" s="23"/>
      <c r="D38" s="22" t="s">
        <v>460</v>
      </c>
      <c r="E38" s="22" t="s">
        <v>348</v>
      </c>
      <c r="F38" s="22" t="s">
        <v>461</v>
      </c>
      <c r="G38" s="22" t="s">
        <v>336</v>
      </c>
      <c r="H38" s="22" t="s">
        <v>462</v>
      </c>
      <c r="I38" s="22" t="s">
        <v>463</v>
      </c>
      <c r="J38" s="22" t="s">
        <v>464</v>
      </c>
      <c r="K38" s="22" t="s">
        <v>465</v>
      </c>
      <c r="L38" s="22" t="s">
        <v>65</v>
      </c>
      <c r="M38" s="22"/>
      <c r="N38" s="23" t="s">
        <v>466</v>
      </c>
      <c r="O38" s="22">
        <v>99.9</v>
      </c>
      <c r="P38" s="24" t="s">
        <v>467</v>
      </c>
      <c r="Q38" s="25" t="s">
        <v>426</v>
      </c>
      <c r="R38" s="25" t="s">
        <v>337</v>
      </c>
    </row>
    <row r="39" spans="2:18" x14ac:dyDescent="0.35">
      <c r="B39" s="22" t="s">
        <v>83</v>
      </c>
      <c r="C39" s="23"/>
      <c r="D39" s="22" t="s">
        <v>468</v>
      </c>
      <c r="E39" s="22" t="s">
        <v>469</v>
      </c>
      <c r="F39" s="22" t="s">
        <v>357</v>
      </c>
      <c r="G39" s="22" t="s">
        <v>358</v>
      </c>
      <c r="H39" s="22" t="s">
        <v>470</v>
      </c>
      <c r="I39" s="22" t="s">
        <v>471</v>
      </c>
      <c r="J39" s="22" t="s">
        <v>472</v>
      </c>
      <c r="K39" s="22" t="s">
        <v>473</v>
      </c>
      <c r="L39" s="22" t="s">
        <v>430</v>
      </c>
      <c r="M39" s="22" t="s">
        <v>190</v>
      </c>
      <c r="N39" s="23" t="s">
        <v>474</v>
      </c>
      <c r="O39" s="22">
        <v>98.9</v>
      </c>
      <c r="P39" s="24" t="s">
        <v>475</v>
      </c>
      <c r="Q39" s="25" t="s">
        <v>476</v>
      </c>
      <c r="R39" s="26" t="s">
        <v>162</v>
      </c>
    </row>
    <row r="40" spans="2:18" x14ac:dyDescent="0.35">
      <c r="B40" s="22" t="s">
        <v>93</v>
      </c>
      <c r="C40" s="23"/>
      <c r="D40" s="22" t="s">
        <v>477</v>
      </c>
      <c r="E40" s="22" t="s">
        <v>361</v>
      </c>
      <c r="F40" s="22" t="s">
        <v>362</v>
      </c>
      <c r="G40" s="22" t="s">
        <v>363</v>
      </c>
      <c r="H40" s="22" t="s">
        <v>478</v>
      </c>
      <c r="I40" s="22" t="s">
        <v>479</v>
      </c>
      <c r="J40" s="22" t="s">
        <v>480</v>
      </c>
      <c r="K40" s="22" t="s">
        <v>481</v>
      </c>
      <c r="L40" s="22" t="s">
        <v>482</v>
      </c>
      <c r="M40" s="22"/>
      <c r="N40" s="23" t="s">
        <v>483</v>
      </c>
      <c r="O40" s="22">
        <v>100.7</v>
      </c>
      <c r="P40" s="24" t="s">
        <v>484</v>
      </c>
      <c r="Q40" s="25" t="s">
        <v>485</v>
      </c>
      <c r="R40" s="26" t="s">
        <v>486</v>
      </c>
    </row>
    <row r="41" spans="2:18" x14ac:dyDescent="0.35">
      <c r="B41" s="22" t="s">
        <v>111</v>
      </c>
      <c r="C41" s="23"/>
      <c r="D41" s="22" t="s">
        <v>487</v>
      </c>
      <c r="E41" s="22" t="s">
        <v>488</v>
      </c>
      <c r="F41" s="22" t="s">
        <v>489</v>
      </c>
      <c r="G41" s="22" t="s">
        <v>124</v>
      </c>
      <c r="H41" s="22" t="s">
        <v>490</v>
      </c>
      <c r="I41" s="22" t="s">
        <v>65</v>
      </c>
      <c r="J41" s="22" t="s">
        <v>65</v>
      </c>
      <c r="K41" s="22" t="s">
        <v>491</v>
      </c>
      <c r="L41" s="22" t="s">
        <v>65</v>
      </c>
      <c r="M41" s="22"/>
      <c r="N41" s="23" t="s">
        <v>492</v>
      </c>
      <c r="O41" s="22">
        <v>97.8</v>
      </c>
      <c r="P41" s="24" t="s">
        <v>493</v>
      </c>
      <c r="Q41" s="25" t="s">
        <v>494</v>
      </c>
      <c r="R41" s="26" t="s">
        <v>162</v>
      </c>
    </row>
    <row r="42" spans="2:18" x14ac:dyDescent="0.35">
      <c r="B42" s="22" t="s">
        <v>102</v>
      </c>
      <c r="C42" s="23"/>
      <c r="D42" s="22" t="s">
        <v>495</v>
      </c>
      <c r="E42" s="22" t="s">
        <v>496</v>
      </c>
      <c r="F42" s="22" t="s">
        <v>105</v>
      </c>
      <c r="G42" s="22" t="s">
        <v>497</v>
      </c>
      <c r="H42" s="22" t="s">
        <v>498</v>
      </c>
      <c r="I42" s="22" t="s">
        <v>499</v>
      </c>
      <c r="J42" s="22" t="s">
        <v>500</v>
      </c>
      <c r="K42" s="22" t="s">
        <v>501</v>
      </c>
      <c r="L42" s="22" t="s">
        <v>65</v>
      </c>
      <c r="M42" s="22"/>
      <c r="N42" s="23" t="s">
        <v>502</v>
      </c>
      <c r="O42" s="22">
        <v>98.9</v>
      </c>
      <c r="P42" s="24" t="s">
        <v>503</v>
      </c>
      <c r="Q42" s="25" t="s">
        <v>504</v>
      </c>
      <c r="R42" s="25" t="s">
        <v>337</v>
      </c>
    </row>
    <row r="43" spans="2:18" x14ac:dyDescent="0.35">
      <c r="B43" s="22" t="s">
        <v>117</v>
      </c>
      <c r="C43" s="23"/>
      <c r="D43" s="22" t="s">
        <v>505</v>
      </c>
      <c r="E43" s="22" t="s">
        <v>506</v>
      </c>
      <c r="F43" s="22" t="s">
        <v>26</v>
      </c>
      <c r="G43" s="22" t="s">
        <v>507</v>
      </c>
      <c r="H43" s="22" t="s">
        <v>65</v>
      </c>
      <c r="I43" s="22" t="s">
        <v>65</v>
      </c>
      <c r="J43" s="22" t="s">
        <v>65</v>
      </c>
      <c r="K43" s="22" t="s">
        <v>508</v>
      </c>
      <c r="L43" s="22" t="s">
        <v>65</v>
      </c>
      <c r="M43" s="22"/>
      <c r="N43" s="23" t="s">
        <v>509</v>
      </c>
      <c r="O43" s="22">
        <v>99.1</v>
      </c>
      <c r="P43" s="24" t="s">
        <v>510</v>
      </c>
      <c r="Q43" s="25" t="s">
        <v>494</v>
      </c>
      <c r="R43" s="26" t="s">
        <v>162</v>
      </c>
    </row>
    <row r="44" spans="2:18" x14ac:dyDescent="0.35">
      <c r="B44" s="22" t="s">
        <v>121</v>
      </c>
      <c r="C44" s="23"/>
      <c r="D44" s="22" t="s">
        <v>511</v>
      </c>
      <c r="E44" s="22" t="s">
        <v>512</v>
      </c>
      <c r="F44" s="22" t="s">
        <v>513</v>
      </c>
      <c r="G44" s="22" t="s">
        <v>514</v>
      </c>
      <c r="H44" s="22" t="s">
        <v>65</v>
      </c>
      <c r="I44" s="22" t="s">
        <v>65</v>
      </c>
      <c r="J44" s="22" t="s">
        <v>65</v>
      </c>
      <c r="K44" s="22" t="s">
        <v>515</v>
      </c>
      <c r="L44" s="22" t="s">
        <v>65</v>
      </c>
      <c r="M44" s="22"/>
      <c r="N44" s="23" t="s">
        <v>516</v>
      </c>
      <c r="O44" s="22">
        <v>99.3</v>
      </c>
      <c r="P44" s="24" t="s">
        <v>517</v>
      </c>
      <c r="Q44" s="25" t="s">
        <v>518</v>
      </c>
      <c r="R44" s="26" t="s">
        <v>162</v>
      </c>
    </row>
    <row r="45" spans="2:18" ht="16" thickBot="1" x14ac:dyDescent="0.4">
      <c r="B45" s="29" t="s">
        <v>126</v>
      </c>
      <c r="C45" s="30"/>
      <c r="D45" s="29" t="s">
        <v>519</v>
      </c>
      <c r="E45" s="29" t="s">
        <v>401</v>
      </c>
      <c r="F45" s="29" t="s">
        <v>173</v>
      </c>
      <c r="G45" s="29" t="s">
        <v>396</v>
      </c>
      <c r="H45" s="29" t="s">
        <v>65</v>
      </c>
      <c r="I45" s="29" t="s">
        <v>65</v>
      </c>
      <c r="J45" s="30" t="s">
        <v>65</v>
      </c>
      <c r="K45" s="29" t="s">
        <v>520</v>
      </c>
      <c r="L45" s="29" t="s">
        <v>65</v>
      </c>
      <c r="M45" s="29"/>
      <c r="N45" s="30" t="s">
        <v>521</v>
      </c>
      <c r="O45" s="29">
        <v>99.5</v>
      </c>
      <c r="P45" s="31" t="s">
        <v>522</v>
      </c>
      <c r="Q45" s="32" t="s">
        <v>518</v>
      </c>
      <c r="R45" s="32" t="s">
        <v>162</v>
      </c>
    </row>
    <row r="46" spans="2:18" x14ac:dyDescent="0.35">
      <c r="B46" s="22" t="s">
        <v>13</v>
      </c>
      <c r="C46" s="22">
        <v>1673</v>
      </c>
      <c r="D46" s="22" t="s">
        <v>523</v>
      </c>
      <c r="E46" s="22" t="s">
        <v>348</v>
      </c>
      <c r="F46" s="22" t="s">
        <v>286</v>
      </c>
      <c r="G46" s="22" t="s">
        <v>28</v>
      </c>
      <c r="H46" s="22" t="s">
        <v>524</v>
      </c>
      <c r="I46" s="22" t="s">
        <v>525</v>
      </c>
      <c r="J46" s="22" t="s">
        <v>526</v>
      </c>
      <c r="K46" s="22" t="s">
        <v>527</v>
      </c>
      <c r="L46" s="22" t="s">
        <v>528</v>
      </c>
      <c r="M46" s="22" t="s">
        <v>158</v>
      </c>
      <c r="N46" s="23" t="s">
        <v>529</v>
      </c>
      <c r="O46" s="22">
        <v>99.8</v>
      </c>
      <c r="P46" s="24" t="s">
        <v>530</v>
      </c>
      <c r="Q46" s="25" t="s">
        <v>453</v>
      </c>
      <c r="R46" s="26" t="s">
        <v>162</v>
      </c>
    </row>
    <row r="47" spans="2:18" x14ac:dyDescent="0.35">
      <c r="B47" s="22" t="s">
        <v>24</v>
      </c>
      <c r="C47" s="23"/>
      <c r="D47" s="22" t="s">
        <v>531</v>
      </c>
      <c r="E47" s="22" t="s">
        <v>87</v>
      </c>
      <c r="F47" s="22" t="s">
        <v>255</v>
      </c>
      <c r="G47" s="22" t="s">
        <v>532</v>
      </c>
      <c r="H47" s="22" t="s">
        <v>533</v>
      </c>
      <c r="I47" s="22" t="s">
        <v>534</v>
      </c>
      <c r="J47" s="22" t="s">
        <v>65</v>
      </c>
      <c r="K47" s="22" t="s">
        <v>535</v>
      </c>
      <c r="L47" s="22" t="s">
        <v>536</v>
      </c>
      <c r="M47" s="22"/>
      <c r="N47" s="23" t="s">
        <v>537</v>
      </c>
      <c r="O47" s="22">
        <v>97.5</v>
      </c>
      <c r="P47" s="24" t="s">
        <v>538</v>
      </c>
      <c r="Q47" s="25" t="s">
        <v>539</v>
      </c>
      <c r="R47" s="26" t="s">
        <v>162</v>
      </c>
    </row>
    <row r="48" spans="2:18" x14ac:dyDescent="0.35">
      <c r="B48" s="22" t="s">
        <v>35</v>
      </c>
      <c r="C48" s="23"/>
      <c r="D48" s="22" t="s">
        <v>540</v>
      </c>
      <c r="E48" s="22" t="s">
        <v>219</v>
      </c>
      <c r="F48" s="22" t="s">
        <v>308</v>
      </c>
      <c r="G48" s="22" t="s">
        <v>258</v>
      </c>
      <c r="H48" s="22" t="s">
        <v>541</v>
      </c>
      <c r="I48" s="22" t="s">
        <v>166</v>
      </c>
      <c r="J48" s="22" t="s">
        <v>542</v>
      </c>
      <c r="K48" s="22" t="s">
        <v>543</v>
      </c>
      <c r="L48" s="22" t="s">
        <v>544</v>
      </c>
      <c r="M48" s="27" t="s">
        <v>45</v>
      </c>
      <c r="N48" s="23" t="s">
        <v>545</v>
      </c>
      <c r="O48" s="22">
        <v>98.5</v>
      </c>
      <c r="P48" s="24" t="s">
        <v>546</v>
      </c>
      <c r="Q48" s="25" t="s">
        <v>547</v>
      </c>
      <c r="R48" s="26" t="s">
        <v>162</v>
      </c>
    </row>
    <row r="49" spans="2:18" x14ac:dyDescent="0.35">
      <c r="B49" s="22" t="s">
        <v>46</v>
      </c>
      <c r="C49" s="23"/>
      <c r="D49" s="22" t="s">
        <v>548</v>
      </c>
      <c r="E49" s="22" t="s">
        <v>219</v>
      </c>
      <c r="F49" s="22" t="s">
        <v>318</v>
      </c>
      <c r="G49" s="22" t="s">
        <v>549</v>
      </c>
      <c r="H49" s="22" t="s">
        <v>550</v>
      </c>
      <c r="I49" s="22" t="s">
        <v>154</v>
      </c>
      <c r="J49" s="22" t="s">
        <v>551</v>
      </c>
      <c r="K49" s="22" t="s">
        <v>439</v>
      </c>
      <c r="L49" s="22" t="s">
        <v>552</v>
      </c>
      <c r="M49" s="22"/>
      <c r="N49" s="23">
        <v>0.06</v>
      </c>
      <c r="O49" s="22">
        <v>97.9</v>
      </c>
      <c r="P49" s="24" t="s">
        <v>553</v>
      </c>
      <c r="Q49" s="25" t="s">
        <v>554</v>
      </c>
      <c r="R49" s="26" t="s">
        <v>162</v>
      </c>
    </row>
    <row r="50" spans="2:18" x14ac:dyDescent="0.35">
      <c r="B50" s="22" t="s">
        <v>56</v>
      </c>
      <c r="C50" s="23"/>
      <c r="D50" s="22" t="s">
        <v>555</v>
      </c>
      <c r="E50" s="22" t="s">
        <v>506</v>
      </c>
      <c r="F50" s="22" t="s">
        <v>556</v>
      </c>
      <c r="G50" s="22" t="s">
        <v>557</v>
      </c>
      <c r="H50" s="22" t="s">
        <v>558</v>
      </c>
      <c r="I50" s="22" t="s">
        <v>559</v>
      </c>
      <c r="J50" s="22" t="s">
        <v>560</v>
      </c>
      <c r="K50" s="22" t="s">
        <v>561</v>
      </c>
      <c r="L50" s="22" t="s">
        <v>65</v>
      </c>
      <c r="M50" s="22"/>
      <c r="N50" s="23" t="s">
        <v>562</v>
      </c>
      <c r="O50" s="22">
        <v>99.3</v>
      </c>
      <c r="P50" s="24" t="s">
        <v>563</v>
      </c>
      <c r="Q50" s="25" t="s">
        <v>564</v>
      </c>
      <c r="R50" s="25" t="s">
        <v>337</v>
      </c>
    </row>
    <row r="51" spans="2:18" x14ac:dyDescent="0.35">
      <c r="B51" s="22" t="s">
        <v>66</v>
      </c>
      <c r="C51" s="23"/>
      <c r="D51" s="22" t="s">
        <v>565</v>
      </c>
      <c r="E51" s="22" t="s">
        <v>307</v>
      </c>
      <c r="F51" s="22" t="s">
        <v>309</v>
      </c>
      <c r="G51" s="22" t="s">
        <v>358</v>
      </c>
      <c r="H51" s="22" t="s">
        <v>566</v>
      </c>
      <c r="I51" s="22" t="s">
        <v>567</v>
      </c>
      <c r="J51" s="22" t="s">
        <v>568</v>
      </c>
      <c r="K51" s="22" t="s">
        <v>569</v>
      </c>
      <c r="L51" s="22" t="s">
        <v>65</v>
      </c>
      <c r="M51" s="22"/>
      <c r="N51" s="23" t="s">
        <v>570</v>
      </c>
      <c r="O51" s="22">
        <v>98.9</v>
      </c>
      <c r="P51" s="24" t="s">
        <v>571</v>
      </c>
      <c r="Q51" s="25" t="s">
        <v>539</v>
      </c>
      <c r="R51" s="26" t="s">
        <v>162</v>
      </c>
    </row>
    <row r="52" spans="2:18" x14ac:dyDescent="0.35">
      <c r="B52" s="22" t="s">
        <v>75</v>
      </c>
      <c r="C52" s="23"/>
      <c r="D52" s="22" t="s">
        <v>572</v>
      </c>
      <c r="E52" s="22" t="s">
        <v>573</v>
      </c>
      <c r="F52" s="22" t="s">
        <v>247</v>
      </c>
      <c r="G52" s="22" t="s">
        <v>355</v>
      </c>
      <c r="H52" s="22" t="s">
        <v>574</v>
      </c>
      <c r="I52" s="22" t="s">
        <v>575</v>
      </c>
      <c r="J52" s="22" t="s">
        <v>576</v>
      </c>
      <c r="K52" s="22" t="s">
        <v>577</v>
      </c>
      <c r="L52" s="22" t="s">
        <v>65</v>
      </c>
      <c r="M52" s="22"/>
      <c r="N52" s="23" t="s">
        <v>334</v>
      </c>
      <c r="O52" s="22">
        <v>100.2</v>
      </c>
      <c r="P52" s="24" t="s">
        <v>578</v>
      </c>
      <c r="Q52" s="25" t="s">
        <v>579</v>
      </c>
      <c r="R52" s="25" t="s">
        <v>337</v>
      </c>
    </row>
    <row r="53" spans="2:18" x14ac:dyDescent="0.35">
      <c r="B53" s="22" t="s">
        <v>83</v>
      </c>
      <c r="C53" s="23"/>
      <c r="D53" s="22" t="s">
        <v>580</v>
      </c>
      <c r="E53" s="22" t="s">
        <v>87</v>
      </c>
      <c r="F53" s="22" t="s">
        <v>549</v>
      </c>
      <c r="G53" s="22" t="s">
        <v>358</v>
      </c>
      <c r="H53" s="22" t="s">
        <v>581</v>
      </c>
      <c r="I53" s="22" t="s">
        <v>582</v>
      </c>
      <c r="J53" s="22" t="s">
        <v>65</v>
      </c>
      <c r="K53" s="22" t="s">
        <v>583</v>
      </c>
      <c r="L53" s="22" t="s">
        <v>430</v>
      </c>
      <c r="M53" s="22" t="s">
        <v>190</v>
      </c>
      <c r="N53" s="23" t="s">
        <v>584</v>
      </c>
      <c r="O53" s="22">
        <v>98.8</v>
      </c>
      <c r="P53" s="24" t="s">
        <v>585</v>
      </c>
      <c r="Q53" s="25" t="s">
        <v>426</v>
      </c>
      <c r="R53" s="26" t="s">
        <v>162</v>
      </c>
    </row>
    <row r="54" spans="2:18" x14ac:dyDescent="0.35">
      <c r="B54" s="22" t="s">
        <v>111</v>
      </c>
      <c r="C54" s="23"/>
      <c r="D54" s="22" t="s">
        <v>586</v>
      </c>
      <c r="E54" s="22" t="s">
        <v>587</v>
      </c>
      <c r="F54" s="22" t="s">
        <v>588</v>
      </c>
      <c r="G54" s="22" t="s">
        <v>589</v>
      </c>
      <c r="H54" s="22" t="s">
        <v>307</v>
      </c>
      <c r="I54" s="22" t="s">
        <v>65</v>
      </c>
      <c r="J54" s="22" t="s">
        <v>65</v>
      </c>
      <c r="K54" s="22" t="s">
        <v>590</v>
      </c>
      <c r="L54" s="22" t="s">
        <v>65</v>
      </c>
      <c r="M54" s="22"/>
      <c r="N54" s="23" t="s">
        <v>591</v>
      </c>
      <c r="O54" s="22">
        <v>97.8</v>
      </c>
      <c r="P54" s="24" t="s">
        <v>592</v>
      </c>
      <c r="Q54" s="25" t="s">
        <v>414</v>
      </c>
      <c r="R54" s="26" t="s">
        <v>162</v>
      </c>
    </row>
    <row r="55" spans="2:18" x14ac:dyDescent="0.35">
      <c r="B55" s="22" t="s">
        <v>102</v>
      </c>
      <c r="C55" s="23"/>
      <c r="D55" s="22" t="s">
        <v>103</v>
      </c>
      <c r="E55" s="22" t="s">
        <v>104</v>
      </c>
      <c r="F55" s="22" t="s">
        <v>499</v>
      </c>
      <c r="G55" s="22" t="s">
        <v>497</v>
      </c>
      <c r="H55" s="22" t="s">
        <v>498</v>
      </c>
      <c r="I55" s="22" t="s">
        <v>593</v>
      </c>
      <c r="J55" s="22" t="s">
        <v>594</v>
      </c>
      <c r="K55" s="22" t="s">
        <v>595</v>
      </c>
      <c r="L55" s="22" t="s">
        <v>65</v>
      </c>
      <c r="M55" s="22"/>
      <c r="N55" s="23" t="s">
        <v>502</v>
      </c>
      <c r="O55" s="22">
        <v>99.4</v>
      </c>
      <c r="P55" s="24" t="s">
        <v>596</v>
      </c>
      <c r="Q55" s="25" t="s">
        <v>597</v>
      </c>
      <c r="R55" s="25" t="s">
        <v>337</v>
      </c>
    </row>
    <row r="56" spans="2:18" x14ac:dyDescent="0.35">
      <c r="B56" s="22" t="s">
        <v>117</v>
      </c>
      <c r="C56" s="23"/>
      <c r="D56" s="22" t="s">
        <v>598</v>
      </c>
      <c r="E56" s="22" t="s">
        <v>506</v>
      </c>
      <c r="F56" s="22" t="s">
        <v>220</v>
      </c>
      <c r="G56" s="22" t="s">
        <v>507</v>
      </c>
      <c r="H56" s="22" t="s">
        <v>65</v>
      </c>
      <c r="I56" s="22" t="s">
        <v>65</v>
      </c>
      <c r="J56" s="22" t="s">
        <v>65</v>
      </c>
      <c r="K56" s="22" t="s">
        <v>599</v>
      </c>
      <c r="L56" s="22" t="s">
        <v>65</v>
      </c>
      <c r="M56" s="22"/>
      <c r="N56" s="23" t="s">
        <v>600</v>
      </c>
      <c r="O56" s="22">
        <v>99.7</v>
      </c>
      <c r="P56" s="24" t="s">
        <v>601</v>
      </c>
      <c r="Q56" s="25" t="s">
        <v>79</v>
      </c>
      <c r="R56" s="26" t="s">
        <v>162</v>
      </c>
    </row>
    <row r="57" spans="2:18" x14ac:dyDescent="0.35">
      <c r="B57" s="22" t="s">
        <v>121</v>
      </c>
      <c r="C57" s="23"/>
      <c r="D57" s="22" t="s">
        <v>602</v>
      </c>
      <c r="E57" s="22" t="s">
        <v>603</v>
      </c>
      <c r="F57" s="22" t="s">
        <v>604</v>
      </c>
      <c r="G57" s="22" t="s">
        <v>604</v>
      </c>
      <c r="H57" s="22" t="s">
        <v>65</v>
      </c>
      <c r="I57" s="22" t="s">
        <v>65</v>
      </c>
      <c r="J57" s="22" t="s">
        <v>65</v>
      </c>
      <c r="K57" s="22" t="s">
        <v>605</v>
      </c>
      <c r="L57" s="22" t="s">
        <v>65</v>
      </c>
      <c r="M57" s="22"/>
      <c r="N57" s="23" t="s">
        <v>606</v>
      </c>
      <c r="O57" s="22">
        <v>99.9</v>
      </c>
      <c r="P57" s="24" t="s">
        <v>607</v>
      </c>
      <c r="Q57" s="25" t="s">
        <v>414</v>
      </c>
      <c r="R57" s="26" t="s">
        <v>162</v>
      </c>
    </row>
    <row r="58" spans="2:18" ht="16" thickBot="1" x14ac:dyDescent="0.4">
      <c r="B58" s="29" t="s">
        <v>126</v>
      </c>
      <c r="C58" s="30"/>
      <c r="D58" s="29" t="s">
        <v>36</v>
      </c>
      <c r="E58" s="29" t="s">
        <v>113</v>
      </c>
      <c r="F58" s="29" t="s">
        <v>173</v>
      </c>
      <c r="G58" s="29" t="s">
        <v>396</v>
      </c>
      <c r="H58" s="29" t="s">
        <v>65</v>
      </c>
      <c r="I58" s="29" t="s">
        <v>65</v>
      </c>
      <c r="J58" s="29" t="s">
        <v>65</v>
      </c>
      <c r="K58" s="29" t="s">
        <v>608</v>
      </c>
      <c r="L58" s="29" t="s">
        <v>65</v>
      </c>
      <c r="M58" s="29"/>
      <c r="N58" s="30" t="s">
        <v>609</v>
      </c>
      <c r="O58" s="29">
        <v>99.9</v>
      </c>
      <c r="P58" s="31" t="s">
        <v>610</v>
      </c>
      <c r="Q58" s="32" t="s">
        <v>414</v>
      </c>
      <c r="R58" s="32" t="s">
        <v>162</v>
      </c>
    </row>
    <row r="59" spans="2:18" x14ac:dyDescent="0.35">
      <c r="N59" s="23"/>
      <c r="P59" s="24"/>
      <c r="R59" s="33"/>
    </row>
    <row r="60" spans="2:18" ht="16" thickBot="1" x14ac:dyDescent="0.4">
      <c r="B60" s="18" t="s">
        <v>139</v>
      </c>
      <c r="C60" s="18" t="s">
        <v>140</v>
      </c>
      <c r="D60" s="18" t="s">
        <v>141</v>
      </c>
      <c r="E60" s="18" t="s">
        <v>142</v>
      </c>
      <c r="F60" s="18" t="s">
        <v>3</v>
      </c>
      <c r="G60" s="18" t="s">
        <v>4</v>
      </c>
      <c r="H60" s="18" t="s">
        <v>5</v>
      </c>
      <c r="I60" s="18" t="s">
        <v>143</v>
      </c>
      <c r="J60" s="18" t="s">
        <v>144</v>
      </c>
      <c r="K60" s="18" t="s">
        <v>145</v>
      </c>
      <c r="L60" s="18" t="s">
        <v>9</v>
      </c>
      <c r="M60" s="18" t="s">
        <v>146</v>
      </c>
      <c r="N60" s="19" t="s">
        <v>147</v>
      </c>
      <c r="O60" s="18" t="s">
        <v>11</v>
      </c>
      <c r="P60" s="35" t="s">
        <v>148</v>
      </c>
      <c r="Q60" s="20" t="s">
        <v>149</v>
      </c>
      <c r="R60" s="21" t="s">
        <v>12</v>
      </c>
    </row>
    <row r="61" spans="2:18" x14ac:dyDescent="0.35">
      <c r="B61" s="22" t="s">
        <v>13</v>
      </c>
      <c r="C61" s="22">
        <v>1723</v>
      </c>
      <c r="D61" s="22" t="s">
        <v>523</v>
      </c>
      <c r="E61" s="22" t="s">
        <v>611</v>
      </c>
      <c r="F61" s="22" t="s">
        <v>98</v>
      </c>
      <c r="G61" s="22" t="s">
        <v>612</v>
      </c>
      <c r="H61" s="22" t="s">
        <v>613</v>
      </c>
      <c r="I61" s="22" t="s">
        <v>614</v>
      </c>
      <c r="J61" s="22" t="s">
        <v>615</v>
      </c>
      <c r="K61" s="22" t="s">
        <v>616</v>
      </c>
      <c r="L61" s="22" t="s">
        <v>42</v>
      </c>
      <c r="M61" s="22" t="s">
        <v>158</v>
      </c>
      <c r="N61" s="23" t="s">
        <v>617</v>
      </c>
      <c r="O61" s="22">
        <v>99.4</v>
      </c>
      <c r="P61" s="24" t="s">
        <v>618</v>
      </c>
      <c r="Q61" s="25" t="s">
        <v>504</v>
      </c>
      <c r="R61" s="26" t="s">
        <v>337</v>
      </c>
    </row>
    <row r="62" spans="2:18" x14ac:dyDescent="0.35">
      <c r="B62" s="22" t="s">
        <v>24</v>
      </c>
      <c r="C62" s="23"/>
      <c r="D62" s="22" t="s">
        <v>619</v>
      </c>
      <c r="E62" s="22" t="s">
        <v>257</v>
      </c>
      <c r="F62" s="22" t="s">
        <v>294</v>
      </c>
      <c r="G62" s="22" t="s">
        <v>17</v>
      </c>
      <c r="H62" s="22" t="s">
        <v>620</v>
      </c>
      <c r="I62" s="22" t="s">
        <v>621</v>
      </c>
      <c r="J62" s="22" t="s">
        <v>622</v>
      </c>
      <c r="K62" s="22" t="s">
        <v>623</v>
      </c>
      <c r="L62" s="22" t="s">
        <v>624</v>
      </c>
      <c r="M62" s="22"/>
      <c r="N62" s="23" t="s">
        <v>625</v>
      </c>
      <c r="O62" s="22">
        <v>98.6</v>
      </c>
      <c r="P62" s="24" t="s">
        <v>626</v>
      </c>
      <c r="Q62" s="25" t="s">
        <v>504</v>
      </c>
      <c r="R62" s="25" t="s">
        <v>337</v>
      </c>
    </row>
    <row r="63" spans="2:18" x14ac:dyDescent="0.35">
      <c r="B63" s="22" t="s">
        <v>35</v>
      </c>
      <c r="C63" s="23"/>
      <c r="D63" s="22" t="s">
        <v>627</v>
      </c>
      <c r="E63" s="22" t="s">
        <v>219</v>
      </c>
      <c r="F63" s="22" t="s">
        <v>308</v>
      </c>
      <c r="G63" s="22" t="s">
        <v>220</v>
      </c>
      <c r="H63" s="22" t="s">
        <v>628</v>
      </c>
      <c r="I63" s="22" t="s">
        <v>629</v>
      </c>
      <c r="J63" s="22" t="s">
        <v>630</v>
      </c>
      <c r="K63" s="22" t="s">
        <v>631</v>
      </c>
      <c r="L63" s="22" t="s">
        <v>632</v>
      </c>
      <c r="M63" s="27" t="s">
        <v>45</v>
      </c>
      <c r="N63" s="36" t="s">
        <v>570</v>
      </c>
      <c r="O63" s="22">
        <v>99.4</v>
      </c>
      <c r="P63" s="24" t="s">
        <v>571</v>
      </c>
      <c r="Q63" s="25" t="s">
        <v>633</v>
      </c>
      <c r="R63" s="26" t="s">
        <v>162</v>
      </c>
    </row>
    <row r="64" spans="2:18" x14ac:dyDescent="0.35">
      <c r="B64" s="22" t="s">
        <v>46</v>
      </c>
      <c r="C64" s="23"/>
      <c r="D64" s="22" t="s">
        <v>634</v>
      </c>
      <c r="E64" s="22" t="s">
        <v>219</v>
      </c>
      <c r="F64" s="22" t="s">
        <v>635</v>
      </c>
      <c r="G64" s="22" t="s">
        <v>37</v>
      </c>
      <c r="H64" s="22" t="s">
        <v>636</v>
      </c>
      <c r="I64" s="22" t="s">
        <v>637</v>
      </c>
      <c r="J64" s="22" t="s">
        <v>65</v>
      </c>
      <c r="K64" s="22" t="s">
        <v>638</v>
      </c>
      <c r="L64" s="22" t="s">
        <v>639</v>
      </c>
      <c r="M64" s="22"/>
      <c r="N64" s="36" t="s">
        <v>584</v>
      </c>
      <c r="O64" s="22">
        <v>98.5</v>
      </c>
      <c r="P64" s="24" t="s">
        <v>585</v>
      </c>
      <c r="Q64" s="25" t="s">
        <v>453</v>
      </c>
      <c r="R64" s="26" t="s">
        <v>162</v>
      </c>
    </row>
    <row r="65" spans="2:18" x14ac:dyDescent="0.35">
      <c r="B65" s="22" t="s">
        <v>56</v>
      </c>
      <c r="C65" s="23"/>
      <c r="D65" s="22" t="s">
        <v>640</v>
      </c>
      <c r="E65" s="22" t="s">
        <v>506</v>
      </c>
      <c r="F65" s="22" t="s">
        <v>641</v>
      </c>
      <c r="G65" s="22" t="s">
        <v>447</v>
      </c>
      <c r="H65" s="22" t="s">
        <v>642</v>
      </c>
      <c r="I65" s="22" t="s">
        <v>643</v>
      </c>
      <c r="J65" s="22" t="s">
        <v>644</v>
      </c>
      <c r="K65" s="22" t="s">
        <v>645</v>
      </c>
      <c r="L65" s="22" t="s">
        <v>65</v>
      </c>
      <c r="M65" s="22"/>
      <c r="N65" s="36" t="s">
        <v>386</v>
      </c>
      <c r="O65" s="22">
        <v>99.4</v>
      </c>
      <c r="P65" s="24" t="s">
        <v>646</v>
      </c>
      <c r="Q65" s="25" t="s">
        <v>647</v>
      </c>
      <c r="R65" s="25" t="s">
        <v>337</v>
      </c>
    </row>
    <row r="66" spans="2:18" x14ac:dyDescent="0.35">
      <c r="B66" s="22" t="s">
        <v>66</v>
      </c>
      <c r="C66" s="23"/>
      <c r="D66" s="22" t="s">
        <v>648</v>
      </c>
      <c r="E66" s="22" t="s">
        <v>37</v>
      </c>
      <c r="F66" s="22" t="s">
        <v>340</v>
      </c>
      <c r="G66" s="22" t="s">
        <v>28</v>
      </c>
      <c r="H66" s="22" t="s">
        <v>649</v>
      </c>
      <c r="I66" s="22" t="s">
        <v>650</v>
      </c>
      <c r="J66" s="22" t="s">
        <v>651</v>
      </c>
      <c r="K66" s="22" t="s">
        <v>652</v>
      </c>
      <c r="L66" s="22" t="s">
        <v>65</v>
      </c>
      <c r="M66" s="22"/>
      <c r="N66" s="36" t="s">
        <v>653</v>
      </c>
      <c r="O66" s="22">
        <v>99.7</v>
      </c>
      <c r="P66" s="24" t="s">
        <v>654</v>
      </c>
      <c r="Q66" s="25" t="s">
        <v>655</v>
      </c>
      <c r="R66" s="25" t="s">
        <v>337</v>
      </c>
    </row>
    <row r="67" spans="2:18" x14ac:dyDescent="0.35">
      <c r="B67" s="22" t="s">
        <v>75</v>
      </c>
      <c r="C67" s="23"/>
      <c r="D67" s="22" t="s">
        <v>656</v>
      </c>
      <c r="E67" s="22" t="s">
        <v>657</v>
      </c>
      <c r="F67" s="22" t="s">
        <v>247</v>
      </c>
      <c r="G67" s="22" t="s">
        <v>248</v>
      </c>
      <c r="H67" s="22" t="s">
        <v>658</v>
      </c>
      <c r="I67" s="22" t="s">
        <v>659</v>
      </c>
      <c r="J67" s="22" t="s">
        <v>660</v>
      </c>
      <c r="K67" s="22" t="s">
        <v>661</v>
      </c>
      <c r="L67" s="22" t="s">
        <v>65</v>
      </c>
      <c r="M67" s="22"/>
      <c r="N67" s="36" t="s">
        <v>662</v>
      </c>
      <c r="O67" s="22">
        <v>100.7</v>
      </c>
      <c r="P67" s="24" t="s">
        <v>663</v>
      </c>
      <c r="Q67" s="25" t="s">
        <v>664</v>
      </c>
      <c r="R67" s="25" t="s">
        <v>337</v>
      </c>
    </row>
    <row r="68" spans="2:18" x14ac:dyDescent="0.35">
      <c r="B68" s="22" t="s">
        <v>83</v>
      </c>
      <c r="C68" s="23"/>
      <c r="D68" s="22" t="s">
        <v>665</v>
      </c>
      <c r="E68" s="22" t="s">
        <v>87</v>
      </c>
      <c r="F68" s="22" t="s">
        <v>666</v>
      </c>
      <c r="G68" s="22" t="s">
        <v>51</v>
      </c>
      <c r="H68" s="22" t="s">
        <v>667</v>
      </c>
      <c r="I68" s="22" t="s">
        <v>668</v>
      </c>
      <c r="J68" s="22" t="s">
        <v>669</v>
      </c>
      <c r="K68" s="22" t="s">
        <v>670</v>
      </c>
      <c r="L68" s="22" t="s">
        <v>671</v>
      </c>
      <c r="M68" s="22" t="s">
        <v>190</v>
      </c>
      <c r="N68" s="36" t="s">
        <v>672</v>
      </c>
      <c r="O68" s="22">
        <v>99.6</v>
      </c>
      <c r="P68" s="24" t="s">
        <v>673</v>
      </c>
      <c r="Q68" s="25" t="s">
        <v>453</v>
      </c>
      <c r="R68" s="26" t="s">
        <v>162</v>
      </c>
    </row>
    <row r="69" spans="2:18" x14ac:dyDescent="0.35">
      <c r="B69" s="22" t="s">
        <v>93</v>
      </c>
      <c r="C69" s="23"/>
      <c r="D69" s="22" t="s">
        <v>194</v>
      </c>
      <c r="E69" s="22" t="s">
        <v>674</v>
      </c>
      <c r="F69" s="22" t="s">
        <v>362</v>
      </c>
      <c r="G69" s="22" t="s">
        <v>363</v>
      </c>
      <c r="H69" s="22" t="s">
        <v>675</v>
      </c>
      <c r="I69" s="22" t="s">
        <v>676</v>
      </c>
      <c r="J69" s="22" t="s">
        <v>677</v>
      </c>
      <c r="K69" s="22" t="s">
        <v>678</v>
      </c>
      <c r="L69" s="22" t="s">
        <v>679</v>
      </c>
      <c r="M69" s="22"/>
      <c r="N69" s="36" t="s">
        <v>680</v>
      </c>
      <c r="O69" s="22">
        <v>100.8</v>
      </c>
      <c r="P69" s="24" t="s">
        <v>681</v>
      </c>
      <c r="Q69" s="25" t="s">
        <v>579</v>
      </c>
      <c r="R69" s="25" t="s">
        <v>337</v>
      </c>
    </row>
    <row r="70" spans="2:18" x14ac:dyDescent="0.35">
      <c r="B70" s="22" t="s">
        <v>111</v>
      </c>
      <c r="C70" s="23"/>
      <c r="D70" s="22" t="s">
        <v>682</v>
      </c>
      <c r="E70" s="22" t="s">
        <v>85</v>
      </c>
      <c r="F70" s="22" t="s">
        <v>128</v>
      </c>
      <c r="G70" s="22" t="s">
        <v>683</v>
      </c>
      <c r="H70" s="22" t="s">
        <v>684</v>
      </c>
      <c r="I70" s="22" t="s">
        <v>65</v>
      </c>
      <c r="J70" s="22" t="s">
        <v>65</v>
      </c>
      <c r="K70" s="22" t="s">
        <v>685</v>
      </c>
      <c r="L70" s="22" t="s">
        <v>65</v>
      </c>
      <c r="M70" s="22"/>
      <c r="N70" s="36" t="s">
        <v>686</v>
      </c>
      <c r="O70" s="22">
        <v>98.8</v>
      </c>
      <c r="P70" s="24" t="s">
        <v>687</v>
      </c>
      <c r="Q70" s="25" t="s">
        <v>547</v>
      </c>
      <c r="R70" s="26" t="s">
        <v>486</v>
      </c>
    </row>
    <row r="71" spans="2:18" x14ac:dyDescent="0.35">
      <c r="B71" s="22" t="s">
        <v>102</v>
      </c>
      <c r="C71" s="23"/>
      <c r="D71" s="22" t="s">
        <v>688</v>
      </c>
      <c r="E71" s="22" t="s">
        <v>689</v>
      </c>
      <c r="F71" s="22" t="s">
        <v>105</v>
      </c>
      <c r="G71" s="22" t="s">
        <v>690</v>
      </c>
      <c r="H71" s="22" t="s">
        <v>331</v>
      </c>
      <c r="I71" s="22" t="s">
        <v>691</v>
      </c>
      <c r="J71" s="22" t="s">
        <v>692</v>
      </c>
      <c r="K71" s="22" t="s">
        <v>693</v>
      </c>
      <c r="L71" s="22" t="s">
        <v>65</v>
      </c>
      <c r="M71" s="22"/>
      <c r="N71" s="36" t="s">
        <v>694</v>
      </c>
      <c r="O71" s="22">
        <v>99.5</v>
      </c>
      <c r="P71" s="24" t="s">
        <v>596</v>
      </c>
      <c r="Q71" s="25" t="s">
        <v>695</v>
      </c>
      <c r="R71" s="25" t="s">
        <v>337</v>
      </c>
    </row>
    <row r="72" spans="2:18" x14ac:dyDescent="0.35">
      <c r="B72" s="22" t="s">
        <v>117</v>
      </c>
      <c r="C72" s="23"/>
      <c r="D72" s="22" t="s">
        <v>598</v>
      </c>
      <c r="E72" s="22" t="s">
        <v>589</v>
      </c>
      <c r="F72" s="22" t="s">
        <v>183</v>
      </c>
      <c r="G72" s="22" t="s">
        <v>674</v>
      </c>
      <c r="H72" s="22" t="s">
        <v>65</v>
      </c>
      <c r="I72" s="22" t="s">
        <v>65</v>
      </c>
      <c r="J72" s="22" t="s">
        <v>65</v>
      </c>
      <c r="K72" s="22" t="s">
        <v>351</v>
      </c>
      <c r="L72" s="22" t="s">
        <v>65</v>
      </c>
      <c r="M72" s="22"/>
      <c r="N72" s="36" t="s">
        <v>696</v>
      </c>
      <c r="O72" s="22">
        <v>100.6</v>
      </c>
      <c r="P72" s="24" t="s">
        <v>697</v>
      </c>
      <c r="Q72" s="25" t="s">
        <v>426</v>
      </c>
      <c r="R72" s="26" t="s">
        <v>162</v>
      </c>
    </row>
    <row r="73" spans="2:18" x14ac:dyDescent="0.35">
      <c r="B73" s="22" t="s">
        <v>121</v>
      </c>
      <c r="C73" s="23"/>
      <c r="D73" s="22" t="s">
        <v>698</v>
      </c>
      <c r="E73" s="22" t="s">
        <v>699</v>
      </c>
      <c r="F73" s="22" t="s">
        <v>700</v>
      </c>
      <c r="G73" s="22" t="s">
        <v>701</v>
      </c>
      <c r="H73" s="22" t="s">
        <v>65</v>
      </c>
      <c r="I73" s="22" t="s">
        <v>65</v>
      </c>
      <c r="J73" s="22" t="s">
        <v>65</v>
      </c>
      <c r="K73" s="22" t="s">
        <v>702</v>
      </c>
      <c r="L73" s="22" t="s">
        <v>65</v>
      </c>
      <c r="M73" s="22"/>
      <c r="N73" s="36" t="s">
        <v>703</v>
      </c>
      <c r="O73" s="28">
        <v>101</v>
      </c>
      <c r="P73" s="24" t="s">
        <v>704</v>
      </c>
      <c r="Q73" s="25" t="s">
        <v>547</v>
      </c>
      <c r="R73" s="26" t="s">
        <v>162</v>
      </c>
    </row>
    <row r="74" spans="2:18" ht="16" thickBot="1" x14ac:dyDescent="0.4">
      <c r="B74" s="29" t="s">
        <v>126</v>
      </c>
      <c r="C74" s="30"/>
      <c r="D74" s="29" t="s">
        <v>627</v>
      </c>
      <c r="E74" s="29" t="s">
        <v>588</v>
      </c>
      <c r="F74" s="29" t="s">
        <v>129</v>
      </c>
      <c r="G74" s="29" t="s">
        <v>396</v>
      </c>
      <c r="H74" s="29" t="s">
        <v>65</v>
      </c>
      <c r="I74" s="29" t="s">
        <v>65</v>
      </c>
      <c r="J74" s="29" t="s">
        <v>65</v>
      </c>
      <c r="K74" s="29" t="s">
        <v>705</v>
      </c>
      <c r="L74" s="29" t="s">
        <v>65</v>
      </c>
      <c r="M74" s="29"/>
      <c r="N74" s="37" t="s">
        <v>303</v>
      </c>
      <c r="O74" s="29">
        <v>100.6</v>
      </c>
      <c r="P74" s="31" t="s">
        <v>304</v>
      </c>
      <c r="Q74" s="32" t="s">
        <v>539</v>
      </c>
      <c r="R74" s="32" t="s">
        <v>162</v>
      </c>
    </row>
    <row r="75" spans="2:18" x14ac:dyDescent="0.35">
      <c r="B75" s="22" t="s">
        <v>13</v>
      </c>
      <c r="C75" s="22">
        <v>1773</v>
      </c>
      <c r="D75" s="22" t="s">
        <v>706</v>
      </c>
      <c r="E75" s="22" t="s">
        <v>611</v>
      </c>
      <c r="F75" s="22" t="s">
        <v>98</v>
      </c>
      <c r="G75" s="22" t="s">
        <v>28</v>
      </c>
      <c r="H75" s="22" t="s">
        <v>707</v>
      </c>
      <c r="I75" s="22" t="s">
        <v>409</v>
      </c>
      <c r="J75" s="22" t="s">
        <v>708</v>
      </c>
      <c r="K75" s="22" t="s">
        <v>709</v>
      </c>
      <c r="L75" s="22" t="s">
        <v>321</v>
      </c>
      <c r="M75" s="22" t="s">
        <v>158</v>
      </c>
      <c r="N75" s="36" t="s">
        <v>451</v>
      </c>
      <c r="O75" s="22">
        <v>99.8</v>
      </c>
      <c r="P75" s="24" t="s">
        <v>710</v>
      </c>
      <c r="Q75" s="25" t="s">
        <v>711</v>
      </c>
      <c r="R75" s="26" t="s">
        <v>337</v>
      </c>
    </row>
    <row r="76" spans="2:18" x14ac:dyDescent="0.35">
      <c r="B76" s="22" t="s">
        <v>24</v>
      </c>
      <c r="C76" s="23"/>
      <c r="D76" s="22" t="s">
        <v>712</v>
      </c>
      <c r="E76" s="22" t="s">
        <v>87</v>
      </c>
      <c r="F76" s="22" t="s">
        <v>713</v>
      </c>
      <c r="G76" s="22" t="s">
        <v>17</v>
      </c>
      <c r="H76" s="22" t="s">
        <v>714</v>
      </c>
      <c r="I76" s="22" t="s">
        <v>715</v>
      </c>
      <c r="J76" s="22" t="s">
        <v>65</v>
      </c>
      <c r="K76" s="22" t="s">
        <v>716</v>
      </c>
      <c r="L76" s="22" t="s">
        <v>717</v>
      </c>
      <c r="M76" s="22"/>
      <c r="N76" s="36" t="s">
        <v>451</v>
      </c>
      <c r="O76" s="22">
        <v>98.5</v>
      </c>
      <c r="P76" s="24" t="s">
        <v>452</v>
      </c>
      <c r="Q76" s="25" t="s">
        <v>711</v>
      </c>
      <c r="R76" s="26" t="s">
        <v>337</v>
      </c>
    </row>
    <row r="77" spans="2:18" x14ac:dyDescent="0.35">
      <c r="B77" s="22" t="s">
        <v>35</v>
      </c>
      <c r="C77" s="23"/>
      <c r="D77" s="22" t="s">
        <v>718</v>
      </c>
      <c r="E77" s="22" t="s">
        <v>719</v>
      </c>
      <c r="F77" s="22" t="s">
        <v>427</v>
      </c>
      <c r="G77" s="22" t="s">
        <v>39</v>
      </c>
      <c r="H77" s="22" t="s">
        <v>720</v>
      </c>
      <c r="I77" s="22" t="s">
        <v>721</v>
      </c>
      <c r="J77" s="22" t="s">
        <v>65</v>
      </c>
      <c r="K77" s="22" t="s">
        <v>722</v>
      </c>
      <c r="L77" s="22" t="s">
        <v>723</v>
      </c>
      <c r="M77" s="27" t="s">
        <v>45</v>
      </c>
      <c r="N77" s="36" t="s">
        <v>724</v>
      </c>
      <c r="O77" s="22">
        <v>99.5</v>
      </c>
      <c r="P77" s="24" t="s">
        <v>725</v>
      </c>
      <c r="Q77" s="25" t="s">
        <v>726</v>
      </c>
      <c r="R77" s="26" t="s">
        <v>337</v>
      </c>
    </row>
    <row r="78" spans="2:18" x14ac:dyDescent="0.35">
      <c r="B78" s="22" t="s">
        <v>46</v>
      </c>
      <c r="C78" s="23"/>
      <c r="D78" s="22" t="s">
        <v>727</v>
      </c>
      <c r="E78" s="22" t="s">
        <v>37</v>
      </c>
      <c r="F78" s="22" t="s">
        <v>635</v>
      </c>
      <c r="G78" s="22" t="s">
        <v>728</v>
      </c>
      <c r="H78" s="22" t="s">
        <v>729</v>
      </c>
      <c r="I78" s="22" t="s">
        <v>437</v>
      </c>
      <c r="J78" s="22" t="s">
        <v>65</v>
      </c>
      <c r="K78" s="22" t="s">
        <v>730</v>
      </c>
      <c r="L78" s="22" t="s">
        <v>731</v>
      </c>
      <c r="M78" s="22"/>
      <c r="N78" s="36" t="s">
        <v>732</v>
      </c>
      <c r="O78" s="22">
        <v>98.3</v>
      </c>
      <c r="P78" s="24" t="s">
        <v>733</v>
      </c>
      <c r="Q78" s="25" t="s">
        <v>633</v>
      </c>
      <c r="R78" s="26" t="s">
        <v>206</v>
      </c>
    </row>
    <row r="79" spans="2:18" x14ac:dyDescent="0.35">
      <c r="B79" s="22" t="s">
        <v>56</v>
      </c>
      <c r="C79" s="23"/>
      <c r="D79" s="22" t="s">
        <v>734</v>
      </c>
      <c r="E79" s="22" t="s">
        <v>735</v>
      </c>
      <c r="F79" s="22" t="s">
        <v>736</v>
      </c>
      <c r="G79" s="22" t="s">
        <v>247</v>
      </c>
      <c r="H79" s="22" t="s">
        <v>737</v>
      </c>
      <c r="I79" s="22" t="s">
        <v>738</v>
      </c>
      <c r="J79" s="22" t="s">
        <v>739</v>
      </c>
      <c r="K79" s="22" t="s">
        <v>740</v>
      </c>
      <c r="L79" s="22" t="s">
        <v>65</v>
      </c>
      <c r="M79" s="22"/>
      <c r="N79" s="36" t="s">
        <v>386</v>
      </c>
      <c r="O79" s="22">
        <v>99.6</v>
      </c>
      <c r="P79" s="24" t="s">
        <v>387</v>
      </c>
      <c r="Q79" s="25" t="s">
        <v>741</v>
      </c>
      <c r="R79" s="26" t="s">
        <v>337</v>
      </c>
    </row>
    <row r="80" spans="2:18" x14ac:dyDescent="0.35">
      <c r="B80" s="22" t="s">
        <v>66</v>
      </c>
      <c r="C80" s="23"/>
      <c r="D80" s="22" t="s">
        <v>742</v>
      </c>
      <c r="E80" s="22" t="s">
        <v>37</v>
      </c>
      <c r="F80" s="22" t="s">
        <v>309</v>
      </c>
      <c r="G80" s="22" t="s">
        <v>152</v>
      </c>
      <c r="H80" s="22" t="s">
        <v>743</v>
      </c>
      <c r="I80" s="22" t="s">
        <v>342</v>
      </c>
      <c r="J80" s="22" t="s">
        <v>650</v>
      </c>
      <c r="K80" s="22" t="s">
        <v>744</v>
      </c>
      <c r="L80" s="22" t="s">
        <v>65</v>
      </c>
      <c r="M80" s="22"/>
      <c r="N80" s="36" t="s">
        <v>745</v>
      </c>
      <c r="O80" s="22">
        <v>99.8</v>
      </c>
      <c r="P80" s="24" t="s">
        <v>746</v>
      </c>
      <c r="Q80" s="25" t="s">
        <v>726</v>
      </c>
      <c r="R80" s="26" t="s">
        <v>337</v>
      </c>
    </row>
    <row r="81" spans="2:18" x14ac:dyDescent="0.35">
      <c r="B81" s="22" t="s">
        <v>75</v>
      </c>
      <c r="C81" s="23"/>
      <c r="D81" s="22" t="s">
        <v>656</v>
      </c>
      <c r="E81" s="22" t="s">
        <v>657</v>
      </c>
      <c r="F81" s="22" t="s">
        <v>447</v>
      </c>
      <c r="G81" s="22" t="s">
        <v>248</v>
      </c>
      <c r="H81" s="22" t="s">
        <v>747</v>
      </c>
      <c r="I81" s="22" t="s">
        <v>590</v>
      </c>
      <c r="J81" s="22" t="s">
        <v>748</v>
      </c>
      <c r="K81" s="22" t="s">
        <v>744</v>
      </c>
      <c r="L81" s="22" t="s">
        <v>65</v>
      </c>
      <c r="M81" s="22"/>
      <c r="N81" s="36" t="s">
        <v>749</v>
      </c>
      <c r="O81" s="22">
        <v>100.6</v>
      </c>
      <c r="P81" s="24" t="s">
        <v>750</v>
      </c>
      <c r="Q81" s="25" t="s">
        <v>751</v>
      </c>
      <c r="R81" s="26" t="s">
        <v>337</v>
      </c>
    </row>
    <row r="82" spans="2:18" x14ac:dyDescent="0.35">
      <c r="B82" s="22" t="s">
        <v>83</v>
      </c>
      <c r="C82" s="23"/>
      <c r="D82" s="22" t="s">
        <v>752</v>
      </c>
      <c r="E82" s="22" t="s">
        <v>257</v>
      </c>
      <c r="F82" s="22" t="s">
        <v>549</v>
      </c>
      <c r="G82" s="22" t="s">
        <v>51</v>
      </c>
      <c r="H82" s="22" t="s">
        <v>753</v>
      </c>
      <c r="I82" s="22" t="s">
        <v>754</v>
      </c>
      <c r="J82" s="22" t="s">
        <v>65</v>
      </c>
      <c r="K82" s="22" t="s">
        <v>755</v>
      </c>
      <c r="L82" s="22" t="s">
        <v>756</v>
      </c>
      <c r="M82" s="22" t="s">
        <v>190</v>
      </c>
      <c r="N82" s="36" t="s">
        <v>757</v>
      </c>
      <c r="O82" s="22">
        <v>99.9</v>
      </c>
      <c r="P82" s="24" t="s">
        <v>758</v>
      </c>
      <c r="Q82" s="25" t="s">
        <v>664</v>
      </c>
      <c r="R82" s="26" t="s">
        <v>337</v>
      </c>
    </row>
    <row r="83" spans="2:18" x14ac:dyDescent="0.35">
      <c r="B83" s="22" t="s">
        <v>93</v>
      </c>
      <c r="C83" s="23"/>
      <c r="D83" s="22" t="s">
        <v>759</v>
      </c>
      <c r="E83" s="22" t="s">
        <v>760</v>
      </c>
      <c r="F83" s="22" t="s">
        <v>362</v>
      </c>
      <c r="G83" s="22" t="s">
        <v>363</v>
      </c>
      <c r="H83" s="22" t="s">
        <v>761</v>
      </c>
      <c r="I83" s="22" t="s">
        <v>762</v>
      </c>
      <c r="J83" s="22" t="s">
        <v>763</v>
      </c>
      <c r="K83" s="22" t="s">
        <v>764</v>
      </c>
      <c r="L83" s="22" t="s">
        <v>368</v>
      </c>
      <c r="M83" s="22"/>
      <c r="N83" s="36" t="s">
        <v>765</v>
      </c>
      <c r="O83" s="22">
        <v>99.5</v>
      </c>
      <c r="P83" s="24" t="s">
        <v>766</v>
      </c>
      <c r="Q83" s="25" t="s">
        <v>597</v>
      </c>
      <c r="R83" s="26" t="s">
        <v>337</v>
      </c>
    </row>
    <row r="84" spans="2:18" x14ac:dyDescent="0.35">
      <c r="B84" s="22" t="s">
        <v>111</v>
      </c>
      <c r="C84" s="23"/>
      <c r="D84" s="22" t="s">
        <v>767</v>
      </c>
      <c r="E84" s="22" t="s">
        <v>209</v>
      </c>
      <c r="F84" s="22" t="s">
        <v>401</v>
      </c>
      <c r="G84" s="22" t="s">
        <v>768</v>
      </c>
      <c r="H84" s="22" t="s">
        <v>769</v>
      </c>
      <c r="I84" s="22" t="s">
        <v>65</v>
      </c>
      <c r="J84" s="22" t="s">
        <v>65</v>
      </c>
      <c r="K84" s="22" t="s">
        <v>770</v>
      </c>
      <c r="L84" s="22" t="s">
        <v>65</v>
      </c>
      <c r="M84" s="22"/>
      <c r="N84" s="36" t="s">
        <v>771</v>
      </c>
      <c r="O84" s="22">
        <v>98.6</v>
      </c>
      <c r="P84" s="24" t="s">
        <v>772</v>
      </c>
      <c r="Q84" s="25" t="s">
        <v>579</v>
      </c>
      <c r="R84" s="25" t="s">
        <v>162</v>
      </c>
    </row>
    <row r="85" spans="2:18" x14ac:dyDescent="0.35">
      <c r="B85" s="22" t="s">
        <v>102</v>
      </c>
      <c r="C85" s="23"/>
      <c r="D85" s="22" t="s">
        <v>773</v>
      </c>
      <c r="E85" s="22" t="s">
        <v>774</v>
      </c>
      <c r="F85" s="22" t="s">
        <v>105</v>
      </c>
      <c r="G85" s="22" t="s">
        <v>775</v>
      </c>
      <c r="H85" s="22" t="s">
        <v>776</v>
      </c>
      <c r="I85" s="22" t="s">
        <v>777</v>
      </c>
      <c r="J85" s="22" t="s">
        <v>778</v>
      </c>
      <c r="K85" s="22" t="s">
        <v>779</v>
      </c>
      <c r="L85" s="22" t="s">
        <v>65</v>
      </c>
      <c r="M85" s="22"/>
      <c r="N85" s="36" t="s">
        <v>694</v>
      </c>
      <c r="O85" s="22">
        <v>100.2</v>
      </c>
      <c r="P85" s="24" t="s">
        <v>596</v>
      </c>
      <c r="Q85" s="25" t="s">
        <v>780</v>
      </c>
      <c r="R85" s="25" t="s">
        <v>337</v>
      </c>
    </row>
    <row r="86" spans="2:18" x14ac:dyDescent="0.35">
      <c r="B86" s="22" t="s">
        <v>117</v>
      </c>
      <c r="C86" s="23"/>
      <c r="D86" s="22" t="s">
        <v>118</v>
      </c>
      <c r="E86" s="22" t="s">
        <v>29</v>
      </c>
      <c r="F86" s="22" t="s">
        <v>296</v>
      </c>
      <c r="G86" s="22" t="s">
        <v>674</v>
      </c>
      <c r="H86" s="22" t="s">
        <v>65</v>
      </c>
      <c r="I86" s="22" t="s">
        <v>65</v>
      </c>
      <c r="J86" s="22" t="s">
        <v>65</v>
      </c>
      <c r="K86" s="22" t="s">
        <v>781</v>
      </c>
      <c r="L86" s="22" t="s">
        <v>65</v>
      </c>
      <c r="M86" s="22"/>
      <c r="N86" s="36" t="s">
        <v>782</v>
      </c>
      <c r="O86" s="22">
        <v>100.7</v>
      </c>
      <c r="P86" s="24" t="s">
        <v>783</v>
      </c>
      <c r="Q86" s="25" t="s">
        <v>579</v>
      </c>
      <c r="R86" s="26" t="s">
        <v>206</v>
      </c>
    </row>
    <row r="87" spans="2:18" x14ac:dyDescent="0.35">
      <c r="B87" s="22" t="s">
        <v>121</v>
      </c>
      <c r="C87" s="23"/>
      <c r="D87" s="22" t="s">
        <v>468</v>
      </c>
      <c r="E87" s="22" t="s">
        <v>512</v>
      </c>
      <c r="F87" s="22" t="s">
        <v>114</v>
      </c>
      <c r="G87" s="22" t="s">
        <v>784</v>
      </c>
      <c r="H87" s="22" t="s">
        <v>65</v>
      </c>
      <c r="I87" s="22" t="s">
        <v>65</v>
      </c>
      <c r="J87" s="22" t="s">
        <v>65</v>
      </c>
      <c r="K87" s="22" t="s">
        <v>785</v>
      </c>
      <c r="L87" s="22" t="s">
        <v>65</v>
      </c>
      <c r="M87" s="22"/>
      <c r="N87" s="36" t="s">
        <v>545</v>
      </c>
      <c r="O87" s="22">
        <v>100.7</v>
      </c>
      <c r="P87" s="24" t="s">
        <v>546</v>
      </c>
      <c r="Q87" s="25" t="s">
        <v>655</v>
      </c>
      <c r="R87" s="38" t="s">
        <v>206</v>
      </c>
    </row>
    <row r="88" spans="2:18" ht="16" thickBot="1" x14ac:dyDescent="0.4">
      <c r="B88" s="29" t="s">
        <v>126</v>
      </c>
      <c r="C88" s="30"/>
      <c r="D88" s="29" t="s">
        <v>786</v>
      </c>
      <c r="E88" s="29" t="s">
        <v>787</v>
      </c>
      <c r="F88" s="29" t="s">
        <v>48</v>
      </c>
      <c r="G88" s="29" t="s">
        <v>788</v>
      </c>
      <c r="H88" s="29" t="s">
        <v>65</v>
      </c>
      <c r="I88" s="29" t="s">
        <v>65</v>
      </c>
      <c r="J88" s="29" t="s">
        <v>65</v>
      </c>
      <c r="K88" s="29" t="s">
        <v>789</v>
      </c>
      <c r="L88" s="29" t="s">
        <v>65</v>
      </c>
      <c r="M88" s="29"/>
      <c r="N88" s="37" t="s">
        <v>672</v>
      </c>
      <c r="O88" s="29">
        <v>100.2</v>
      </c>
      <c r="P88" s="31" t="s">
        <v>790</v>
      </c>
      <c r="Q88" s="32" t="s">
        <v>655</v>
      </c>
      <c r="R88" s="32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opLeftCell="DL1" workbookViewId="0">
      <selection activeCell="A11" sqref="A11"/>
    </sheetView>
  </sheetViews>
  <sheetFormatPr defaultColWidth="10.6640625" defaultRowHeight="15.5" x14ac:dyDescent="0.35"/>
  <sheetData>
    <row r="1" spans="1:18" ht="19" thickBot="1" x14ac:dyDescent="0.5">
      <c r="A1" s="67" t="s">
        <v>1077</v>
      </c>
    </row>
    <row r="2" spans="1:18" ht="16" thickBot="1" x14ac:dyDescent="0.4">
      <c r="B2" s="39" t="s">
        <v>0</v>
      </c>
      <c r="C2" s="39" t="s">
        <v>791</v>
      </c>
      <c r="D2" s="39" t="s">
        <v>792</v>
      </c>
      <c r="E2" s="39" t="s">
        <v>793</v>
      </c>
      <c r="F2" s="40" t="s">
        <v>3</v>
      </c>
      <c r="G2" s="40" t="s">
        <v>4</v>
      </c>
      <c r="H2" s="40" t="s">
        <v>5</v>
      </c>
      <c r="I2" s="40" t="s">
        <v>794</v>
      </c>
      <c r="J2" s="39" t="s">
        <v>795</v>
      </c>
      <c r="K2" s="40" t="s">
        <v>796</v>
      </c>
      <c r="L2" s="39" t="s">
        <v>9</v>
      </c>
      <c r="M2" s="39" t="s">
        <v>797</v>
      </c>
      <c r="N2" s="41" t="s">
        <v>798</v>
      </c>
      <c r="O2" s="39" t="s">
        <v>11</v>
      </c>
      <c r="P2" s="39" t="s">
        <v>148</v>
      </c>
      <c r="Q2" s="39" t="s">
        <v>149</v>
      </c>
      <c r="R2" s="42" t="s">
        <v>12</v>
      </c>
    </row>
    <row r="3" spans="1:18" x14ac:dyDescent="0.35">
      <c r="B3" s="43" t="s">
        <v>13</v>
      </c>
      <c r="C3" s="106">
        <v>4</v>
      </c>
      <c r="D3" s="43" t="s">
        <v>389</v>
      </c>
      <c r="E3" s="43" t="s">
        <v>15</v>
      </c>
      <c r="F3" s="43" t="s">
        <v>16</v>
      </c>
      <c r="G3" s="43" t="s">
        <v>17</v>
      </c>
      <c r="H3" s="43" t="s">
        <v>799</v>
      </c>
      <c r="I3" s="43" t="s">
        <v>800</v>
      </c>
      <c r="J3" s="43" t="s">
        <v>801</v>
      </c>
      <c r="K3" s="43" t="s">
        <v>802</v>
      </c>
      <c r="L3" s="43" t="s">
        <v>803</v>
      </c>
      <c r="M3" s="43" t="s">
        <v>804</v>
      </c>
      <c r="N3" s="43" t="s">
        <v>805</v>
      </c>
      <c r="O3" s="43">
        <v>98.6</v>
      </c>
      <c r="P3" s="43" t="s">
        <v>806</v>
      </c>
      <c r="Q3" s="43" t="s">
        <v>494</v>
      </c>
      <c r="R3" s="43" t="s">
        <v>206</v>
      </c>
    </row>
    <row r="4" spans="1:18" x14ac:dyDescent="0.35">
      <c r="B4" s="43" t="s">
        <v>24</v>
      </c>
      <c r="C4" s="107"/>
      <c r="D4" s="43" t="s">
        <v>807</v>
      </c>
      <c r="E4" s="43" t="s">
        <v>26</v>
      </c>
      <c r="F4" s="43" t="s">
        <v>316</v>
      </c>
      <c r="G4" s="43" t="s">
        <v>808</v>
      </c>
      <c r="H4" s="43" t="s">
        <v>809</v>
      </c>
      <c r="I4" s="43" t="s">
        <v>810</v>
      </c>
      <c r="J4" s="43" t="s">
        <v>65</v>
      </c>
      <c r="K4" s="43" t="s">
        <v>811</v>
      </c>
      <c r="L4" s="43" t="s">
        <v>812</v>
      </c>
      <c r="M4" s="43"/>
      <c r="N4" s="43" t="s">
        <v>813</v>
      </c>
      <c r="O4" s="43">
        <v>97.7</v>
      </c>
      <c r="P4" s="43" t="s">
        <v>814</v>
      </c>
      <c r="Q4" s="43" t="s">
        <v>443</v>
      </c>
      <c r="R4" s="43" t="s">
        <v>486</v>
      </c>
    </row>
    <row r="5" spans="1:18" x14ac:dyDescent="0.35">
      <c r="B5" s="43" t="s">
        <v>35</v>
      </c>
      <c r="C5" s="107"/>
      <c r="D5" s="43" t="s">
        <v>218</v>
      </c>
      <c r="E5" s="43" t="s">
        <v>219</v>
      </c>
      <c r="F5" s="43" t="s">
        <v>38</v>
      </c>
      <c r="G5" s="43" t="s">
        <v>39</v>
      </c>
      <c r="H5" s="43" t="s">
        <v>815</v>
      </c>
      <c r="I5" s="43" t="s">
        <v>816</v>
      </c>
      <c r="J5" s="43" t="s">
        <v>65</v>
      </c>
      <c r="K5" s="43" t="s">
        <v>223</v>
      </c>
      <c r="L5" s="43" t="s">
        <v>65</v>
      </c>
      <c r="M5" s="44" t="s">
        <v>45</v>
      </c>
      <c r="N5" s="43" t="s">
        <v>292</v>
      </c>
      <c r="O5" s="43">
        <v>98.5</v>
      </c>
      <c r="P5" s="43" t="s">
        <v>293</v>
      </c>
      <c r="Q5" s="43" t="s">
        <v>817</v>
      </c>
      <c r="R5" s="43" t="s">
        <v>206</v>
      </c>
    </row>
    <row r="6" spans="1:18" x14ac:dyDescent="0.35">
      <c r="B6" s="43" t="s">
        <v>46</v>
      </c>
      <c r="C6" s="107"/>
      <c r="D6" s="43" t="s">
        <v>619</v>
      </c>
      <c r="E6" s="43" t="s">
        <v>129</v>
      </c>
      <c r="F6" s="43" t="s">
        <v>818</v>
      </c>
      <c r="G6" s="43" t="s">
        <v>48</v>
      </c>
      <c r="H6" s="43" t="s">
        <v>819</v>
      </c>
      <c r="I6" s="43" t="s">
        <v>820</v>
      </c>
      <c r="J6" s="43" t="s">
        <v>821</v>
      </c>
      <c r="K6" s="43" t="s">
        <v>822</v>
      </c>
      <c r="L6" s="43" t="s">
        <v>178</v>
      </c>
      <c r="M6" s="43"/>
      <c r="N6" s="43" t="s">
        <v>823</v>
      </c>
      <c r="O6" s="43">
        <v>98.1</v>
      </c>
      <c r="P6" s="43" t="s">
        <v>824</v>
      </c>
      <c r="Q6" s="43" t="s">
        <v>217</v>
      </c>
      <c r="R6" s="43" t="s">
        <v>206</v>
      </c>
    </row>
    <row r="7" spans="1:18" x14ac:dyDescent="0.35">
      <c r="B7" s="43" t="s">
        <v>66</v>
      </c>
      <c r="C7" s="107"/>
      <c r="D7" s="43" t="s">
        <v>825</v>
      </c>
      <c r="E7" s="43" t="s">
        <v>115</v>
      </c>
      <c r="F7" s="43" t="s">
        <v>309</v>
      </c>
      <c r="G7" s="43" t="s">
        <v>28</v>
      </c>
      <c r="H7" s="43" t="s">
        <v>826</v>
      </c>
      <c r="I7" s="43" t="s">
        <v>241</v>
      </c>
      <c r="J7" s="43" t="s">
        <v>827</v>
      </c>
      <c r="K7" s="43" t="s">
        <v>828</v>
      </c>
      <c r="L7" s="43" t="s">
        <v>65</v>
      </c>
      <c r="M7" s="43"/>
      <c r="N7" s="43" t="s">
        <v>458</v>
      </c>
      <c r="O7" s="45">
        <v>99</v>
      </c>
      <c r="P7" s="43" t="s">
        <v>459</v>
      </c>
      <c r="Q7" s="43" t="s">
        <v>494</v>
      </c>
      <c r="R7" s="43" t="s">
        <v>206</v>
      </c>
    </row>
    <row r="8" spans="1:18" x14ac:dyDescent="0.35">
      <c r="B8" s="43" t="s">
        <v>75</v>
      </c>
      <c r="C8" s="107"/>
      <c r="D8" s="43" t="s">
        <v>829</v>
      </c>
      <c r="E8" s="43" t="s">
        <v>784</v>
      </c>
      <c r="F8" s="43" t="s">
        <v>461</v>
      </c>
      <c r="G8" s="43" t="s">
        <v>336</v>
      </c>
      <c r="H8" s="43" t="s">
        <v>830</v>
      </c>
      <c r="I8" s="43" t="s">
        <v>250</v>
      </c>
      <c r="J8" s="43" t="s">
        <v>831</v>
      </c>
      <c r="K8" s="43" t="s">
        <v>832</v>
      </c>
      <c r="L8" s="43" t="s">
        <v>65</v>
      </c>
      <c r="M8" s="43"/>
      <c r="N8" s="43" t="s">
        <v>833</v>
      </c>
      <c r="O8" s="43">
        <v>100.1</v>
      </c>
      <c r="P8" s="43" t="s">
        <v>834</v>
      </c>
      <c r="Q8" s="43" t="s">
        <v>835</v>
      </c>
      <c r="R8" s="43" t="s">
        <v>486</v>
      </c>
    </row>
    <row r="9" spans="1:18" x14ac:dyDescent="0.35">
      <c r="B9" s="43" t="s">
        <v>83</v>
      </c>
      <c r="C9" s="107"/>
      <c r="D9" s="43" t="s">
        <v>468</v>
      </c>
      <c r="E9" s="43" t="s">
        <v>836</v>
      </c>
      <c r="F9" s="43" t="s">
        <v>837</v>
      </c>
      <c r="G9" s="43" t="s">
        <v>358</v>
      </c>
      <c r="H9" s="43" t="s">
        <v>838</v>
      </c>
      <c r="I9" s="43" t="s">
        <v>839</v>
      </c>
      <c r="J9" s="43" t="s">
        <v>840</v>
      </c>
      <c r="K9" s="43" t="s">
        <v>841</v>
      </c>
      <c r="L9" s="43" t="s">
        <v>65</v>
      </c>
      <c r="M9" s="43" t="s">
        <v>842</v>
      </c>
      <c r="N9" s="43" t="s">
        <v>843</v>
      </c>
      <c r="O9" s="43">
        <v>98.5</v>
      </c>
      <c r="P9" s="43" t="s">
        <v>844</v>
      </c>
      <c r="Q9" s="43" t="s">
        <v>845</v>
      </c>
      <c r="R9" s="43" t="s">
        <v>206</v>
      </c>
    </row>
    <row r="10" spans="1:18" x14ac:dyDescent="0.35">
      <c r="B10" s="43" t="s">
        <v>93</v>
      </c>
      <c r="C10" s="107"/>
      <c r="D10" s="43" t="s">
        <v>846</v>
      </c>
      <c r="E10" s="43" t="s">
        <v>847</v>
      </c>
      <c r="F10" s="43" t="s">
        <v>362</v>
      </c>
      <c r="G10" s="43" t="s">
        <v>848</v>
      </c>
      <c r="H10" s="43" t="s">
        <v>849</v>
      </c>
      <c r="I10" s="43" t="s">
        <v>850</v>
      </c>
      <c r="J10" s="43" t="s">
        <v>851</v>
      </c>
      <c r="K10" s="43" t="s">
        <v>852</v>
      </c>
      <c r="L10" s="43" t="s">
        <v>65</v>
      </c>
      <c r="M10" s="43"/>
      <c r="N10" s="43" t="s">
        <v>458</v>
      </c>
      <c r="O10" s="43">
        <v>100.2</v>
      </c>
      <c r="P10" s="43" t="s">
        <v>459</v>
      </c>
      <c r="Q10" s="43" t="s">
        <v>494</v>
      </c>
      <c r="R10" s="43" t="s">
        <v>206</v>
      </c>
    </row>
    <row r="11" spans="1:18" x14ac:dyDescent="0.35">
      <c r="B11" s="43" t="s">
        <v>111</v>
      </c>
      <c r="C11" s="107"/>
      <c r="D11" s="43" t="s">
        <v>634</v>
      </c>
      <c r="E11" s="43" t="s">
        <v>209</v>
      </c>
      <c r="F11" s="43" t="s">
        <v>853</v>
      </c>
      <c r="G11" s="43" t="s">
        <v>123</v>
      </c>
      <c r="H11" s="43" t="s">
        <v>854</v>
      </c>
      <c r="I11" s="43" t="s">
        <v>65</v>
      </c>
      <c r="J11" s="43" t="s">
        <v>65</v>
      </c>
      <c r="K11" s="43" t="s">
        <v>65</v>
      </c>
      <c r="L11" s="43" t="s">
        <v>65</v>
      </c>
      <c r="M11" s="43"/>
      <c r="N11" s="43" t="s">
        <v>855</v>
      </c>
      <c r="O11" s="43">
        <v>98.3</v>
      </c>
      <c r="P11" s="43" t="s">
        <v>856</v>
      </c>
      <c r="Q11" s="43" t="s">
        <v>378</v>
      </c>
      <c r="R11" s="43" t="s">
        <v>162</v>
      </c>
    </row>
    <row r="12" spans="1:18" x14ac:dyDescent="0.35">
      <c r="B12" s="43" t="s">
        <v>117</v>
      </c>
      <c r="C12" s="107"/>
      <c r="D12" s="43" t="s">
        <v>598</v>
      </c>
      <c r="E12" s="43" t="s">
        <v>348</v>
      </c>
      <c r="F12" s="43" t="s">
        <v>296</v>
      </c>
      <c r="G12" s="43" t="s">
        <v>857</v>
      </c>
      <c r="H12" s="43" t="s">
        <v>65</v>
      </c>
      <c r="I12" s="43" t="s">
        <v>65</v>
      </c>
      <c r="J12" s="43" t="s">
        <v>65</v>
      </c>
      <c r="K12" s="43" t="s">
        <v>65</v>
      </c>
      <c r="L12" s="43" t="s">
        <v>65</v>
      </c>
      <c r="M12" s="43"/>
      <c r="N12" s="43" t="s">
        <v>858</v>
      </c>
      <c r="O12" s="43">
        <v>99.8</v>
      </c>
      <c r="P12" s="43" t="s">
        <v>859</v>
      </c>
      <c r="Q12" s="43" t="s">
        <v>226</v>
      </c>
      <c r="R12" s="43" t="s">
        <v>206</v>
      </c>
    </row>
    <row r="13" spans="1:18" x14ac:dyDescent="0.35">
      <c r="B13" s="43" t="s">
        <v>121</v>
      </c>
      <c r="C13" s="107"/>
      <c r="D13" s="43" t="s">
        <v>860</v>
      </c>
      <c r="E13" s="43" t="s">
        <v>861</v>
      </c>
      <c r="F13" s="43" t="s">
        <v>862</v>
      </c>
      <c r="G13" s="43" t="s">
        <v>130</v>
      </c>
      <c r="H13" s="43" t="s">
        <v>65</v>
      </c>
      <c r="I13" s="43" t="s">
        <v>65</v>
      </c>
      <c r="J13" s="43" t="s">
        <v>65</v>
      </c>
      <c r="K13" s="43" t="s">
        <v>65</v>
      </c>
      <c r="L13" s="43" t="s">
        <v>65</v>
      </c>
      <c r="M13" s="43"/>
      <c r="N13" s="43" t="s">
        <v>863</v>
      </c>
      <c r="O13" s="43">
        <v>99.9</v>
      </c>
      <c r="P13" s="43" t="s">
        <v>864</v>
      </c>
      <c r="Q13" s="43" t="s">
        <v>228</v>
      </c>
      <c r="R13" s="43" t="s">
        <v>206</v>
      </c>
    </row>
    <row r="14" spans="1:18" ht="16" thickBot="1" x14ac:dyDescent="0.4">
      <c r="B14" s="46" t="s">
        <v>126</v>
      </c>
      <c r="C14" s="108"/>
      <c r="D14" s="46" t="s">
        <v>865</v>
      </c>
      <c r="E14" s="46" t="s">
        <v>113</v>
      </c>
      <c r="F14" s="46" t="s">
        <v>129</v>
      </c>
      <c r="G14" s="46" t="s">
        <v>396</v>
      </c>
      <c r="H14" s="46" t="s">
        <v>65</v>
      </c>
      <c r="I14" s="46" t="s">
        <v>65</v>
      </c>
      <c r="J14" s="46" t="s">
        <v>65</v>
      </c>
      <c r="K14" s="46" t="s">
        <v>65</v>
      </c>
      <c r="L14" s="46" t="s">
        <v>65</v>
      </c>
      <c r="M14" s="46"/>
      <c r="N14" s="46" t="s">
        <v>866</v>
      </c>
      <c r="O14" s="46">
        <v>99.6</v>
      </c>
      <c r="P14" s="46" t="s">
        <v>867</v>
      </c>
      <c r="Q14" s="46" t="s">
        <v>228</v>
      </c>
      <c r="R14" s="46" t="s">
        <v>206</v>
      </c>
    </row>
    <row r="15" spans="1:18" x14ac:dyDescent="0.35">
      <c r="B15" s="43" t="s">
        <v>13</v>
      </c>
      <c r="C15" s="109">
        <v>0.11</v>
      </c>
      <c r="D15" s="43" t="s">
        <v>868</v>
      </c>
      <c r="E15" s="43" t="s">
        <v>869</v>
      </c>
      <c r="F15" s="43" t="s">
        <v>16</v>
      </c>
      <c r="G15" s="43" t="s">
        <v>17</v>
      </c>
      <c r="H15" s="43" t="s">
        <v>870</v>
      </c>
      <c r="I15" s="43" t="s">
        <v>871</v>
      </c>
      <c r="J15" s="43" t="s">
        <v>872</v>
      </c>
      <c r="K15" s="43" t="s">
        <v>873</v>
      </c>
      <c r="L15" s="43" t="s">
        <v>42</v>
      </c>
      <c r="M15" s="43" t="s">
        <v>804</v>
      </c>
      <c r="N15" s="43" t="s">
        <v>874</v>
      </c>
      <c r="O15" s="43">
        <v>98.3</v>
      </c>
      <c r="P15" s="43" t="s">
        <v>875</v>
      </c>
      <c r="Q15" s="43" t="s">
        <v>494</v>
      </c>
      <c r="R15" s="43" t="s">
        <v>275</v>
      </c>
    </row>
    <row r="16" spans="1:18" x14ac:dyDescent="0.35">
      <c r="B16" s="43" t="s">
        <v>24</v>
      </c>
      <c r="C16" s="107"/>
      <c r="D16" s="43" t="s">
        <v>876</v>
      </c>
      <c r="E16" s="43" t="s">
        <v>257</v>
      </c>
      <c r="F16" s="43" t="s">
        <v>316</v>
      </c>
      <c r="G16" s="43" t="s">
        <v>51</v>
      </c>
      <c r="H16" s="43" t="s">
        <v>877</v>
      </c>
      <c r="I16" s="43" t="s">
        <v>878</v>
      </c>
      <c r="J16" s="43" t="s">
        <v>879</v>
      </c>
      <c r="K16" s="43" t="s">
        <v>880</v>
      </c>
      <c r="L16" s="43" t="s">
        <v>375</v>
      </c>
      <c r="M16" s="43"/>
      <c r="N16" s="43" t="s">
        <v>881</v>
      </c>
      <c r="O16" s="43">
        <v>97.5</v>
      </c>
      <c r="P16" s="43" t="s">
        <v>882</v>
      </c>
      <c r="Q16" s="43" t="s">
        <v>835</v>
      </c>
      <c r="R16" s="43" t="s">
        <v>162</v>
      </c>
    </row>
    <row r="17" spans="2:18" x14ac:dyDescent="0.35">
      <c r="B17" s="43" t="s">
        <v>35</v>
      </c>
      <c r="C17" s="107"/>
      <c r="D17" s="43" t="s">
        <v>883</v>
      </c>
      <c r="E17" s="43" t="s">
        <v>219</v>
      </c>
      <c r="F17" s="43" t="s">
        <v>38</v>
      </c>
      <c r="G17" s="43" t="s">
        <v>220</v>
      </c>
      <c r="H17" s="43" t="s">
        <v>884</v>
      </c>
      <c r="I17" s="43" t="s">
        <v>721</v>
      </c>
      <c r="J17" s="43" t="s">
        <v>65</v>
      </c>
      <c r="K17" s="43" t="s">
        <v>885</v>
      </c>
      <c r="L17" s="43" t="s">
        <v>65</v>
      </c>
      <c r="M17" s="44" t="s">
        <v>45</v>
      </c>
      <c r="N17" s="43" t="s">
        <v>886</v>
      </c>
      <c r="O17" s="43">
        <v>98.3</v>
      </c>
      <c r="P17" s="43" t="s">
        <v>887</v>
      </c>
      <c r="Q17" s="43" t="s">
        <v>494</v>
      </c>
      <c r="R17" s="43" t="s">
        <v>275</v>
      </c>
    </row>
    <row r="18" spans="2:18" x14ac:dyDescent="0.35">
      <c r="B18" s="43" t="s">
        <v>46</v>
      </c>
      <c r="C18" s="107"/>
      <c r="D18" s="43" t="s">
        <v>434</v>
      </c>
      <c r="E18" s="43" t="s">
        <v>37</v>
      </c>
      <c r="F18" s="43" t="s">
        <v>435</v>
      </c>
      <c r="G18" s="43" t="s">
        <v>173</v>
      </c>
      <c r="H18" s="43" t="s">
        <v>888</v>
      </c>
      <c r="I18" s="43" t="s">
        <v>889</v>
      </c>
      <c r="J18" s="43" t="s">
        <v>890</v>
      </c>
      <c r="K18" s="43" t="s">
        <v>891</v>
      </c>
      <c r="L18" s="43" t="s">
        <v>892</v>
      </c>
      <c r="M18" s="43"/>
      <c r="N18" s="43" t="s">
        <v>893</v>
      </c>
      <c r="O18" s="43">
        <v>97.9</v>
      </c>
      <c r="P18" s="43" t="s">
        <v>894</v>
      </c>
      <c r="Q18" s="43" t="s">
        <v>895</v>
      </c>
      <c r="R18" s="43" t="s">
        <v>275</v>
      </c>
    </row>
    <row r="19" spans="2:18" x14ac:dyDescent="0.35">
      <c r="B19" s="43" t="s">
        <v>56</v>
      </c>
      <c r="C19" s="107"/>
      <c r="D19" s="43" t="s">
        <v>896</v>
      </c>
      <c r="E19" s="43" t="s">
        <v>897</v>
      </c>
      <c r="F19" s="43" t="s">
        <v>446</v>
      </c>
      <c r="G19" s="43" t="s">
        <v>329</v>
      </c>
      <c r="H19" s="43" t="s">
        <v>898</v>
      </c>
      <c r="I19" s="43" t="s">
        <v>899</v>
      </c>
      <c r="J19" s="43" t="s">
        <v>900</v>
      </c>
      <c r="K19" s="43" t="s">
        <v>901</v>
      </c>
      <c r="L19" s="43" t="s">
        <v>879</v>
      </c>
      <c r="M19" s="43"/>
      <c r="N19" s="43" t="s">
        <v>902</v>
      </c>
      <c r="O19" s="43">
        <v>98.4</v>
      </c>
      <c r="P19" s="43" t="s">
        <v>903</v>
      </c>
      <c r="Q19" s="43" t="s">
        <v>904</v>
      </c>
      <c r="R19" s="43" t="s">
        <v>337</v>
      </c>
    </row>
    <row r="20" spans="2:18" x14ac:dyDescent="0.35">
      <c r="B20" s="43" t="s">
        <v>66</v>
      </c>
      <c r="C20" s="107"/>
      <c r="D20" s="43" t="s">
        <v>905</v>
      </c>
      <c r="E20" s="43" t="s">
        <v>129</v>
      </c>
      <c r="F20" s="43" t="s">
        <v>340</v>
      </c>
      <c r="G20" s="43" t="s">
        <v>28</v>
      </c>
      <c r="H20" s="43" t="s">
        <v>906</v>
      </c>
      <c r="I20" s="43" t="s">
        <v>463</v>
      </c>
      <c r="J20" s="43" t="s">
        <v>907</v>
      </c>
      <c r="K20" s="43" t="s">
        <v>908</v>
      </c>
      <c r="L20" s="43" t="s">
        <v>65</v>
      </c>
      <c r="M20" s="43"/>
      <c r="N20" s="43" t="s">
        <v>909</v>
      </c>
      <c r="O20" s="43">
        <v>99.3</v>
      </c>
      <c r="P20" s="43" t="s">
        <v>910</v>
      </c>
      <c r="Q20" s="43" t="s">
        <v>494</v>
      </c>
      <c r="R20" s="43" t="s">
        <v>911</v>
      </c>
    </row>
    <row r="21" spans="2:18" x14ac:dyDescent="0.35">
      <c r="B21" s="43" t="s">
        <v>75</v>
      </c>
      <c r="C21" s="107"/>
      <c r="D21" s="43" t="s">
        <v>912</v>
      </c>
      <c r="E21" s="43" t="s">
        <v>784</v>
      </c>
      <c r="F21" s="43" t="s">
        <v>247</v>
      </c>
      <c r="G21" s="43" t="s">
        <v>355</v>
      </c>
      <c r="H21" s="43" t="s">
        <v>913</v>
      </c>
      <c r="I21" s="43" t="s">
        <v>914</v>
      </c>
      <c r="J21" s="43" t="s">
        <v>915</v>
      </c>
      <c r="K21" s="43" t="s">
        <v>916</v>
      </c>
      <c r="L21" s="43" t="s">
        <v>65</v>
      </c>
      <c r="N21" s="43" t="s">
        <v>917</v>
      </c>
      <c r="O21" s="43">
        <v>99.9</v>
      </c>
      <c r="P21" s="43" t="s">
        <v>918</v>
      </c>
      <c r="Q21" s="43" t="s">
        <v>79</v>
      </c>
      <c r="R21" s="43" t="s">
        <v>337</v>
      </c>
    </row>
    <row r="22" spans="2:18" x14ac:dyDescent="0.35">
      <c r="B22" s="43" t="s">
        <v>83</v>
      </c>
      <c r="C22" s="107"/>
      <c r="D22" s="43" t="s">
        <v>919</v>
      </c>
      <c r="E22" s="43" t="s">
        <v>469</v>
      </c>
      <c r="F22" s="43" t="s">
        <v>920</v>
      </c>
      <c r="G22" s="43" t="s">
        <v>152</v>
      </c>
      <c r="H22" s="43" t="s">
        <v>921</v>
      </c>
      <c r="I22" s="43" t="s">
        <v>922</v>
      </c>
      <c r="J22" s="43" t="s">
        <v>840</v>
      </c>
      <c r="K22" s="43" t="s">
        <v>923</v>
      </c>
      <c r="L22" s="43" t="s">
        <v>65</v>
      </c>
      <c r="M22" s="43" t="s">
        <v>842</v>
      </c>
      <c r="N22" s="43" t="s">
        <v>591</v>
      </c>
      <c r="O22" s="43">
        <v>98.7</v>
      </c>
      <c r="P22" s="43" t="s">
        <v>592</v>
      </c>
      <c r="Q22" s="43" t="s">
        <v>924</v>
      </c>
      <c r="R22" s="43" t="s">
        <v>925</v>
      </c>
    </row>
    <row r="23" spans="2:18" x14ac:dyDescent="0.35">
      <c r="B23" s="43" t="s">
        <v>93</v>
      </c>
      <c r="C23" s="107"/>
      <c r="D23" s="43" t="s">
        <v>926</v>
      </c>
      <c r="E23" s="43" t="s">
        <v>927</v>
      </c>
      <c r="F23" s="43" t="s">
        <v>196</v>
      </c>
      <c r="G23" s="43" t="s">
        <v>197</v>
      </c>
      <c r="H23" s="43" t="s">
        <v>928</v>
      </c>
      <c r="I23" s="43" t="s">
        <v>929</v>
      </c>
      <c r="J23" s="43" t="s">
        <v>930</v>
      </c>
      <c r="K23" s="43" t="s">
        <v>931</v>
      </c>
      <c r="L23" s="43" t="s">
        <v>65</v>
      </c>
      <c r="M23" s="43"/>
      <c r="N23" s="43" t="s">
        <v>932</v>
      </c>
      <c r="O23" s="43">
        <v>100.1</v>
      </c>
      <c r="P23" s="43" t="s">
        <v>933</v>
      </c>
      <c r="Q23" s="43" t="s">
        <v>255</v>
      </c>
      <c r="R23" s="43" t="s">
        <v>275</v>
      </c>
    </row>
    <row r="24" spans="2:18" x14ac:dyDescent="0.35">
      <c r="B24" s="43" t="s">
        <v>111</v>
      </c>
      <c r="C24" s="107"/>
      <c r="D24" s="43" t="s">
        <v>47</v>
      </c>
      <c r="E24" s="43" t="s">
        <v>209</v>
      </c>
      <c r="F24" s="43" t="s">
        <v>934</v>
      </c>
      <c r="G24" s="43" t="s">
        <v>935</v>
      </c>
      <c r="H24" s="43" t="s">
        <v>936</v>
      </c>
      <c r="I24" s="43" t="s">
        <v>879</v>
      </c>
      <c r="J24" s="43" t="s">
        <v>879</v>
      </c>
      <c r="K24" s="43" t="s">
        <v>879</v>
      </c>
      <c r="L24" s="43" t="s">
        <v>879</v>
      </c>
      <c r="M24" s="43"/>
      <c r="N24" s="43" t="s">
        <v>937</v>
      </c>
      <c r="O24" s="45">
        <v>98</v>
      </c>
      <c r="P24" s="43" t="s">
        <v>938</v>
      </c>
      <c r="Q24" s="43" t="s">
        <v>228</v>
      </c>
      <c r="R24" s="43" t="s">
        <v>162</v>
      </c>
    </row>
    <row r="25" spans="2:18" x14ac:dyDescent="0.35">
      <c r="B25" s="43" t="s">
        <v>117</v>
      </c>
      <c r="C25" s="107"/>
      <c r="D25" s="43" t="s">
        <v>598</v>
      </c>
      <c r="E25" s="43" t="s">
        <v>611</v>
      </c>
      <c r="F25" s="43" t="s">
        <v>939</v>
      </c>
      <c r="G25" s="43" t="s">
        <v>857</v>
      </c>
      <c r="H25" s="43" t="s">
        <v>879</v>
      </c>
      <c r="I25" s="43" t="s">
        <v>879</v>
      </c>
      <c r="J25" s="43" t="s">
        <v>65</v>
      </c>
      <c r="K25" s="43" t="s">
        <v>879</v>
      </c>
      <c r="L25" s="43" t="s">
        <v>879</v>
      </c>
      <c r="M25" s="43"/>
      <c r="N25" s="43" t="s">
        <v>940</v>
      </c>
      <c r="O25" s="43">
        <v>99.4</v>
      </c>
      <c r="P25" s="43" t="s">
        <v>941</v>
      </c>
      <c r="Q25" s="43" t="s">
        <v>378</v>
      </c>
      <c r="R25" s="43" t="s">
        <v>275</v>
      </c>
    </row>
    <row r="26" spans="2:18" x14ac:dyDescent="0.35">
      <c r="B26" s="43" t="s">
        <v>121</v>
      </c>
      <c r="C26" s="107"/>
      <c r="D26" s="43" t="s">
        <v>356</v>
      </c>
      <c r="E26" s="43" t="s">
        <v>942</v>
      </c>
      <c r="F26" s="43" t="s">
        <v>943</v>
      </c>
      <c r="G26" s="43" t="s">
        <v>944</v>
      </c>
      <c r="H26" s="43" t="s">
        <v>879</v>
      </c>
      <c r="I26" s="43" t="s">
        <v>879</v>
      </c>
      <c r="J26" s="43" t="s">
        <v>879</v>
      </c>
      <c r="K26" s="43" t="s">
        <v>879</v>
      </c>
      <c r="L26" s="43" t="s">
        <v>879</v>
      </c>
      <c r="M26" s="43"/>
      <c r="N26" s="43" t="s">
        <v>945</v>
      </c>
      <c r="O26" s="43">
        <v>99.6</v>
      </c>
      <c r="P26" s="43" t="s">
        <v>946</v>
      </c>
      <c r="Q26" s="43" t="s">
        <v>217</v>
      </c>
      <c r="R26" s="43" t="s">
        <v>162</v>
      </c>
    </row>
    <row r="27" spans="2:18" ht="16" thickBot="1" x14ac:dyDescent="0.4">
      <c r="B27" s="46" t="s">
        <v>126</v>
      </c>
      <c r="C27" s="108"/>
      <c r="D27" s="46" t="s">
        <v>947</v>
      </c>
      <c r="E27" s="46" t="s">
        <v>948</v>
      </c>
      <c r="F27" s="46" t="s">
        <v>115</v>
      </c>
      <c r="G27" s="46" t="s">
        <v>949</v>
      </c>
      <c r="H27" s="46" t="s">
        <v>65</v>
      </c>
      <c r="I27" s="46" t="s">
        <v>65</v>
      </c>
      <c r="J27" s="46" t="s">
        <v>65</v>
      </c>
      <c r="K27" s="46" t="s">
        <v>65</v>
      </c>
      <c r="L27" s="46" t="s">
        <v>65</v>
      </c>
      <c r="M27" s="46"/>
      <c r="N27" s="46" t="s">
        <v>950</v>
      </c>
      <c r="O27" s="46">
        <v>99.9</v>
      </c>
      <c r="P27" s="46" t="s">
        <v>951</v>
      </c>
      <c r="Q27" s="46" t="s">
        <v>217</v>
      </c>
      <c r="R27" s="46" t="s">
        <v>162</v>
      </c>
    </row>
  </sheetData>
  <mergeCells count="2">
    <mergeCell ref="C3:C14"/>
    <mergeCell ref="C15:C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D35" sqref="D35"/>
    </sheetView>
  </sheetViews>
  <sheetFormatPr defaultColWidth="10.6640625" defaultRowHeight="15.5" x14ac:dyDescent="0.35"/>
  <sheetData>
    <row r="1" spans="1:17" ht="18.5" x14ac:dyDescent="0.45">
      <c r="A1" s="67" t="s">
        <v>1078</v>
      </c>
    </row>
    <row r="3" spans="1:17" ht="16" thickBot="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6" thickBot="1" x14ac:dyDescent="0.4">
      <c r="B4" s="39" t="s">
        <v>139</v>
      </c>
      <c r="C4" s="42" t="s">
        <v>952</v>
      </c>
      <c r="D4" s="39" t="s">
        <v>792</v>
      </c>
      <c r="E4" s="39" t="s">
        <v>793</v>
      </c>
      <c r="F4" s="39" t="s">
        <v>3</v>
      </c>
      <c r="G4" s="39" t="s">
        <v>4</v>
      </c>
      <c r="H4" s="39" t="s">
        <v>5</v>
      </c>
      <c r="I4" s="39" t="s">
        <v>794</v>
      </c>
      <c r="J4" s="39" t="s">
        <v>795</v>
      </c>
      <c r="K4" s="39" t="s">
        <v>796</v>
      </c>
      <c r="L4" s="39" t="s">
        <v>9</v>
      </c>
      <c r="M4" s="39" t="s">
        <v>797</v>
      </c>
      <c r="N4" s="39" t="s">
        <v>953</v>
      </c>
      <c r="O4" s="39" t="s">
        <v>11</v>
      </c>
      <c r="P4" s="39" t="s">
        <v>148</v>
      </c>
      <c r="Q4" s="42" t="s">
        <v>12</v>
      </c>
    </row>
    <row r="5" spans="1:17" x14ac:dyDescent="0.35">
      <c r="B5" s="106" t="s">
        <v>117</v>
      </c>
      <c r="C5" s="43">
        <v>1</v>
      </c>
      <c r="D5" s="43" t="s">
        <v>954</v>
      </c>
      <c r="E5" s="43" t="s">
        <v>611</v>
      </c>
      <c r="F5" s="43" t="s">
        <v>955</v>
      </c>
      <c r="G5" s="43" t="s">
        <v>120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34</v>
      </c>
      <c r="N5" s="43" t="s">
        <v>956</v>
      </c>
      <c r="O5" s="43">
        <v>100.3</v>
      </c>
      <c r="P5" s="43" t="s">
        <v>957</v>
      </c>
      <c r="Q5" s="43" t="s">
        <v>162</v>
      </c>
    </row>
    <row r="6" spans="1:17" x14ac:dyDescent="0.35">
      <c r="B6" s="107"/>
      <c r="C6" s="43">
        <v>4</v>
      </c>
      <c r="D6" s="43" t="s">
        <v>285</v>
      </c>
      <c r="E6" s="43" t="s">
        <v>611</v>
      </c>
      <c r="F6" s="43" t="s">
        <v>220</v>
      </c>
      <c r="G6" s="43" t="s">
        <v>390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34</v>
      </c>
      <c r="N6" s="43" t="s">
        <v>314</v>
      </c>
      <c r="O6" s="43">
        <v>99.7</v>
      </c>
      <c r="P6" s="43" t="s">
        <v>958</v>
      </c>
      <c r="Q6" s="43" t="s">
        <v>162</v>
      </c>
    </row>
    <row r="7" spans="1:17" x14ac:dyDescent="0.35">
      <c r="B7" s="107"/>
      <c r="C7" s="43">
        <v>8</v>
      </c>
      <c r="D7" s="43" t="s">
        <v>407</v>
      </c>
      <c r="E7" s="43" t="s">
        <v>589</v>
      </c>
      <c r="F7" s="43" t="s">
        <v>220</v>
      </c>
      <c r="G7" s="43" t="s">
        <v>760</v>
      </c>
      <c r="H7" s="43" t="s">
        <v>65</v>
      </c>
      <c r="I7" s="43" t="s">
        <v>65</v>
      </c>
      <c r="J7" s="43" t="s">
        <v>65</v>
      </c>
      <c r="K7" s="43" t="s">
        <v>65</v>
      </c>
      <c r="L7" s="43" t="s">
        <v>65</v>
      </c>
      <c r="M7" s="43" t="s">
        <v>34</v>
      </c>
      <c r="N7" s="43" t="s">
        <v>823</v>
      </c>
      <c r="O7" s="43">
        <v>99.4</v>
      </c>
      <c r="P7" s="43" t="s">
        <v>959</v>
      </c>
      <c r="Q7" s="43" t="s">
        <v>162</v>
      </c>
    </row>
    <row r="8" spans="1:17" ht="16" thickBot="1" x14ac:dyDescent="0.4">
      <c r="B8" s="108"/>
      <c r="C8" s="46">
        <v>15</v>
      </c>
      <c r="D8" s="46" t="s">
        <v>960</v>
      </c>
      <c r="E8" s="46" t="s">
        <v>151</v>
      </c>
      <c r="F8" s="46" t="s">
        <v>258</v>
      </c>
      <c r="G8" s="46" t="s">
        <v>857</v>
      </c>
      <c r="H8" s="46" t="s">
        <v>65</v>
      </c>
      <c r="I8" s="46" t="s">
        <v>65</v>
      </c>
      <c r="J8" s="46" t="s">
        <v>65</v>
      </c>
      <c r="K8" s="46" t="s">
        <v>65</v>
      </c>
      <c r="L8" s="46" t="s">
        <v>65</v>
      </c>
      <c r="M8" s="46" t="s">
        <v>34</v>
      </c>
      <c r="N8" s="46" t="s">
        <v>961</v>
      </c>
      <c r="O8" s="46">
        <v>99.9</v>
      </c>
      <c r="P8" s="46" t="s">
        <v>962</v>
      </c>
      <c r="Q8" s="46" t="s">
        <v>162</v>
      </c>
    </row>
    <row r="9" spans="1:17" x14ac:dyDescent="0.35">
      <c r="B9" s="109" t="s">
        <v>35</v>
      </c>
      <c r="C9" s="43">
        <v>1</v>
      </c>
      <c r="D9" s="43" t="s">
        <v>947</v>
      </c>
      <c r="E9" s="43" t="s">
        <v>719</v>
      </c>
      <c r="F9" s="43" t="s">
        <v>308</v>
      </c>
      <c r="G9" s="43" t="s">
        <v>955</v>
      </c>
      <c r="H9" s="43" t="s">
        <v>963</v>
      </c>
      <c r="I9" s="43" t="s">
        <v>880</v>
      </c>
      <c r="J9" s="43" t="s">
        <v>65</v>
      </c>
      <c r="K9" s="43" t="s">
        <v>885</v>
      </c>
      <c r="L9" s="43" t="s">
        <v>65</v>
      </c>
      <c r="M9" s="44" t="s">
        <v>45</v>
      </c>
      <c r="N9" s="43" t="s">
        <v>964</v>
      </c>
      <c r="O9" s="43">
        <v>98.9</v>
      </c>
      <c r="P9" s="43" t="s">
        <v>965</v>
      </c>
      <c r="Q9" s="43" t="s">
        <v>162</v>
      </c>
    </row>
    <row r="10" spans="1:17" x14ac:dyDescent="0.35">
      <c r="B10" s="107"/>
      <c r="C10" s="43">
        <v>4</v>
      </c>
      <c r="D10" s="43" t="s">
        <v>627</v>
      </c>
      <c r="E10" s="43" t="s">
        <v>719</v>
      </c>
      <c r="F10" s="43" t="s">
        <v>308</v>
      </c>
      <c r="G10" s="43" t="s">
        <v>39</v>
      </c>
      <c r="H10" s="43" t="s">
        <v>966</v>
      </c>
      <c r="I10" s="43" t="s">
        <v>880</v>
      </c>
      <c r="J10" s="43" t="s">
        <v>65</v>
      </c>
      <c r="K10" s="43" t="s">
        <v>967</v>
      </c>
      <c r="L10" s="43" t="s">
        <v>65</v>
      </c>
      <c r="M10" s="44" t="s">
        <v>45</v>
      </c>
      <c r="N10" s="43" t="s">
        <v>964</v>
      </c>
      <c r="O10" s="43">
        <v>99</v>
      </c>
      <c r="P10" s="43" t="s">
        <v>965</v>
      </c>
      <c r="Q10" s="43" t="s">
        <v>162</v>
      </c>
    </row>
    <row r="11" spans="1:17" x14ac:dyDescent="0.35">
      <c r="B11" s="107"/>
      <c r="C11" s="43">
        <v>8</v>
      </c>
      <c r="D11" s="43" t="s">
        <v>968</v>
      </c>
      <c r="E11" s="43" t="s">
        <v>219</v>
      </c>
      <c r="F11" s="43" t="s">
        <v>38</v>
      </c>
      <c r="G11" s="43" t="s">
        <v>39</v>
      </c>
      <c r="H11" s="43" t="s">
        <v>969</v>
      </c>
      <c r="I11" s="43" t="s">
        <v>970</v>
      </c>
      <c r="J11" s="43" t="s">
        <v>65</v>
      </c>
      <c r="K11" s="43" t="s">
        <v>971</v>
      </c>
      <c r="L11" s="43" t="s">
        <v>65</v>
      </c>
      <c r="M11" s="44" t="s">
        <v>45</v>
      </c>
      <c r="N11" s="43" t="s">
        <v>782</v>
      </c>
      <c r="O11" s="43">
        <v>99.3</v>
      </c>
      <c r="P11" s="43" t="s">
        <v>972</v>
      </c>
      <c r="Q11" s="43" t="s">
        <v>162</v>
      </c>
    </row>
    <row r="12" spans="1:17" ht="16" thickBot="1" x14ac:dyDescent="0.4">
      <c r="B12" s="108"/>
      <c r="C12" s="46">
        <v>15</v>
      </c>
      <c r="D12" s="46" t="s">
        <v>947</v>
      </c>
      <c r="E12" s="46" t="s">
        <v>719</v>
      </c>
      <c r="F12" s="46" t="s">
        <v>308</v>
      </c>
      <c r="G12" s="46" t="s">
        <v>955</v>
      </c>
      <c r="H12" s="46" t="s">
        <v>973</v>
      </c>
      <c r="I12" s="46" t="s">
        <v>880</v>
      </c>
      <c r="J12" s="46" t="s">
        <v>65</v>
      </c>
      <c r="K12" s="46" t="s">
        <v>974</v>
      </c>
      <c r="L12" s="46" t="s">
        <v>65</v>
      </c>
      <c r="M12" s="48" t="s">
        <v>45</v>
      </c>
      <c r="N12" s="46" t="s">
        <v>975</v>
      </c>
      <c r="O12" s="46">
        <v>99.2</v>
      </c>
      <c r="P12" s="46" t="s">
        <v>976</v>
      </c>
      <c r="Q12" s="46" t="s">
        <v>162</v>
      </c>
    </row>
  </sheetData>
  <mergeCells count="2">
    <mergeCell ref="B5:B8"/>
    <mergeCell ref="B9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9" sqref="B29"/>
    </sheetView>
  </sheetViews>
  <sheetFormatPr defaultColWidth="10.6640625" defaultRowHeight="15.5" x14ac:dyDescent="0.35"/>
  <cols>
    <col min="4" max="4" width="13.33203125" bestFit="1" customWidth="1"/>
    <col min="5" max="5" width="12.5" bestFit="1" customWidth="1"/>
  </cols>
  <sheetData>
    <row r="1" spans="1:5" ht="18.5" x14ac:dyDescent="0.45">
      <c r="A1" s="67" t="s">
        <v>1062</v>
      </c>
    </row>
    <row r="2" spans="1:5" ht="16" thickBot="1" x14ac:dyDescent="0.4"/>
    <row r="3" spans="1:5" ht="16" thickBot="1" x14ac:dyDescent="0.4">
      <c r="B3" s="1" t="s">
        <v>977</v>
      </c>
      <c r="C3" s="1" t="s">
        <v>139</v>
      </c>
      <c r="D3" s="1" t="s">
        <v>978</v>
      </c>
      <c r="E3" s="1" t="s">
        <v>979</v>
      </c>
    </row>
    <row r="4" spans="1:5" x14ac:dyDescent="0.35">
      <c r="B4" s="4">
        <v>1573</v>
      </c>
      <c r="C4" s="4" t="s">
        <v>93</v>
      </c>
      <c r="D4" s="4" t="s">
        <v>370</v>
      </c>
      <c r="E4" s="4" t="s">
        <v>980</v>
      </c>
    </row>
    <row r="5" spans="1:5" x14ac:dyDescent="0.35">
      <c r="B5" s="4">
        <v>1573</v>
      </c>
      <c r="C5" s="4" t="s">
        <v>126</v>
      </c>
      <c r="D5" s="4" t="s">
        <v>405</v>
      </c>
      <c r="E5" s="4" t="s">
        <v>981</v>
      </c>
    </row>
    <row r="6" spans="1:5" x14ac:dyDescent="0.35">
      <c r="B6" s="4">
        <v>1573</v>
      </c>
      <c r="C6" s="4" t="s">
        <v>66</v>
      </c>
      <c r="D6" s="4" t="s">
        <v>346</v>
      </c>
      <c r="E6" s="4" t="s">
        <v>982</v>
      </c>
    </row>
    <row r="7" spans="1:5" x14ac:dyDescent="0.35">
      <c r="B7" s="4">
        <v>1573</v>
      </c>
      <c r="C7" s="4" t="s">
        <v>46</v>
      </c>
      <c r="D7" s="4" t="s">
        <v>325</v>
      </c>
      <c r="E7" s="4" t="s">
        <v>983</v>
      </c>
    </row>
    <row r="8" spans="1:5" x14ac:dyDescent="0.35">
      <c r="B8" s="4">
        <v>1623</v>
      </c>
      <c r="C8" s="4" t="s">
        <v>35</v>
      </c>
      <c r="D8" s="4" t="s">
        <v>433</v>
      </c>
      <c r="E8" s="4" t="s">
        <v>984</v>
      </c>
    </row>
    <row r="9" spans="1:5" x14ac:dyDescent="0.35">
      <c r="B9" s="4">
        <v>1623</v>
      </c>
      <c r="C9" s="4" t="s">
        <v>126</v>
      </c>
      <c r="D9" s="4" t="s">
        <v>522</v>
      </c>
      <c r="E9" s="4" t="s">
        <v>985</v>
      </c>
    </row>
    <row r="10" spans="1:5" x14ac:dyDescent="0.35">
      <c r="B10" s="4">
        <v>1723</v>
      </c>
      <c r="C10" s="4" t="s">
        <v>117</v>
      </c>
      <c r="D10" s="4" t="s">
        <v>697</v>
      </c>
      <c r="E10" s="4" t="s">
        <v>986</v>
      </c>
    </row>
    <row r="11" spans="1:5" ht="16" thickBot="1" x14ac:dyDescent="0.4">
      <c r="B11" s="8">
        <v>1773</v>
      </c>
      <c r="C11" s="8" t="s">
        <v>126</v>
      </c>
      <c r="D11" s="8" t="s">
        <v>790</v>
      </c>
      <c r="E11" s="8" t="s">
        <v>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/>
  </sheetViews>
  <sheetFormatPr defaultColWidth="10.6640625" defaultRowHeight="15.5" x14ac:dyDescent="0.35"/>
  <cols>
    <col min="2" max="2" width="21.83203125" bestFit="1" customWidth="1"/>
    <col min="3" max="3" width="22.5" bestFit="1" customWidth="1"/>
    <col min="4" max="4" width="13.33203125" bestFit="1" customWidth="1"/>
  </cols>
  <sheetData>
    <row r="1" spans="1:6" ht="18.5" x14ac:dyDescent="0.45">
      <c r="A1" s="67" t="s">
        <v>1067</v>
      </c>
    </row>
    <row r="4" spans="1:6" x14ac:dyDescent="0.35">
      <c r="B4" s="49" t="s">
        <v>998</v>
      </c>
      <c r="C4" s="49" t="s">
        <v>139</v>
      </c>
      <c r="D4" s="50" t="s">
        <v>1006</v>
      </c>
      <c r="E4" s="50" t="s">
        <v>1007</v>
      </c>
      <c r="F4" s="49"/>
    </row>
    <row r="5" spans="1:6" x14ac:dyDescent="0.35">
      <c r="B5" s="52" t="s">
        <v>989</v>
      </c>
      <c r="C5" s="52" t="s">
        <v>988</v>
      </c>
      <c r="D5" s="53">
        <v>9.6999999999999993</v>
      </c>
      <c r="E5" s="53">
        <v>8.0759564965641228</v>
      </c>
    </row>
    <row r="6" spans="1:6" x14ac:dyDescent="0.35">
      <c r="B6" s="52" t="s">
        <v>990</v>
      </c>
      <c r="C6" s="52" t="s">
        <v>1008</v>
      </c>
      <c r="D6" s="53">
        <v>8.8742792860618831</v>
      </c>
      <c r="E6" s="53">
        <v>7.6360954604485958</v>
      </c>
      <c r="F6" s="51"/>
    </row>
    <row r="7" spans="1:6" x14ac:dyDescent="0.35">
      <c r="B7" s="52"/>
      <c r="C7" s="52" t="s">
        <v>1009</v>
      </c>
      <c r="D7" s="53">
        <v>8.5627838567197365</v>
      </c>
      <c r="E7" s="53">
        <v>7.3579551048109462</v>
      </c>
      <c r="F7" s="51"/>
    </row>
    <row r="8" spans="1:6" x14ac:dyDescent="0.35">
      <c r="B8" s="52"/>
      <c r="C8" s="52" t="s">
        <v>1010</v>
      </c>
      <c r="D8" s="53">
        <v>8.9008514588885479</v>
      </c>
      <c r="E8" s="53">
        <v>7.6276706218174777</v>
      </c>
      <c r="F8" s="51"/>
    </row>
    <row r="9" spans="1:6" x14ac:dyDescent="0.35">
      <c r="B9" s="52"/>
      <c r="C9" s="52" t="s">
        <v>1011</v>
      </c>
      <c r="D9" s="53">
        <v>8.1568258760318511</v>
      </c>
      <c r="E9" s="53">
        <v>7.0937687223826114</v>
      </c>
      <c r="F9" s="51"/>
    </row>
    <row r="10" spans="1:6" x14ac:dyDescent="0.35">
      <c r="B10" s="52"/>
      <c r="C10" s="52" t="s">
        <v>1012</v>
      </c>
      <c r="D10" s="53">
        <v>8.2355573090077758</v>
      </c>
      <c r="E10" s="53">
        <v>7.3337215562933249</v>
      </c>
      <c r="F10" s="51"/>
    </row>
    <row r="11" spans="1:6" x14ac:dyDescent="0.35">
      <c r="B11" s="52"/>
      <c r="C11" s="52" t="s">
        <v>1013</v>
      </c>
      <c r="D11" s="53">
        <v>7.5217088318086898</v>
      </c>
      <c r="E11" s="53">
        <v>6.8117460863973651</v>
      </c>
      <c r="F11" s="51"/>
    </row>
    <row r="12" spans="1:6" x14ac:dyDescent="0.35">
      <c r="B12" s="52" t="s">
        <v>991</v>
      </c>
      <c r="C12" s="52" t="s">
        <v>1014</v>
      </c>
      <c r="D12" s="53">
        <v>8.2920633629117102</v>
      </c>
      <c r="E12" s="53">
        <v>7.6346811444452438</v>
      </c>
    </row>
    <row r="13" spans="1:6" x14ac:dyDescent="0.35">
      <c r="B13" s="52"/>
      <c r="C13" s="52" t="s">
        <v>1015</v>
      </c>
      <c r="D13" s="53">
        <v>8.0698354823398883</v>
      </c>
      <c r="E13" s="53">
        <v>7.2809638274352029</v>
      </c>
    </row>
    <row r="14" spans="1:6" x14ac:dyDescent="0.35">
      <c r="B14" s="52"/>
      <c r="C14" s="52" t="s">
        <v>1016</v>
      </c>
      <c r="D14" s="53">
        <v>7.7963598306747492</v>
      </c>
      <c r="E14" s="53">
        <v>7.5495784483272512</v>
      </c>
    </row>
    <row r="15" spans="1:6" x14ac:dyDescent="0.35">
      <c r="B15" s="52"/>
      <c r="C15" s="52" t="s">
        <v>1017</v>
      </c>
      <c r="D15" s="53">
        <v>7.9429961103921549</v>
      </c>
      <c r="E15" s="53">
        <v>6.9983657930641225</v>
      </c>
    </row>
    <row r="16" spans="1:6" x14ac:dyDescent="0.35">
      <c r="B16" s="52"/>
      <c r="C16" s="52" t="s">
        <v>1018</v>
      </c>
      <c r="D16" s="53">
        <v>7.922187604403959</v>
      </c>
      <c r="E16" s="53">
        <v>7.2998193373791249</v>
      </c>
    </row>
    <row r="17" spans="2:5" x14ac:dyDescent="0.35">
      <c r="B17" s="52"/>
      <c r="C17" s="52" t="s">
        <v>1019</v>
      </c>
      <c r="D17" s="53">
        <v>7.883186268412274</v>
      </c>
      <c r="E17" s="53">
        <v>6.8303957181313653</v>
      </c>
    </row>
    <row r="18" spans="2:5" x14ac:dyDescent="0.35">
      <c r="B18" s="52" t="s">
        <v>992</v>
      </c>
      <c r="C18" s="52" t="s">
        <v>993</v>
      </c>
      <c r="D18" s="53">
        <v>11.09</v>
      </c>
      <c r="E18" s="53">
        <v>10.746403318497746</v>
      </c>
    </row>
    <row r="19" spans="2:5" x14ac:dyDescent="0.35">
      <c r="B19" s="52"/>
      <c r="C19" s="52" t="s">
        <v>994</v>
      </c>
      <c r="D19" s="53">
        <v>11.13</v>
      </c>
      <c r="E19" s="53">
        <v>10.74615182788566</v>
      </c>
    </row>
    <row r="20" spans="2:5" x14ac:dyDescent="0.35">
      <c r="B20" s="52"/>
      <c r="C20" s="52" t="s">
        <v>995</v>
      </c>
      <c r="D20" s="53">
        <v>10.63</v>
      </c>
      <c r="E20" s="53">
        <v>10.8326645745567</v>
      </c>
    </row>
    <row r="21" spans="2:5" x14ac:dyDescent="0.35">
      <c r="B21" s="52"/>
      <c r="C21" s="52" t="s">
        <v>996</v>
      </c>
      <c r="D21" s="53">
        <v>11.49</v>
      </c>
      <c r="E21" s="53">
        <v>11.799808594454648</v>
      </c>
    </row>
    <row r="22" spans="2:5" x14ac:dyDescent="0.35">
      <c r="B22" s="52"/>
      <c r="C22" s="52" t="s">
        <v>997</v>
      </c>
      <c r="D22" s="53">
        <v>11.76</v>
      </c>
      <c r="E22" s="53">
        <v>11.866946795056458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B9" sqref="B9"/>
    </sheetView>
  </sheetViews>
  <sheetFormatPr defaultColWidth="10.6640625" defaultRowHeight="15.5" x14ac:dyDescent="0.35"/>
  <cols>
    <col min="1" max="1" width="39" bestFit="1" customWidth="1"/>
    <col min="2" max="2" width="30" customWidth="1"/>
    <col min="3" max="3" width="18" bestFit="1" customWidth="1"/>
    <col min="4" max="4" width="16" bestFit="1" customWidth="1"/>
    <col min="7" max="7" width="18" bestFit="1" customWidth="1"/>
    <col min="8" max="8" width="16" bestFit="1" customWidth="1"/>
    <col min="11" max="11" width="15.83203125" bestFit="1" customWidth="1"/>
    <col min="16" max="16" width="15.83203125" bestFit="1" customWidth="1"/>
    <col min="20" max="20" width="15.83203125" bestFit="1" customWidth="1"/>
    <col min="24" max="24" width="18" bestFit="1" customWidth="1"/>
    <col min="28" max="28" width="18" bestFit="1" customWidth="1"/>
    <col min="32" max="32" width="15.83203125" bestFit="1" customWidth="1"/>
  </cols>
  <sheetData>
    <row r="1" spans="1:33" ht="18.5" x14ac:dyDescent="0.45">
      <c r="A1" s="67" t="s">
        <v>1081</v>
      </c>
      <c r="B1" s="69"/>
      <c r="C1" t="s">
        <v>75</v>
      </c>
      <c r="G1" t="s">
        <v>75</v>
      </c>
      <c r="K1" t="s">
        <v>1032</v>
      </c>
      <c r="P1" t="s">
        <v>1032</v>
      </c>
      <c r="T1" t="s">
        <v>1032</v>
      </c>
      <c r="X1" t="s">
        <v>75</v>
      </c>
      <c r="AB1" t="s">
        <v>75</v>
      </c>
      <c r="AF1" t="s">
        <v>1032</v>
      </c>
    </row>
    <row r="2" spans="1:33" x14ac:dyDescent="0.35">
      <c r="C2" t="s">
        <v>1033</v>
      </c>
      <c r="G2" t="s">
        <v>1035</v>
      </c>
      <c r="K2" t="s">
        <v>1036</v>
      </c>
      <c r="P2" t="s">
        <v>1037</v>
      </c>
      <c r="T2" t="s">
        <v>1038</v>
      </c>
      <c r="X2" t="s">
        <v>1039</v>
      </c>
      <c r="AB2" t="s">
        <v>1040</v>
      </c>
      <c r="AF2" t="s">
        <v>1041</v>
      </c>
    </row>
    <row r="3" spans="1:33" x14ac:dyDescent="0.35">
      <c r="C3" s="47" t="s">
        <v>1030</v>
      </c>
      <c r="D3" s="47">
        <v>8.39</v>
      </c>
      <c r="G3" s="47" t="s">
        <v>1030</v>
      </c>
      <c r="H3" s="47">
        <v>8.39</v>
      </c>
      <c r="K3" t="s">
        <v>1030</v>
      </c>
      <c r="L3">
        <v>9</v>
      </c>
      <c r="P3" t="s">
        <v>1030</v>
      </c>
      <c r="Q3">
        <v>9</v>
      </c>
      <c r="T3" t="s">
        <v>1030</v>
      </c>
      <c r="U3">
        <v>8.3000000000000007</v>
      </c>
      <c r="X3" s="47" t="s">
        <v>1030</v>
      </c>
      <c r="Y3" s="47">
        <v>9.2899999999999991</v>
      </c>
      <c r="AB3" s="47" t="s">
        <v>1030</v>
      </c>
      <c r="AC3" s="47">
        <v>9.2899999999999991</v>
      </c>
      <c r="AF3" t="s">
        <v>1030</v>
      </c>
      <c r="AG3">
        <v>8.3000000000000007</v>
      </c>
    </row>
    <row r="4" spans="1:33" x14ac:dyDescent="0.35">
      <c r="C4" t="s">
        <v>1031</v>
      </c>
      <c r="D4">
        <v>1.37</v>
      </c>
      <c r="G4" t="s">
        <v>1031</v>
      </c>
      <c r="H4">
        <v>3.08</v>
      </c>
      <c r="K4" t="s">
        <v>1031</v>
      </c>
      <c r="L4">
        <v>0.57999999999999996</v>
      </c>
      <c r="P4" t="s">
        <v>1031</v>
      </c>
      <c r="Q4">
        <v>1.34</v>
      </c>
      <c r="T4" t="s">
        <v>1031</v>
      </c>
      <c r="U4">
        <v>0.57999999999999996</v>
      </c>
      <c r="X4" t="s">
        <v>1031</v>
      </c>
      <c r="Y4">
        <v>1.37</v>
      </c>
      <c r="AB4" t="s">
        <v>1031</v>
      </c>
      <c r="AC4">
        <v>3.08</v>
      </c>
      <c r="AF4" t="s">
        <v>1031</v>
      </c>
      <c r="AG4">
        <v>1.37</v>
      </c>
    </row>
    <row r="6" spans="1:33" x14ac:dyDescent="0.35">
      <c r="C6" s="57" t="s">
        <v>1042</v>
      </c>
      <c r="D6" s="54" t="s">
        <v>1043</v>
      </c>
      <c r="G6" s="57" t="s">
        <v>1042</v>
      </c>
      <c r="H6" s="54" t="s">
        <v>1043</v>
      </c>
      <c r="K6" s="57" t="s">
        <v>1042</v>
      </c>
      <c r="L6" s="54" t="s">
        <v>1043</v>
      </c>
      <c r="P6" s="57" t="s">
        <v>1042</v>
      </c>
      <c r="Q6" s="54" t="s">
        <v>1043</v>
      </c>
      <c r="T6" s="57" t="s">
        <v>1042</v>
      </c>
      <c r="U6" s="54" t="s">
        <v>1043</v>
      </c>
      <c r="X6" s="57" t="s">
        <v>1042</v>
      </c>
      <c r="Y6" s="54" t="s">
        <v>1043</v>
      </c>
      <c r="AB6" s="57" t="s">
        <v>1042</v>
      </c>
      <c r="AC6" s="54" t="s">
        <v>1043</v>
      </c>
      <c r="AF6" s="57" t="s">
        <v>1042</v>
      </c>
      <c r="AG6" s="54" t="s">
        <v>1043</v>
      </c>
    </row>
    <row r="7" spans="1:33" x14ac:dyDescent="0.35">
      <c r="C7">
        <v>0.1</v>
      </c>
      <c r="D7" s="47">
        <v>0</v>
      </c>
      <c r="G7">
        <v>0.1</v>
      </c>
      <c r="H7">
        <v>0</v>
      </c>
      <c r="K7">
        <v>0.1</v>
      </c>
      <c r="L7">
        <v>0</v>
      </c>
      <c r="P7">
        <v>0.1</v>
      </c>
      <c r="Q7">
        <v>0</v>
      </c>
      <c r="T7">
        <v>0.1</v>
      </c>
      <c r="U7">
        <v>0</v>
      </c>
      <c r="X7">
        <v>0.1</v>
      </c>
      <c r="Y7" s="47">
        <v>0</v>
      </c>
      <c r="AB7">
        <v>0.1</v>
      </c>
      <c r="AC7" s="47">
        <v>0</v>
      </c>
      <c r="AF7">
        <v>0.1</v>
      </c>
      <c r="AG7" s="47">
        <v>0</v>
      </c>
    </row>
    <row r="8" spans="1:33" x14ac:dyDescent="0.35">
      <c r="C8">
        <v>0.2</v>
      </c>
      <c r="D8" s="47">
        <v>0</v>
      </c>
      <c r="G8">
        <v>0.2</v>
      </c>
      <c r="H8">
        <v>0</v>
      </c>
      <c r="K8">
        <v>0.2</v>
      </c>
      <c r="L8">
        <v>0</v>
      </c>
      <c r="P8">
        <v>0.2</v>
      </c>
      <c r="Q8">
        <v>0</v>
      </c>
      <c r="T8">
        <v>0.2</v>
      </c>
      <c r="U8">
        <v>0</v>
      </c>
      <c r="X8">
        <v>0.2</v>
      </c>
      <c r="Y8" s="47">
        <v>0</v>
      </c>
      <c r="AB8">
        <v>0.2</v>
      </c>
      <c r="AC8" s="47">
        <v>0</v>
      </c>
      <c r="AF8">
        <v>0.2</v>
      </c>
      <c r="AG8" s="47">
        <v>0</v>
      </c>
    </row>
    <row r="9" spans="1:33" x14ac:dyDescent="0.35">
      <c r="C9">
        <v>0.3</v>
      </c>
      <c r="D9" s="47">
        <v>0</v>
      </c>
      <c r="G9">
        <v>0.3</v>
      </c>
      <c r="H9">
        <v>0</v>
      </c>
      <c r="K9">
        <v>0.3</v>
      </c>
      <c r="L9">
        <v>0</v>
      </c>
      <c r="P9">
        <v>0.3</v>
      </c>
      <c r="Q9">
        <v>0</v>
      </c>
      <c r="T9">
        <v>0.3</v>
      </c>
      <c r="U9">
        <v>0</v>
      </c>
      <c r="X9">
        <v>0.3</v>
      </c>
      <c r="Y9" s="47">
        <v>0</v>
      </c>
      <c r="AB9">
        <v>0.3</v>
      </c>
      <c r="AC9" s="47">
        <v>0</v>
      </c>
      <c r="AF9">
        <v>0.3</v>
      </c>
      <c r="AG9" s="47">
        <v>0</v>
      </c>
    </row>
    <row r="10" spans="1:33" x14ac:dyDescent="0.35">
      <c r="C10">
        <v>0.4</v>
      </c>
      <c r="D10" s="47">
        <v>0</v>
      </c>
      <c r="G10">
        <v>0.4</v>
      </c>
      <c r="H10">
        <v>0</v>
      </c>
      <c r="K10">
        <v>0.4</v>
      </c>
      <c r="L10">
        <v>0</v>
      </c>
      <c r="P10">
        <v>0.4</v>
      </c>
      <c r="Q10">
        <v>0</v>
      </c>
      <c r="T10">
        <v>0.4</v>
      </c>
      <c r="U10">
        <v>0</v>
      </c>
      <c r="X10">
        <v>0.4</v>
      </c>
      <c r="Y10" s="47">
        <v>0</v>
      </c>
      <c r="AB10">
        <v>0.4</v>
      </c>
      <c r="AC10" s="47">
        <v>0</v>
      </c>
      <c r="AF10">
        <v>0.4</v>
      </c>
      <c r="AG10" s="47">
        <v>0</v>
      </c>
    </row>
    <row r="11" spans="1:33" x14ac:dyDescent="0.35">
      <c r="C11">
        <v>0.5</v>
      </c>
      <c r="D11" s="47">
        <v>0</v>
      </c>
      <c r="G11">
        <v>0.5</v>
      </c>
      <c r="H11">
        <v>0</v>
      </c>
      <c r="K11">
        <v>0.5</v>
      </c>
      <c r="L11">
        <v>0</v>
      </c>
      <c r="P11">
        <v>0.5</v>
      </c>
      <c r="Q11">
        <v>0</v>
      </c>
      <c r="T11">
        <v>0.5</v>
      </c>
      <c r="U11">
        <v>0</v>
      </c>
      <c r="X11">
        <v>0.5</v>
      </c>
      <c r="Y11" s="47">
        <v>0</v>
      </c>
      <c r="AB11">
        <v>0.5</v>
      </c>
      <c r="AC11" s="47">
        <v>0</v>
      </c>
      <c r="AF11">
        <v>0.5</v>
      </c>
      <c r="AG11" s="47">
        <v>0</v>
      </c>
    </row>
    <row r="12" spans="1:33" x14ac:dyDescent="0.35">
      <c r="C12">
        <v>1</v>
      </c>
      <c r="D12" s="47">
        <v>0</v>
      </c>
      <c r="G12">
        <v>1</v>
      </c>
      <c r="H12">
        <v>0</v>
      </c>
      <c r="K12">
        <v>1</v>
      </c>
      <c r="L12">
        <v>0</v>
      </c>
      <c r="P12">
        <v>1</v>
      </c>
      <c r="Q12">
        <v>0</v>
      </c>
      <c r="T12">
        <v>1</v>
      </c>
      <c r="U12">
        <v>0</v>
      </c>
      <c r="X12">
        <v>1</v>
      </c>
      <c r="Y12" s="47">
        <v>0</v>
      </c>
      <c r="AB12">
        <v>1</v>
      </c>
      <c r="AC12" s="47">
        <v>0</v>
      </c>
      <c r="AF12">
        <v>1</v>
      </c>
      <c r="AG12" s="47">
        <v>0</v>
      </c>
    </row>
    <row r="13" spans="1:33" x14ac:dyDescent="0.35">
      <c r="C13">
        <v>1.5</v>
      </c>
      <c r="D13" s="47">
        <v>0</v>
      </c>
      <c r="G13">
        <v>1.5</v>
      </c>
      <c r="H13">
        <v>0</v>
      </c>
      <c r="K13">
        <v>1.5</v>
      </c>
      <c r="L13">
        <v>0</v>
      </c>
      <c r="P13">
        <v>1.5</v>
      </c>
      <c r="Q13">
        <v>0</v>
      </c>
      <c r="T13">
        <v>1.5</v>
      </c>
      <c r="U13">
        <v>0</v>
      </c>
      <c r="X13">
        <v>1.5</v>
      </c>
      <c r="Y13" s="47">
        <v>0</v>
      </c>
      <c r="AB13">
        <v>1.5</v>
      </c>
      <c r="AC13" s="47">
        <v>0</v>
      </c>
      <c r="AF13">
        <v>1.5</v>
      </c>
      <c r="AG13" s="47">
        <v>0</v>
      </c>
    </row>
    <row r="14" spans="1:33" x14ac:dyDescent="0.35">
      <c r="C14">
        <v>2</v>
      </c>
      <c r="D14" s="47">
        <v>0</v>
      </c>
      <c r="G14">
        <v>2</v>
      </c>
      <c r="H14">
        <v>0</v>
      </c>
      <c r="K14">
        <v>2</v>
      </c>
      <c r="L14">
        <v>0</v>
      </c>
      <c r="P14">
        <v>2</v>
      </c>
      <c r="Q14">
        <v>0</v>
      </c>
      <c r="T14">
        <v>2</v>
      </c>
      <c r="U14">
        <v>0</v>
      </c>
      <c r="X14">
        <v>2</v>
      </c>
      <c r="Y14" s="47">
        <v>0</v>
      </c>
      <c r="AB14">
        <v>2</v>
      </c>
      <c r="AC14" s="47">
        <v>0</v>
      </c>
      <c r="AF14">
        <v>2</v>
      </c>
      <c r="AG14" s="47">
        <v>0</v>
      </c>
    </row>
    <row r="15" spans="1:33" x14ac:dyDescent="0.35">
      <c r="C15">
        <v>3</v>
      </c>
      <c r="D15" s="47">
        <v>0</v>
      </c>
      <c r="G15">
        <v>3</v>
      </c>
      <c r="H15">
        <v>0</v>
      </c>
      <c r="K15">
        <v>3</v>
      </c>
      <c r="L15">
        <v>0</v>
      </c>
      <c r="P15">
        <v>3</v>
      </c>
      <c r="Q15">
        <v>0</v>
      </c>
      <c r="T15">
        <v>3</v>
      </c>
      <c r="U15">
        <v>0</v>
      </c>
      <c r="X15">
        <v>3</v>
      </c>
      <c r="Y15" s="47">
        <v>0</v>
      </c>
      <c r="AB15">
        <v>3</v>
      </c>
      <c r="AC15" s="47">
        <v>0</v>
      </c>
      <c r="AF15">
        <v>3</v>
      </c>
      <c r="AG15" s="47">
        <v>0</v>
      </c>
    </row>
    <row r="16" spans="1:33" x14ac:dyDescent="0.35">
      <c r="C16">
        <v>4</v>
      </c>
      <c r="D16" s="47">
        <v>0</v>
      </c>
      <c r="G16">
        <v>4</v>
      </c>
      <c r="H16">
        <v>0</v>
      </c>
      <c r="K16">
        <v>4</v>
      </c>
      <c r="L16">
        <v>0</v>
      </c>
      <c r="P16">
        <v>4</v>
      </c>
      <c r="Q16">
        <v>0</v>
      </c>
      <c r="T16">
        <v>4</v>
      </c>
      <c r="U16">
        <v>0</v>
      </c>
      <c r="X16">
        <v>4</v>
      </c>
      <c r="Y16" s="47">
        <v>0</v>
      </c>
      <c r="AB16">
        <v>4</v>
      </c>
      <c r="AC16" s="47">
        <v>0</v>
      </c>
      <c r="AF16">
        <v>4</v>
      </c>
      <c r="AG16" s="47">
        <v>0</v>
      </c>
    </row>
    <row r="17" spans="3:33" x14ac:dyDescent="0.35">
      <c r="C17">
        <v>5</v>
      </c>
      <c r="D17" s="47">
        <v>0</v>
      </c>
      <c r="G17">
        <v>5</v>
      </c>
      <c r="H17">
        <v>0</v>
      </c>
      <c r="K17">
        <v>5</v>
      </c>
      <c r="L17">
        <v>0</v>
      </c>
      <c r="P17">
        <v>5</v>
      </c>
      <c r="Q17">
        <v>0</v>
      </c>
      <c r="T17">
        <v>5</v>
      </c>
      <c r="U17">
        <v>0</v>
      </c>
      <c r="X17">
        <v>5</v>
      </c>
      <c r="Y17" s="47">
        <v>0</v>
      </c>
      <c r="AB17">
        <v>5</v>
      </c>
      <c r="AC17" s="47">
        <v>0</v>
      </c>
      <c r="AF17">
        <v>5</v>
      </c>
      <c r="AG17" s="47">
        <v>0</v>
      </c>
    </row>
    <row r="18" spans="3:33" x14ac:dyDescent="0.35">
      <c r="C18">
        <v>10</v>
      </c>
      <c r="D18" s="47">
        <v>0</v>
      </c>
      <c r="G18">
        <v>10</v>
      </c>
      <c r="H18">
        <v>0</v>
      </c>
      <c r="K18">
        <v>10</v>
      </c>
      <c r="L18">
        <v>0</v>
      </c>
      <c r="P18">
        <v>10</v>
      </c>
      <c r="Q18">
        <v>0</v>
      </c>
      <c r="T18">
        <v>10</v>
      </c>
      <c r="U18">
        <v>0</v>
      </c>
      <c r="X18">
        <v>10</v>
      </c>
      <c r="Y18" s="47">
        <v>0</v>
      </c>
      <c r="AB18">
        <v>10</v>
      </c>
      <c r="AC18">
        <v>6.2575766786260832E-4</v>
      </c>
      <c r="AF18">
        <v>10</v>
      </c>
      <c r="AG18" s="47">
        <v>0</v>
      </c>
    </row>
    <row r="19" spans="3:33" x14ac:dyDescent="0.35">
      <c r="C19">
        <v>20</v>
      </c>
      <c r="D19" s="47">
        <v>0</v>
      </c>
      <c r="G19">
        <v>20</v>
      </c>
      <c r="H19">
        <v>4.884124444247827E-3</v>
      </c>
      <c r="K19">
        <v>20</v>
      </c>
      <c r="L19">
        <v>0</v>
      </c>
      <c r="P19">
        <v>20</v>
      </c>
      <c r="Q19">
        <v>5.1546587163320712E-4</v>
      </c>
      <c r="T19">
        <v>20</v>
      </c>
      <c r="U19">
        <v>0</v>
      </c>
      <c r="X19">
        <v>20</v>
      </c>
      <c r="Y19" s="47">
        <v>0</v>
      </c>
      <c r="AB19">
        <v>20</v>
      </c>
      <c r="AC19">
        <v>8.9458232581872948E-3</v>
      </c>
      <c r="AF19">
        <v>20</v>
      </c>
      <c r="AG19" s="47">
        <v>0</v>
      </c>
    </row>
    <row r="20" spans="3:33" x14ac:dyDescent="0.35">
      <c r="C20">
        <v>30</v>
      </c>
      <c r="D20" s="47">
        <v>0</v>
      </c>
      <c r="G20">
        <v>30</v>
      </c>
      <c r="H20">
        <v>1.1166160743863533E-2</v>
      </c>
      <c r="K20">
        <v>30</v>
      </c>
      <c r="L20">
        <v>0</v>
      </c>
      <c r="P20">
        <v>30</v>
      </c>
      <c r="Q20">
        <v>5.2720318053123766E-3</v>
      </c>
      <c r="T20">
        <v>30</v>
      </c>
      <c r="U20">
        <v>0</v>
      </c>
      <c r="X20">
        <v>30</v>
      </c>
      <c r="Y20" s="47">
        <v>0</v>
      </c>
      <c r="AB20">
        <v>30</v>
      </c>
      <c r="AC20">
        <v>1.7046539395681168E-2</v>
      </c>
      <c r="AF20">
        <v>30</v>
      </c>
      <c r="AG20">
        <v>2.7169273775085557E-3</v>
      </c>
    </row>
    <row r="21" spans="3:33" x14ac:dyDescent="0.35">
      <c r="C21">
        <v>40</v>
      </c>
      <c r="D21">
        <v>8.9721890696606504E-7</v>
      </c>
      <c r="G21">
        <v>40</v>
      </c>
      <c r="H21">
        <v>1.796706795026122E-2</v>
      </c>
      <c r="K21">
        <v>40</v>
      </c>
      <c r="L21">
        <v>2.662159613836291E-4</v>
      </c>
      <c r="P21">
        <v>40</v>
      </c>
      <c r="Q21">
        <v>1.2650167982197728E-2</v>
      </c>
      <c r="T21">
        <v>40</v>
      </c>
      <c r="U21">
        <v>8.5939052913928086E-5</v>
      </c>
      <c r="X21">
        <v>40</v>
      </c>
      <c r="Y21">
        <v>1.4544889428766824E-5</v>
      </c>
      <c r="AB21">
        <v>40</v>
      </c>
      <c r="AC21">
        <v>2.5216686548936988E-2</v>
      </c>
      <c r="AF21">
        <v>40</v>
      </c>
      <c r="AG21">
        <v>8.2150926143819414E-3</v>
      </c>
    </row>
    <row r="22" spans="3:33" x14ac:dyDescent="0.35">
      <c r="C22">
        <v>45</v>
      </c>
      <c r="D22">
        <v>4.9603664223368171E-6</v>
      </c>
      <c r="G22">
        <v>45</v>
      </c>
      <c r="H22">
        <v>2.0888271819452939E-2</v>
      </c>
      <c r="K22">
        <v>45</v>
      </c>
      <c r="L22">
        <v>5.127690614699879E-4</v>
      </c>
      <c r="P22">
        <v>45</v>
      </c>
      <c r="Q22">
        <v>1.605772254044964E-2</v>
      </c>
      <c r="T22">
        <v>45</v>
      </c>
      <c r="U22">
        <v>1.95711527782062E-4</v>
      </c>
      <c r="X22">
        <v>45</v>
      </c>
      <c r="Y22">
        <v>4.1851455798490906E-5</v>
      </c>
      <c r="AB22">
        <v>45</v>
      </c>
      <c r="AC22">
        <v>2.8663656158084586E-2</v>
      </c>
      <c r="AF22">
        <v>45</v>
      </c>
      <c r="AG22">
        <v>1.0849812280294871E-2</v>
      </c>
    </row>
    <row r="23" spans="3:33" x14ac:dyDescent="0.35">
      <c r="C23">
        <v>50</v>
      </c>
      <c r="D23">
        <v>1.6971098112369693E-5</v>
      </c>
      <c r="G23">
        <v>50</v>
      </c>
      <c r="H23">
        <v>2.3857382441983623E-2</v>
      </c>
      <c r="K23">
        <v>50</v>
      </c>
      <c r="L23">
        <v>8.7784599740026008E-4</v>
      </c>
      <c r="P23">
        <v>50</v>
      </c>
      <c r="Q23">
        <v>1.9728795372182157E-2</v>
      </c>
      <c r="T23">
        <v>50</v>
      </c>
      <c r="U23">
        <v>3.8009218770014027E-4</v>
      </c>
      <c r="X23">
        <v>50</v>
      </c>
      <c r="Y23">
        <v>9.589815234127517E-5</v>
      </c>
      <c r="AB23">
        <v>50</v>
      </c>
      <c r="AC23">
        <v>3.2115660625573E-2</v>
      </c>
      <c r="AF23">
        <v>50</v>
      </c>
      <c r="AG23">
        <v>1.3774933315909977E-2</v>
      </c>
    </row>
    <row r="24" spans="3:33" x14ac:dyDescent="0.35">
      <c r="C24">
        <v>52</v>
      </c>
      <c r="D24">
        <v>2.2610035454319116E-5</v>
      </c>
      <c r="G24">
        <v>52</v>
      </c>
      <c r="H24">
        <v>2.4965230232028172E-2</v>
      </c>
      <c r="K24">
        <v>52</v>
      </c>
      <c r="L24">
        <v>1.0286898966236813E-3</v>
      </c>
      <c r="P24">
        <v>52</v>
      </c>
      <c r="Q24">
        <v>2.1123057274009687E-2</v>
      </c>
      <c r="T24">
        <v>52</v>
      </c>
      <c r="U24">
        <v>4.5854254950316903E-4</v>
      </c>
      <c r="X24">
        <v>52</v>
      </c>
      <c r="Y24">
        <v>1.196511899432451E-4</v>
      </c>
      <c r="AB24">
        <v>52</v>
      </c>
      <c r="AC24">
        <v>3.3397315597087404E-2</v>
      </c>
      <c r="AF24">
        <v>52</v>
      </c>
      <c r="AG24">
        <v>1.4896068940558558E-2</v>
      </c>
    </row>
    <row r="25" spans="3:33" x14ac:dyDescent="0.35">
      <c r="C25">
        <v>54</v>
      </c>
      <c r="D25">
        <v>2.963861184423201E-5</v>
      </c>
      <c r="G25">
        <v>54</v>
      </c>
      <c r="H25">
        <v>2.6077824134806547E-2</v>
      </c>
      <c r="K25">
        <v>54</v>
      </c>
      <c r="L25">
        <v>1.1954597305258708E-3</v>
      </c>
      <c r="P25">
        <v>54</v>
      </c>
      <c r="Q25">
        <v>2.2546369620140939E-2</v>
      </c>
      <c r="T25">
        <v>54</v>
      </c>
      <c r="U25">
        <v>5.476784894028518E-4</v>
      </c>
      <c r="X25">
        <v>54</v>
      </c>
      <c r="Y25">
        <v>1.4749024331758335E-4</v>
      </c>
      <c r="AB25">
        <v>54</v>
      </c>
      <c r="AC25">
        <v>3.4678738918979664E-2</v>
      </c>
      <c r="AF25">
        <v>54</v>
      </c>
      <c r="AG25">
        <v>1.6050274928211459E-2</v>
      </c>
    </row>
    <row r="26" spans="3:33" x14ac:dyDescent="0.35">
      <c r="C26">
        <v>55</v>
      </c>
      <c r="D26">
        <v>3.3420783774814007E-5</v>
      </c>
      <c r="G26">
        <v>55</v>
      </c>
      <c r="H26">
        <v>2.6622932013881072E-2</v>
      </c>
      <c r="K26">
        <v>55</v>
      </c>
      <c r="L26">
        <v>1.2807483845026328E-3</v>
      </c>
      <c r="P26">
        <v>55</v>
      </c>
      <c r="Q26">
        <v>2.3248970348186897E-2</v>
      </c>
      <c r="T26">
        <v>55</v>
      </c>
      <c r="U26">
        <v>5.9381572560373284E-4</v>
      </c>
      <c r="X26">
        <v>55</v>
      </c>
      <c r="Y26">
        <v>1.6208831859071767E-4</v>
      </c>
      <c r="AB26">
        <v>55</v>
      </c>
      <c r="AC26">
        <v>3.5305209655017079E-2</v>
      </c>
      <c r="AF26">
        <v>55</v>
      </c>
      <c r="AG26">
        <v>1.6622273843940084E-2</v>
      </c>
    </row>
    <row r="27" spans="3:33" x14ac:dyDescent="0.35">
      <c r="C27">
        <v>56</v>
      </c>
      <c r="D27">
        <v>3.7572417283180569E-5</v>
      </c>
      <c r="G27">
        <v>56</v>
      </c>
      <c r="H27">
        <v>2.7169047060586503E-2</v>
      </c>
      <c r="K27">
        <v>56</v>
      </c>
      <c r="L27">
        <v>1.3698416805446032E-3</v>
      </c>
      <c r="P27">
        <v>56</v>
      </c>
      <c r="Q27">
        <v>2.3957960036336594E-2</v>
      </c>
      <c r="T27">
        <v>56</v>
      </c>
      <c r="U27">
        <v>6.4257454209338204E-4</v>
      </c>
      <c r="X27">
        <v>56</v>
      </c>
      <c r="Y27">
        <v>1.7771575344896427E-4</v>
      </c>
      <c r="AB27">
        <v>56</v>
      </c>
      <c r="AC27">
        <v>3.5931573631920483E-2</v>
      </c>
      <c r="AF27">
        <v>56</v>
      </c>
      <c r="AG27">
        <v>1.7201647071334685E-2</v>
      </c>
    </row>
    <row r="28" spans="3:33" x14ac:dyDescent="0.35">
      <c r="C28">
        <v>57</v>
      </c>
      <c r="D28">
        <v>4.2118060347675606E-5</v>
      </c>
      <c r="G28">
        <v>57</v>
      </c>
      <c r="H28">
        <v>2.7716164666021351E-2</v>
      </c>
      <c r="K28">
        <v>57</v>
      </c>
      <c r="L28">
        <v>1.4627944126218539E-3</v>
      </c>
      <c r="P28">
        <v>57</v>
      </c>
      <c r="Q28">
        <v>2.4673219977336354E-2</v>
      </c>
      <c r="T28">
        <v>57</v>
      </c>
      <c r="U28">
        <v>6.940249987913721E-4</v>
      </c>
      <c r="X28">
        <v>57</v>
      </c>
      <c r="Y28">
        <v>1.9441362526594373E-4</v>
      </c>
      <c r="AB28">
        <v>57</v>
      </c>
      <c r="AC28">
        <v>3.6557855026342893E-2</v>
      </c>
      <c r="AF28">
        <v>57</v>
      </c>
      <c r="AG28">
        <v>1.7788285650421749E-2</v>
      </c>
    </row>
    <row r="29" spans="3:33" x14ac:dyDescent="0.35">
      <c r="C29">
        <v>58</v>
      </c>
      <c r="D29">
        <v>4.7083016115631368E-5</v>
      </c>
      <c r="G29">
        <v>58</v>
      </c>
      <c r="H29">
        <v>2.8264281371419783E-2</v>
      </c>
      <c r="K29">
        <v>58</v>
      </c>
      <c r="L29">
        <v>1.5596589776816321E-3</v>
      </c>
      <c r="P29">
        <v>58</v>
      </c>
      <c r="Q29">
        <v>2.5394635801858641E-2</v>
      </c>
      <c r="T29">
        <v>58</v>
      </c>
      <c r="U29">
        <v>7.4823595982977662E-4</v>
      </c>
      <c r="X29">
        <v>58</v>
      </c>
      <c r="Y29">
        <v>2.1222303931867813E-4</v>
      </c>
      <c r="AB29">
        <v>58</v>
      </c>
      <c r="AC29">
        <v>3.7184078002147236E-2</v>
      </c>
      <c r="AF29">
        <v>58</v>
      </c>
      <c r="AG29">
        <v>1.8382083717747535E-2</v>
      </c>
    </row>
    <row r="30" spans="3:33" x14ac:dyDescent="0.35">
      <c r="C30">
        <v>59</v>
      </c>
      <c r="D30">
        <v>5.2493321716071867E-5</v>
      </c>
      <c r="G30">
        <v>59</v>
      </c>
      <c r="H30">
        <v>2.8813394834653894E-2</v>
      </c>
      <c r="K30">
        <v>59</v>
      </c>
      <c r="L30">
        <v>1.6604854139146629E-3</v>
      </c>
      <c r="P30">
        <v>59</v>
      </c>
      <c r="Q30">
        <v>2.6122097361167863E-2</v>
      </c>
      <c r="T30">
        <v>59</v>
      </c>
      <c r="U30">
        <v>8.0527504976519776E-4</v>
      </c>
      <c r="X30">
        <v>59</v>
      </c>
      <c r="Y30">
        <v>2.3118508255191096E-4</v>
      </c>
      <c r="AB30">
        <v>59</v>
      </c>
      <c r="AC30">
        <v>3.7810266741459299E-2</v>
      </c>
      <c r="AF30">
        <v>59</v>
      </c>
      <c r="AG30">
        <v>1.8982938480420174E-2</v>
      </c>
    </row>
    <row r="31" spans="3:33" x14ac:dyDescent="0.35">
      <c r="C31">
        <v>60</v>
      </c>
      <c r="D31">
        <v>5.8375725952459648E-5</v>
      </c>
      <c r="G31">
        <v>60</v>
      </c>
      <c r="H31">
        <v>2.936350379969099E-2</v>
      </c>
      <c r="K31">
        <v>60</v>
      </c>
      <c r="L31">
        <v>1.7653214434343999E-3</v>
      </c>
      <c r="P31">
        <v>60</v>
      </c>
      <c r="Q31">
        <v>2.6855498615158218E-2</v>
      </c>
      <c r="T31">
        <v>60</v>
      </c>
      <c r="U31">
        <v>8.6520861578443062E-4</v>
      </c>
      <c r="X31">
        <v>60</v>
      </c>
      <c r="Y31">
        <v>2.5134077981378084E-4</v>
      </c>
      <c r="AB31">
        <v>60</v>
      </c>
      <c r="AC31">
        <v>3.843644547407625E-2</v>
      </c>
      <c r="AF31">
        <v>60</v>
      </c>
      <c r="AG31">
        <v>1.9590750189119575E-2</v>
      </c>
    </row>
    <row r="32" spans="3:33" x14ac:dyDescent="0.35">
      <c r="C32">
        <v>61</v>
      </c>
      <c r="D32">
        <v>6.4757666026658565E-5</v>
      </c>
      <c r="G32">
        <v>61</v>
      </c>
      <c r="H32">
        <v>2.9914608068772611E-2</v>
      </c>
      <c r="K32">
        <v>61</v>
      </c>
      <c r="L32">
        <v>1.8742125189365865E-3</v>
      </c>
      <c r="P32">
        <v>61</v>
      </c>
      <c r="Q32">
        <v>2.7594737525512704E-2</v>
      </c>
      <c r="T32">
        <v>61</v>
      </c>
      <c r="U32">
        <v>9.2810169569256906E-4</v>
      </c>
      <c r="X32">
        <v>61</v>
      </c>
      <c r="Y32">
        <v>2.7273105262584109E-4</v>
      </c>
      <c r="AB32">
        <v>61</v>
      </c>
      <c r="AC32">
        <v>3.90626385053921E-2</v>
      </c>
      <c r="AF32">
        <v>61</v>
      </c>
      <c r="AG32">
        <v>2.020542211031404E-2</v>
      </c>
    </row>
    <row r="33" spans="3:33" x14ac:dyDescent="0.35">
      <c r="C33">
        <v>62</v>
      </c>
      <c r="D33">
        <v>7.1667243443822762E-5</v>
      </c>
      <c r="G33">
        <v>62</v>
      </c>
      <c r="H33">
        <v>3.0466708477106471E-2</v>
      </c>
      <c r="K33">
        <v>62</v>
      </c>
      <c r="L33">
        <v>1.9872018739295924E-3</v>
      </c>
      <c r="P33">
        <v>62</v>
      </c>
      <c r="Q33">
        <v>2.8339715953747163E-2</v>
      </c>
      <c r="T33">
        <v>62</v>
      </c>
      <c r="U33">
        <v>9.9401799146457649E-4</v>
      </c>
      <c r="X33">
        <v>62</v>
      </c>
      <c r="Y33">
        <v>2.9539668053446593E-4</v>
      </c>
      <c r="AB33">
        <v>62</v>
      </c>
      <c r="AC33">
        <v>3.9688870242985959E-2</v>
      </c>
      <c r="AF33">
        <v>62</v>
      </c>
      <c r="AG33">
        <v>2.0826860497896432E-2</v>
      </c>
    </row>
    <row r="34" spans="3:33" x14ac:dyDescent="0.35">
      <c r="C34">
        <v>63</v>
      </c>
      <c r="D34">
        <v>7.9133199245636513E-5</v>
      </c>
      <c r="G34">
        <v>63</v>
      </c>
      <c r="H34">
        <v>3.1019806869883079E-2</v>
      </c>
      <c r="K34">
        <v>63</v>
      </c>
      <c r="L34">
        <v>2.1043305761485639E-3</v>
      </c>
      <c r="P34">
        <v>63</v>
      </c>
      <c r="Q34">
        <v>2.9090339563915612E-2</v>
      </c>
      <c r="T34">
        <v>63</v>
      </c>
      <c r="U34">
        <v>1.0630198481353895E-3</v>
      </c>
      <c r="X34">
        <v>63</v>
      </c>
      <c r="Y34">
        <v>3.1937826507582884E-4</v>
      </c>
      <c r="AB34">
        <v>63</v>
      </c>
      <c r="AC34">
        <v>4.0315165222004415E-2</v>
      </c>
      <c r="AF34">
        <v>63</v>
      </c>
      <c r="AG34">
        <v>2.1454974564428395E-2</v>
      </c>
    </row>
    <row r="35" spans="3:33" x14ac:dyDescent="0.35">
      <c r="C35">
        <v>64</v>
      </c>
      <c r="D35">
        <v>8.7184888716330261E-5</v>
      </c>
      <c r="G35">
        <v>64</v>
      </c>
      <c r="H35">
        <v>3.157390608144809E-2</v>
      </c>
      <c r="K35">
        <v>64</v>
      </c>
      <c r="L35">
        <v>2.2256375837888193E-3</v>
      </c>
      <c r="P35">
        <v>64</v>
      </c>
      <c r="Q35">
        <v>2.9846517729766264E-2</v>
      </c>
      <c r="T35">
        <v>64</v>
      </c>
      <c r="U35">
        <v>1.1351682377995541E-3</v>
      </c>
      <c r="X35">
        <v>64</v>
      </c>
      <c r="Y35">
        <v>3.447161963729471E-4</v>
      </c>
      <c r="AB35">
        <v>64</v>
      </c>
      <c r="AC35">
        <v>4.094154812945739E-2</v>
      </c>
      <c r="AF35">
        <v>64</v>
      </c>
      <c r="AG35">
        <v>2.208967645216044E-2</v>
      </c>
    </row>
    <row r="36" spans="3:33" x14ac:dyDescent="0.35">
      <c r="C36">
        <v>65</v>
      </c>
      <c r="D36">
        <v>9.5852255702247587E-5</v>
      </c>
      <c r="G36">
        <v>65</v>
      </c>
      <c r="H36">
        <v>3.2129009916477998E-2</v>
      </c>
      <c r="K36">
        <v>65</v>
      </c>
      <c r="L36">
        <v>2.3511598042157069E-3</v>
      </c>
      <c r="P36">
        <v>65</v>
      </c>
      <c r="Q36">
        <v>3.0608163446149059E-2</v>
      </c>
      <c r="T36">
        <v>65</v>
      </c>
      <c r="U36">
        <v>1.2105227484888637E-3</v>
      </c>
      <c r="X36">
        <v>65</v>
      </c>
      <c r="Y36">
        <v>3.7145062237068163E-4</v>
      </c>
      <c r="AB36">
        <v>65</v>
      </c>
      <c r="AC36">
        <v>4.1568043827535567E-2</v>
      </c>
      <c r="AF36">
        <v>65</v>
      </c>
      <c r="AG36">
        <v>2.2730881203976764E-2</v>
      </c>
    </row>
    <row r="37" spans="3:33" x14ac:dyDescent="0.35">
      <c r="C37">
        <v>66</v>
      </c>
      <c r="D37">
        <v>1.0516580668152887E-4</v>
      </c>
      <c r="G37">
        <v>66</v>
      </c>
      <c r="H37">
        <v>3.2685123133021951E-2</v>
      </c>
      <c r="K37">
        <v>66</v>
      </c>
      <c r="L37">
        <v>2.4809321548294573E-3</v>
      </c>
      <c r="P37">
        <v>66</v>
      </c>
      <c r="Q37">
        <v>3.1375193244486836E-2</v>
      </c>
      <c r="T37">
        <v>66</v>
      </c>
      <c r="U37">
        <v>1.289141577695424E-3</v>
      </c>
      <c r="X37">
        <v>66</v>
      </c>
      <c r="Y37">
        <v>3.9962142070307845E-4</v>
      </c>
      <c r="AB37">
        <v>66</v>
      </c>
      <c r="AC37">
        <v>4.2194677376048054E-2</v>
      </c>
      <c r="AF37">
        <v>66</v>
      </c>
      <c r="AG37">
        <v>2.3378506734396995E-2</v>
      </c>
    </row>
    <row r="38" spans="3:33" x14ac:dyDescent="0.35">
      <c r="C38">
        <v>67</v>
      </c>
      <c r="D38">
        <v>1.1515658471577194E-4</v>
      </c>
      <c r="G38">
        <v>67</v>
      </c>
      <c r="H38">
        <v>3.3242251427285582E-2</v>
      </c>
      <c r="K38">
        <v>67</v>
      </c>
      <c r="L38">
        <v>2.6149876257841259E-3</v>
      </c>
      <c r="P38">
        <v>67</v>
      </c>
      <c r="Q38">
        <v>3.2147527112132292E-2</v>
      </c>
      <c r="T38">
        <v>67</v>
      </c>
      <c r="U38">
        <v>1.3710815303077726E-3</v>
      </c>
      <c r="X38">
        <v>67</v>
      </c>
      <c r="Y38">
        <v>4.2926817317696892E-4</v>
      </c>
      <c r="AB38">
        <v>67</v>
      </c>
      <c r="AC38">
        <v>4.2821474054070011E-2</v>
      </c>
      <c r="AF38">
        <v>67</v>
      </c>
      <c r="AG38">
        <v>2.4032473800751838E-2</v>
      </c>
    </row>
    <row r="39" spans="3:33" x14ac:dyDescent="0.35">
      <c r="C39">
        <v>68</v>
      </c>
      <c r="D39">
        <v>1.258561434104284E-4</v>
      </c>
      <c r="G39">
        <v>68</v>
      </c>
      <c r="H39">
        <v>3.3800401420045346E-2</v>
      </c>
      <c r="K39">
        <v>68</v>
      </c>
      <c r="L39">
        <v>2.7533573442798795E-3</v>
      </c>
      <c r="P39">
        <v>68</v>
      </c>
      <c r="Q39">
        <v>3.2925088415443643E-2</v>
      </c>
      <c r="T39">
        <v>68</v>
      </c>
      <c r="U39">
        <v>1.456398020729166E-3</v>
      </c>
      <c r="X39">
        <v>68</v>
      </c>
      <c r="Y39">
        <v>4.6043014284634679E-4</v>
      </c>
      <c r="AB39">
        <v>68</v>
      </c>
      <c r="AC39">
        <v>4.3448459380882827E-2</v>
      </c>
      <c r="AF39">
        <v>68</v>
      </c>
      <c r="AG39">
        <v>2.4692705974636978E-2</v>
      </c>
    </row>
    <row r="40" spans="3:33" x14ac:dyDescent="0.35">
      <c r="C40">
        <v>69</v>
      </c>
      <c r="D40">
        <v>1.372965210052265E-4</v>
      </c>
      <c r="G40">
        <v>69</v>
      </c>
      <c r="H40">
        <v>3.4359580644592165E-2</v>
      </c>
      <c r="K40">
        <v>69</v>
      </c>
      <c r="L40">
        <v>2.8960706401670328E-3</v>
      </c>
      <c r="P40">
        <v>69</v>
      </c>
      <c r="Q40">
        <v>3.3707803826420302E-2</v>
      </c>
      <c r="T40">
        <v>69</v>
      </c>
      <c r="U40">
        <v>1.5451450789495033E-3</v>
      </c>
      <c r="X40">
        <v>69</v>
      </c>
      <c r="Y40">
        <v>4.9314625364357194E-4</v>
      </c>
      <c r="AB40">
        <v>69</v>
      </c>
      <c r="AC40">
        <v>4.4075659136282211E-2</v>
      </c>
      <c r="AF40">
        <v>69</v>
      </c>
      <c r="AG40">
        <v>2.5359129613737041E-2</v>
      </c>
    </row>
    <row r="41" spans="3:33" x14ac:dyDescent="0.35">
      <c r="C41">
        <v>70</v>
      </c>
      <c r="D41">
        <v>1.4951021471018363E-4</v>
      </c>
      <c r="G41">
        <v>70</v>
      </c>
      <c r="H41">
        <v>3.4919797536113246E-2</v>
      </c>
      <c r="K41">
        <v>70</v>
      </c>
      <c r="L41">
        <v>3.0431551126188839E-3</v>
      </c>
      <c r="P41">
        <v>70</v>
      </c>
      <c r="Q41">
        <v>3.4495603252749238E-2</v>
      </c>
      <c r="T41">
        <v>70</v>
      </c>
      <c r="U41">
        <v>1.6373753603457456E-3</v>
      </c>
      <c r="X41">
        <v>70</v>
      </c>
      <c r="Y41">
        <v>5.2745507252596779E-4</v>
      </c>
      <c r="AB41">
        <v>70</v>
      </c>
      <c r="AC41">
        <v>4.4703099380323796E-2</v>
      </c>
      <c r="AF41">
        <v>70</v>
      </c>
      <c r="AG41">
        <v>2.6031673834101383E-2</v>
      </c>
    </row>
    <row r="42" spans="3:33" x14ac:dyDescent="0.35">
      <c r="C42">
        <v>71</v>
      </c>
      <c r="D42">
        <v>1.6253015539682107E-4</v>
      </c>
      <c r="G42">
        <v>71</v>
      </c>
      <c r="H42">
        <v>3.5481061422429801E-2</v>
      </c>
      <c r="K42">
        <v>71</v>
      </c>
      <c r="L42">
        <v>3.1946366976482537E-3</v>
      </c>
      <c r="P42">
        <v>71</v>
      </c>
      <c r="Q42">
        <v>3.5288419771121113E-2</v>
      </c>
      <c r="T42">
        <v>71</v>
      </c>
      <c r="U42">
        <v>1.7331401589898445E-3</v>
      </c>
      <c r="X42">
        <v>71</v>
      </c>
      <c r="Y42">
        <v>5.6339479408979158E-4</v>
      </c>
      <c r="AB42">
        <v>71</v>
      </c>
      <c r="AC42">
        <v>4.5330806472570533E-2</v>
      </c>
      <c r="AF42">
        <v>71</v>
      </c>
      <c r="AG42">
        <v>2.6710270482943992E-2</v>
      </c>
    </row>
    <row r="43" spans="3:33" x14ac:dyDescent="0.35">
      <c r="C43">
        <v>72</v>
      </c>
      <c r="D43">
        <v>1.7638968274808465E-4</v>
      </c>
      <c r="G43">
        <v>72</v>
      </c>
      <c r="H43">
        <v>3.6043382516016242E-2</v>
      </c>
      <c r="K43">
        <v>72</v>
      </c>
      <c r="L43">
        <v>3.3505397362596596E-3</v>
      </c>
      <c r="P43">
        <v>72</v>
      </c>
      <c r="Q43">
        <v>3.6086189563682869E-2</v>
      </c>
      <c r="T43">
        <v>72</v>
      </c>
      <c r="U43">
        <v>1.8324894242479999E-3</v>
      </c>
      <c r="X43">
        <v>72</v>
      </c>
      <c r="Y43">
        <v>6.0100322759781355E-4</v>
      </c>
      <c r="AB43">
        <v>72</v>
      </c>
      <c r="AC43">
        <v>4.5958807090901263E-2</v>
      </c>
      <c r="AF43">
        <v>72</v>
      </c>
      <c r="AG43">
        <v>2.7394854112031464E-2</v>
      </c>
    </row>
    <row r="44" spans="3:33" x14ac:dyDescent="0.35">
      <c r="C44">
        <v>73</v>
      </c>
      <c r="D44">
        <v>1.9112252096426021E-4</v>
      </c>
      <c r="G44">
        <v>73</v>
      </c>
      <c r="H44">
        <v>3.6606771907233653E-2</v>
      </c>
      <c r="K44">
        <v>73</v>
      </c>
      <c r="L44">
        <v>3.5108870430453445E-3</v>
      </c>
      <c r="P44">
        <v>73</v>
      </c>
      <c r="Q44">
        <v>3.6888851857500883E-2</v>
      </c>
      <c r="T44">
        <v>73</v>
      </c>
      <c r="U44">
        <v>1.9354717804604832E-3</v>
      </c>
      <c r="X44">
        <v>73</v>
      </c>
      <c r="Y44">
        <v>6.4031778636181068E-4</v>
      </c>
      <c r="AB44">
        <v>73</v>
      </c>
      <c r="AC44">
        <v>4.6587128249935571E-2</v>
      </c>
      <c r="AF44">
        <v>73</v>
      </c>
      <c r="AG44">
        <v>2.8085361951715446E-2</v>
      </c>
    </row>
    <row r="45" spans="3:33" x14ac:dyDescent="0.35">
      <c r="C45">
        <v>74</v>
      </c>
      <c r="D45">
        <v>2.0676275511591778E-4</v>
      </c>
      <c r="G45">
        <v>74</v>
      </c>
      <c r="H45">
        <v>3.717124155871724E-2</v>
      </c>
      <c r="K45">
        <v>74</v>
      </c>
      <c r="L45">
        <v>3.6756999750490321E-3</v>
      </c>
      <c r="P45">
        <v>74</v>
      </c>
      <c r="Q45">
        <v>3.7696348866916404E-2</v>
      </c>
      <c r="T45">
        <v>74</v>
      </c>
      <c r="U45">
        <v>2.0421345494972534E-3</v>
      </c>
      <c r="X45">
        <v>74</v>
      </c>
      <c r="Y45">
        <v>6.8137547941714944E-4</v>
      </c>
      <c r="AB45">
        <v>74</v>
      </c>
      <c r="AC45">
        <v>4.7215797319126548E-2</v>
      </c>
      <c r="AF45">
        <v>74</v>
      </c>
      <c r="AG45">
        <v>2.8781733885659858E-2</v>
      </c>
    </row>
    <row r="46" spans="3:33" x14ac:dyDescent="0.35">
      <c r="C46">
        <v>75</v>
      </c>
      <c r="D46">
        <v>2.2334480822863397E-4</v>
      </c>
      <c r="G46">
        <v>75</v>
      </c>
      <c r="H46">
        <v>3.7736804300863055E-2</v>
      </c>
      <c r="K46">
        <v>75</v>
      </c>
      <c r="L46">
        <v>3.844998500735945E-3</v>
      </c>
      <c r="P46">
        <v>75</v>
      </c>
      <c r="Q46">
        <v>3.8508625738680968E-2</v>
      </c>
      <c r="T46">
        <v>75</v>
      </c>
      <c r="U46">
        <v>2.15252377599086E-3</v>
      </c>
      <c r="X46">
        <v>75</v>
      </c>
      <c r="Y46">
        <v>7.2421290542315768E-4</v>
      </c>
      <c r="AB46">
        <v>75</v>
      </c>
      <c r="AC46">
        <v>4.7844842040569407E-2</v>
      </c>
      <c r="AF46">
        <v>75</v>
      </c>
      <c r="AG46">
        <v>2.9483912426306852E-2</v>
      </c>
    </row>
    <row r="47" spans="3:33" x14ac:dyDescent="0.35">
      <c r="C47">
        <v>76</v>
      </c>
      <c r="D47">
        <v>2.4090341917801261E-4</v>
      </c>
      <c r="G47">
        <v>76</v>
      </c>
      <c r="H47">
        <v>3.8303473828365187E-2</v>
      </c>
      <c r="K47">
        <v>76</v>
      </c>
      <c r="L47">
        <v>4.0188012689217562E-3</v>
      </c>
      <c r="P47">
        <v>76</v>
      </c>
      <c r="Q47">
        <v>3.9325630499766409E-2</v>
      </c>
      <c r="T47">
        <v>76</v>
      </c>
      <c r="U47">
        <v>2.2666842550548836E-3</v>
      </c>
      <c r="X47">
        <v>76</v>
      </c>
      <c r="Y47">
        <v>7.6886624872024437E-4</v>
      </c>
      <c r="AB47">
        <v>76</v>
      </c>
      <c r="AC47">
        <v>4.8474290546571076E-2</v>
      </c>
      <c r="AF47">
        <v>76</v>
      </c>
      <c r="AG47">
        <v>3.0191842691120747E-2</v>
      </c>
    </row>
    <row r="48" spans="3:33" x14ac:dyDescent="0.35">
      <c r="C48">
        <v>77</v>
      </c>
      <c r="D48">
        <v>2.5947362146735097E-4</v>
      </c>
      <c r="G48">
        <v>77</v>
      </c>
      <c r="H48">
        <v>3.8871264697759284E-2</v>
      </c>
      <c r="K48">
        <v>77</v>
      </c>
      <c r="L48">
        <v>4.1971256775263878E-3</v>
      </c>
      <c r="P48">
        <v>77</v>
      </c>
      <c r="Q48">
        <v>4.0147314007749707E-2</v>
      </c>
      <c r="T48">
        <v>77</v>
      </c>
      <c r="U48">
        <v>2.3846595623030877E-3</v>
      </c>
      <c r="X48">
        <v>77</v>
      </c>
      <c r="Y48">
        <v>8.1537127747256257E-4</v>
      </c>
      <c r="AB48">
        <v>77</v>
      </c>
      <c r="AC48">
        <v>4.910417137702322E-2</v>
      </c>
      <c r="AF48">
        <v>77</v>
      </c>
      <c r="AG48">
        <v>3.090547237964442E-2</v>
      </c>
    </row>
    <row r="49" spans="3:33" x14ac:dyDescent="0.35">
      <c r="C49">
        <v>78</v>
      </c>
      <c r="D49">
        <v>2.7909072295424542E-4</v>
      </c>
      <c r="G49">
        <v>78</v>
      </c>
      <c r="H49">
        <v>3.9440192325933307E-2</v>
      </c>
      <c r="K49">
        <v>78</v>
      </c>
      <c r="L49">
        <v>4.3799879420312257E-3</v>
      </c>
      <c r="P49">
        <v>78</v>
      </c>
      <c r="Q49">
        <v>4.097362990367899E-2</v>
      </c>
      <c r="T49">
        <v>78</v>
      </c>
      <c r="U49">
        <v>2.5064920859916751E-3</v>
      </c>
      <c r="X49">
        <v>78</v>
      </c>
      <c r="Y49">
        <v>8.6376334382346767E-4</v>
      </c>
      <c r="AB49">
        <v>78</v>
      </c>
      <c r="AC49">
        <v>4.9734513496618893E-2</v>
      </c>
      <c r="AF49">
        <v>78</v>
      </c>
      <c r="AG49">
        <v>3.1624751751398818E-2</v>
      </c>
    </row>
    <row r="50" spans="3:33" x14ac:dyDescent="0.35">
      <c r="C50">
        <v>79</v>
      </c>
      <c r="D50">
        <v>2.9979028658649512E-4</v>
      </c>
      <c r="G50">
        <v>79</v>
      </c>
      <c r="H50">
        <v>4.0010272989570154E-2</v>
      </c>
      <c r="K50">
        <v>79</v>
      </c>
      <c r="L50">
        <v>4.5674031635300882E-3</v>
      </c>
      <c r="P50">
        <v>79</v>
      </c>
      <c r="Q50">
        <v>4.1804534567331887E-2</v>
      </c>
      <c r="T50">
        <v>79</v>
      </c>
      <c r="U50">
        <v>2.6322230611143106E-3</v>
      </c>
      <c r="X50">
        <v>79</v>
      </c>
      <c r="Y50">
        <v>9.1407738598996342E-4</v>
      </c>
      <c r="AB50">
        <v>79</v>
      </c>
      <c r="AC50">
        <v>5.036534631195054E-2</v>
      </c>
      <c r="AF50">
        <v>79</v>
      </c>
      <c r="AG50">
        <v>3.234963360465247E-2</v>
      </c>
    </row>
    <row r="51" spans="3:33" x14ac:dyDescent="0.35">
      <c r="C51">
        <v>80</v>
      </c>
      <c r="D51">
        <v>3.2160811220192042E-4</v>
      </c>
      <c r="G51">
        <v>80</v>
      </c>
      <c r="H51">
        <v>4.058152382549135E-2</v>
      </c>
      <c r="K51">
        <v>80</v>
      </c>
      <c r="L51">
        <v>4.7593853962756586E-3</v>
      </c>
      <c r="P51">
        <v>80</v>
      </c>
      <c r="Q51">
        <v>4.2639987074783392E-2</v>
      </c>
      <c r="T51">
        <v>80</v>
      </c>
      <c r="U51">
        <v>2.7618926052871045E-3</v>
      </c>
      <c r="X51">
        <v>80</v>
      </c>
      <c r="Y51">
        <v>9.66347932221839E-4</v>
      </c>
      <c r="AB51">
        <v>80</v>
      </c>
      <c r="AC51">
        <v>5.0996699688525979E-2</v>
      </c>
      <c r="AF51">
        <v>80</v>
      </c>
      <c r="AG51">
        <v>3.3080073256085335E-2</v>
      </c>
    </row>
    <row r="52" spans="3:33" x14ac:dyDescent="0.35">
      <c r="C52">
        <v>81</v>
      </c>
      <c r="D52">
        <v>3.4458021944111999E-4</v>
      </c>
      <c r="G52">
        <v>81</v>
      </c>
      <c r="H52">
        <v>4.1153962831874107E-2</v>
      </c>
      <c r="K52">
        <v>81</v>
      </c>
      <c r="L52">
        <v>4.9559477146334484E-3</v>
      </c>
      <c r="P52">
        <v>81</v>
      </c>
      <c r="Q52">
        <v>4.3479949158204384E-2</v>
      </c>
      <c r="T52">
        <v>81</v>
      </c>
      <c r="U52">
        <v>2.8955397562681392E-3</v>
      </c>
      <c r="X52">
        <v>81</v>
      </c>
      <c r="Y52">
        <v>1.0206091065510705E-3</v>
      </c>
      <c r="AB52">
        <v>81</v>
      </c>
      <c r="AC52">
        <v>5.1628603967736567E-2</v>
      </c>
      <c r="AF52">
        <v>81</v>
      </c>
      <c r="AG52">
        <v>3.3816028521368072E-2</v>
      </c>
    </row>
    <row r="53" spans="3:33" x14ac:dyDescent="0.35">
      <c r="C53">
        <v>82</v>
      </c>
      <c r="D53">
        <v>3.6874283181684021E-4</v>
      </c>
      <c r="G53">
        <v>82</v>
      </c>
      <c r="H53">
        <v>4.1727608870317713E-2</v>
      </c>
      <c r="K53">
        <v>82</v>
      </c>
      <c r="L53">
        <v>5.1571022793653947E-3</v>
      </c>
      <c r="P53">
        <v>82</v>
      </c>
      <c r="Q53">
        <v>4.4324385167817365E-2</v>
      </c>
      <c r="T53">
        <v>82</v>
      </c>
      <c r="U53">
        <v>3.0332025109637063E-3</v>
      </c>
      <c r="X53">
        <v>82</v>
      </c>
      <c r="Y53">
        <v>1.0768946362574184E-3</v>
      </c>
      <c r="AB53">
        <v>82</v>
      </c>
      <c r="AC53">
        <v>5.2261089983810884E-2</v>
      </c>
      <c r="AF53">
        <v>82</v>
      </c>
      <c r="AG53">
        <v>3.4557459696675931E-2</v>
      </c>
    </row>
    <row r="54" spans="3:33" x14ac:dyDescent="0.35">
      <c r="C54">
        <v>83</v>
      </c>
      <c r="D54">
        <v>3.9413236197848175E-4</v>
      </c>
      <c r="G54">
        <v>83</v>
      </c>
      <c r="H54">
        <v>4.2302481668738352E-2</v>
      </c>
      <c r="K54">
        <v>83</v>
      </c>
      <c r="L54">
        <v>5.3628604031744197E-3</v>
      </c>
      <c r="P54">
        <v>83</v>
      </c>
      <c r="Q54">
        <v>4.5173262035939889E-2</v>
      </c>
      <c r="T54">
        <v>83</v>
      </c>
      <c r="U54">
        <v>3.1749178657808712E-3</v>
      </c>
      <c r="X54">
        <v>83</v>
      </c>
      <c r="Y54">
        <v>1.1352378609768444E-3</v>
      </c>
      <c r="AB54">
        <v>83</v>
      </c>
      <c r="AC54">
        <v>5.2894189080785831E-2</v>
      </c>
      <c r="AF54">
        <v>83</v>
      </c>
      <c r="AG54">
        <v>3.5304329541154318E-2</v>
      </c>
    </row>
    <row r="55" spans="3:33" x14ac:dyDescent="0.35">
      <c r="C55">
        <v>84</v>
      </c>
      <c r="D55">
        <v>4.2078539820537749E-4</v>
      </c>
      <c r="G55">
        <v>84</v>
      </c>
      <c r="H55">
        <v>4.2878601825074476E-2</v>
      </c>
      <c r="K55">
        <v>84</v>
      </c>
      <c r="L55">
        <v>5.5732326154500555E-3</v>
      </c>
      <c r="P55">
        <v>84</v>
      </c>
      <c r="Q55">
        <v>4.6026549243050961E-2</v>
      </c>
      <c r="T55">
        <v>84</v>
      </c>
      <c r="U55">
        <v>3.3207218581934668E-3</v>
      </c>
      <c r="X55">
        <v>84</v>
      </c>
      <c r="Y55">
        <v>1.1956717433804281E-3</v>
      </c>
      <c r="AB55">
        <v>84</v>
      </c>
      <c r="AC55">
        <v>5.3527933129526174E-2</v>
      </c>
      <c r="AF55">
        <v>84</v>
      </c>
      <c r="AG55">
        <v>3.6056603260351587E-2</v>
      </c>
    </row>
    <row r="56" spans="3:33" x14ac:dyDescent="0.35">
      <c r="C56">
        <v>85</v>
      </c>
      <c r="D56">
        <v>4.4873869215780797E-4</v>
      </c>
      <c r="G56">
        <v>85</v>
      </c>
      <c r="H56">
        <v>4.3455990811787297E-2</v>
      </c>
      <c r="K56">
        <v>85</v>
      </c>
      <c r="L56">
        <v>5.788228726163221E-3</v>
      </c>
      <c r="P56">
        <v>85</v>
      </c>
      <c r="Q56">
        <v>4.6884218785818922E-2</v>
      </c>
      <c r="T56">
        <v>85</v>
      </c>
      <c r="U56">
        <v>3.4706496093958768E-3</v>
      </c>
      <c r="X56">
        <v>85</v>
      </c>
      <c r="Y56">
        <v>1.2582288813527685E-3</v>
      </c>
      <c r="AB56">
        <v>85</v>
      </c>
      <c r="AC56">
        <v>5.4162354544822267E-2</v>
      </c>
      <c r="AF56">
        <v>85</v>
      </c>
      <c r="AG56">
        <v>3.6814248490632785E-2</v>
      </c>
    </row>
    <row r="57" spans="3:33" x14ac:dyDescent="0.35">
      <c r="C57">
        <v>86</v>
      </c>
      <c r="D57">
        <v>4.7802914791035366E-4</v>
      </c>
      <c r="G57">
        <v>86</v>
      </c>
      <c r="H57">
        <v>4.4034670981144025E-2</v>
      </c>
      <c r="K57">
        <v>86</v>
      </c>
      <c r="L57">
        <v>6.0078578888660382E-3</v>
      </c>
      <c r="P57">
        <v>86</v>
      </c>
      <c r="Q57">
        <v>4.7746245147034051E-2</v>
      </c>
      <c r="T57">
        <v>86</v>
      </c>
      <c r="U57">
        <v>3.6247353679263396E-3</v>
      </c>
      <c r="X57">
        <v>86</v>
      </c>
      <c r="Y57">
        <v>1.3229415216005243E-3</v>
      </c>
      <c r="AB57">
        <v>86</v>
      </c>
      <c r="AC57">
        <v>5.4797486302595386E-2</v>
      </c>
      <c r="AF57">
        <v>86</v>
      </c>
      <c r="AG57">
        <v>3.7577235284587417E-2</v>
      </c>
    </row>
    <row r="58" spans="3:33" x14ac:dyDescent="0.35">
      <c r="C58">
        <v>87</v>
      </c>
      <c r="D58">
        <v>5.0869381228805339E-4</v>
      </c>
      <c r="G58">
        <v>87</v>
      </c>
      <c r="H58">
        <v>4.4614665571273825E-2</v>
      </c>
      <c r="K58">
        <v>87</v>
      </c>
      <c r="L58">
        <v>6.2321286627595512E-3</v>
      </c>
      <c r="P58">
        <v>87</v>
      </c>
      <c r="Q58">
        <v>4.8612605267392459E-2</v>
      </c>
      <c r="T58">
        <v>87</v>
      </c>
      <c r="U58">
        <v>3.7830125541485678E-3</v>
      </c>
      <c r="X58">
        <v>87</v>
      </c>
      <c r="Y58">
        <v>1.3898415746235798E-3</v>
      </c>
      <c r="AB58">
        <v>87</v>
      </c>
      <c r="AC58">
        <v>5.5433361957239392E-2</v>
      </c>
      <c r="AF58">
        <v>87</v>
      </c>
      <c r="AG58">
        <v>3.834553609744315E-2</v>
      </c>
    </row>
    <row r="59" spans="3:33" x14ac:dyDescent="0.35">
      <c r="C59">
        <v>88</v>
      </c>
      <c r="D59">
        <v>5.4076986652197556E-4</v>
      </c>
      <c r="G59">
        <v>88</v>
      </c>
      <c r="H59">
        <v>4.5195998712988364E-2</v>
      </c>
      <c r="K59">
        <v>88</v>
      </c>
      <c r="L59">
        <v>6.4610490737987232E-3</v>
      </c>
      <c r="P59">
        <v>88</v>
      </c>
      <c r="Q59">
        <v>4.9483278519080923E-2</v>
      </c>
      <c r="T59">
        <v>88</v>
      </c>
      <c r="U59">
        <v>3.9455138054873985E-3</v>
      </c>
      <c r="X59">
        <v>88</v>
      </c>
      <c r="Y59">
        <v>1.4589606309833645E-3</v>
      </c>
      <c r="AB59">
        <v>88</v>
      </c>
      <c r="AC59">
        <v>5.6070015659126435E-2</v>
      </c>
      <c r="AF59">
        <v>88</v>
      </c>
      <c r="AG59">
        <v>3.9119125774496229E-2</v>
      </c>
    </row>
    <row r="60" spans="3:33" x14ac:dyDescent="0.35">
      <c r="C60">
        <v>89</v>
      </c>
      <c r="D60">
        <v>5.7429461923726882E-4</v>
      </c>
      <c r="G60">
        <v>89</v>
      </c>
      <c r="H60">
        <v>4.5778695437361912E-2</v>
      </c>
      <c r="K60">
        <v>89</v>
      </c>
      <c r="L60">
        <v>6.6946266748104432E-3</v>
      </c>
      <c r="P60">
        <v>89</v>
      </c>
      <c r="Q60">
        <v>5.0358246681116728E-2</v>
      </c>
      <c r="T60">
        <v>89</v>
      </c>
      <c r="U60">
        <v>4.1122710223211491E-3</v>
      </c>
      <c r="X60">
        <v>89</v>
      </c>
      <c r="Y60">
        <v>1.5303299788051831E-3</v>
      </c>
      <c r="AB60">
        <v>89</v>
      </c>
      <c r="AC60">
        <v>5.6707482172304945E-2</v>
      </c>
      <c r="AF60">
        <v>89</v>
      </c>
      <c r="AG60">
        <v>3.9897981539569617E-2</v>
      </c>
    </row>
    <row r="61" spans="3:33" x14ac:dyDescent="0.35">
      <c r="C61">
        <v>90</v>
      </c>
      <c r="D61">
        <v>6.0930550078343727E-4</v>
      </c>
      <c r="G61">
        <v>90</v>
      </c>
      <c r="H61">
        <v>4.6362781684067364E-2</v>
      </c>
      <c r="K61">
        <v>90</v>
      </c>
      <c r="L61">
        <v>6.9328686046057821E-3</v>
      </c>
      <c r="P61">
        <v>90</v>
      </c>
      <c r="Q61">
        <v>5.1237493916398945E-2</v>
      </c>
      <c r="T61">
        <v>90</v>
      </c>
      <c r="U61">
        <v>4.2833154144398897E-3</v>
      </c>
      <c r="X61">
        <v>90</v>
      </c>
      <c r="Y61">
        <v>1.6039806224537694E-3</v>
      </c>
      <c r="AB61">
        <v>90</v>
      </c>
      <c r="AC61">
        <v>5.7345796892417096E-2</v>
      </c>
      <c r="AF61">
        <v>90</v>
      </c>
      <c r="AG61">
        <v>4.0682082984508795E-2</v>
      </c>
    </row>
    <row r="62" spans="3:33" x14ac:dyDescent="0.35">
      <c r="C62">
        <v>91</v>
      </c>
      <c r="D62">
        <v>6.4584005891357937E-4</v>
      </c>
      <c r="G62">
        <v>91</v>
      </c>
      <c r="H62">
        <v>4.6948284310466937E-2</v>
      </c>
      <c r="K62">
        <v>91</v>
      </c>
      <c r="L62">
        <v>7.175781646073064E-3</v>
      </c>
      <c r="P62">
        <v>91</v>
      </c>
      <c r="Q62">
        <v>5.2121006750431124E-2</v>
      </c>
      <c r="T62">
        <v>91</v>
      </c>
      <c r="U62">
        <v>4.4586775479853293E-3</v>
      </c>
      <c r="X62">
        <v>91</v>
      </c>
      <c r="Y62">
        <v>1.6799433023238623E-3</v>
      </c>
      <c r="AB62">
        <v>91</v>
      </c>
      <c r="AC62">
        <v>5.7984995864863095E-2</v>
      </c>
      <c r="AF62">
        <v>91</v>
      </c>
      <c r="AG62">
        <v>4.1471412059725085E-2</v>
      </c>
    </row>
    <row r="63" spans="3:33" x14ac:dyDescent="0.35">
      <c r="C63">
        <v>92</v>
      </c>
      <c r="D63">
        <v>6.8393595581658516E-4</v>
      </c>
      <c r="G63">
        <v>92</v>
      </c>
      <c r="H63">
        <v>4.7535231101458242E-2</v>
      </c>
      <c r="K63">
        <v>92</v>
      </c>
      <c r="L63">
        <v>7.4233722832432137E-3</v>
      </c>
      <c r="P63">
        <v>92</v>
      </c>
      <c r="Q63">
        <v>5.3008774051678191E-2</v>
      </c>
      <c r="T63">
        <v>92</v>
      </c>
      <c r="U63">
        <v>4.6383873927942996E-3</v>
      </c>
      <c r="X63">
        <v>92</v>
      </c>
      <c r="Y63">
        <v>1.758248515690277E-3</v>
      </c>
      <c r="AB63">
        <v>92</v>
      </c>
      <c r="AC63">
        <v>5.8625115803239543E-2</v>
      </c>
      <c r="AF63">
        <v>92</v>
      </c>
      <c r="AG63">
        <v>4.2265953065796384E-2</v>
      </c>
    </row>
    <row r="64" spans="3:33" x14ac:dyDescent="0.35">
      <c r="C64">
        <v>93</v>
      </c>
      <c r="D64">
        <v>7.2363096650383146E-4</v>
      </c>
      <c r="G64">
        <v>93</v>
      </c>
      <c r="H64">
        <v>4.812365078007845E-2</v>
      </c>
      <c r="K64">
        <v>93</v>
      </c>
      <c r="L64">
        <v>7.6756467573234153E-3</v>
      </c>
      <c r="P64">
        <v>93</v>
      </c>
      <c r="Q64">
        <v>5.3900787013523674E-2</v>
      </c>
      <c r="T64">
        <v>93</v>
      </c>
      <c r="U64">
        <v>4.8224743700739422E-3</v>
      </c>
      <c r="X64">
        <v>93</v>
      </c>
      <c r="Y64">
        <v>1.8389265385647443E-3</v>
      </c>
      <c r="AB64">
        <v>93</v>
      </c>
      <c r="AC64">
        <v>5.9266194108079262E-2</v>
      </c>
      <c r="AF64">
        <v>93</v>
      </c>
      <c r="AG64">
        <v>4.3065692646135224E-2</v>
      </c>
    </row>
    <row r="65" spans="3:33" x14ac:dyDescent="0.35">
      <c r="C65">
        <v>94</v>
      </c>
      <c r="D65">
        <v>7.6496297854969722E-4</v>
      </c>
      <c r="G65">
        <v>94</v>
      </c>
      <c r="H65">
        <v>4.8713573018871026E-2</v>
      </c>
      <c r="K65">
        <v>94</v>
      </c>
      <c r="L65">
        <v>7.9326111216991586E-3</v>
      </c>
      <c r="P65">
        <v>94</v>
      </c>
      <c r="Q65">
        <v>5.4797039137795628E-2</v>
      </c>
      <c r="T65">
        <v>94</v>
      </c>
      <c r="U65">
        <v>5.0109674003424899E-3</v>
      </c>
      <c r="X65">
        <v>94</v>
      </c>
      <c r="Y65">
        <v>1.9220074485096106E-3</v>
      </c>
      <c r="AB65">
        <v>94</v>
      </c>
      <c r="AC65">
        <v>5.9908268885919824E-2</v>
      </c>
      <c r="AF65">
        <v>94</v>
      </c>
      <c r="AG65">
        <v>4.3870619780734012E-2</v>
      </c>
    </row>
    <row r="66" spans="3:33" x14ac:dyDescent="0.35">
      <c r="C66">
        <v>95</v>
      </c>
      <c r="D66">
        <v>8.0796999318330065E-4</v>
      </c>
      <c r="G66">
        <v>95</v>
      </c>
      <c r="H66">
        <v>4.9305028452021359E-2</v>
      </c>
      <c r="K66">
        <v>95</v>
      </c>
      <c r="L66">
        <v>8.194271295908679E-3</v>
      </c>
      <c r="P66">
        <v>95</v>
      </c>
      <c r="Q66">
        <v>5.5697526219832656E-2</v>
      </c>
      <c r="T66">
        <v>95</v>
      </c>
      <c r="U66">
        <v>5.2038949515752679E-3</v>
      </c>
      <c r="X66">
        <v>95</v>
      </c>
      <c r="Y66">
        <v>2.0075211483614537E-3</v>
      </c>
      <c r="AB66">
        <v>95</v>
      </c>
      <c r="AC66">
        <v>6.0551378968728461E-2</v>
      </c>
      <c r="AF66">
        <v>95</v>
      </c>
      <c r="AG66">
        <v>4.4680725780997708E-2</v>
      </c>
    </row>
    <row r="67" spans="3:33" x14ac:dyDescent="0.35">
      <c r="C67">
        <v>96</v>
      </c>
      <c r="D67">
        <v>8.5269012772719646E-4</v>
      </c>
      <c r="G67">
        <v>96</v>
      </c>
      <c r="H67">
        <v>4.989804868826974E-2</v>
      </c>
      <c r="K67">
        <v>96</v>
      </c>
      <c r="L67">
        <v>8.4606331185973858E-3</v>
      </c>
      <c r="P67">
        <v>96</v>
      </c>
      <c r="Q67">
        <v>5.6602246335064312E-2</v>
      </c>
      <c r="T67">
        <v>96</v>
      </c>
      <c r="U67">
        <v>5.4012850875010624E-3</v>
      </c>
      <c r="X67">
        <v>96</v>
      </c>
      <c r="Y67">
        <v>2.0954973908206627E-3</v>
      </c>
      <c r="AB67">
        <v>96</v>
      </c>
      <c r="AC67">
        <v>6.1195563933711387E-2</v>
      </c>
      <c r="AF67">
        <v>96</v>
      </c>
      <c r="AG67">
        <v>4.5496004285674747E-2</v>
      </c>
    </row>
    <row r="68" spans="3:33" x14ac:dyDescent="0.35">
      <c r="C68">
        <v>97</v>
      </c>
      <c r="D68">
        <v>8.9916161937731755E-4</v>
      </c>
      <c r="G68">
        <v>97</v>
      </c>
      <c r="H68">
        <v>5.0492666324611329E-2</v>
      </c>
      <c r="K68">
        <v>97</v>
      </c>
      <c r="L68">
        <v>8.7317023994628994E-3</v>
      </c>
      <c r="P68">
        <v>97</v>
      </c>
      <c r="Q68">
        <v>5.7511199827081923E-2</v>
      </c>
      <c r="T68">
        <v>97</v>
      </c>
      <c r="U68">
        <v>5.6031655159990987E-3</v>
      </c>
      <c r="X68">
        <v>97</v>
      </c>
      <c r="Y68">
        <v>2.1859658038659879E-3</v>
      </c>
      <c r="AB68">
        <v>97</v>
      </c>
      <c r="AC68">
        <v>6.1840864123535469E-2</v>
      </c>
      <c r="AF68">
        <v>97</v>
      </c>
      <c r="AG68">
        <v>4.6316451257896872E-2</v>
      </c>
    </row>
    <row r="69" spans="3:33" x14ac:dyDescent="0.35">
      <c r="C69">
        <v>98</v>
      </c>
      <c r="D69">
        <v>9.4742283031732137E-4</v>
      </c>
      <c r="G69">
        <v>98</v>
      </c>
      <c r="H69">
        <v>5.1088914960795269E-2</v>
      </c>
      <c r="K69">
        <v>98</v>
      </c>
      <c r="L69">
        <v>9.0074849702046298E-3</v>
      </c>
      <c r="P69">
        <v>98</v>
      </c>
      <c r="Q69">
        <v>5.8424389297179441E-2</v>
      </c>
      <c r="T69">
        <v>98</v>
      </c>
      <c r="U69">
        <v>5.8095636375521762E-3</v>
      </c>
      <c r="X69">
        <v>98</v>
      </c>
      <c r="Y69">
        <v>2.2789559169562185E-3</v>
      </c>
      <c r="AB69">
        <v>98</v>
      </c>
      <c r="AC69">
        <v>6.2487320666991447E-2</v>
      </c>
      <c r="AF69">
        <v>98</v>
      </c>
      <c r="AG69">
        <v>4.7142064983340018E-2</v>
      </c>
    </row>
    <row r="70" spans="3:33" x14ac:dyDescent="0.35">
      <c r="C70">
        <v>99</v>
      </c>
      <c r="D70">
        <v>9.9751225415952642E-4</v>
      </c>
      <c r="G70">
        <v>99</v>
      </c>
      <c r="H70">
        <v>5.1686829214636354E-2</v>
      </c>
      <c r="K70">
        <v>99</v>
      </c>
      <c r="L70">
        <v>9.2879867344942482E-3</v>
      </c>
      <c r="P70">
        <v>99</v>
      </c>
      <c r="Q70">
        <v>5.934181959534543E-2</v>
      </c>
      <c r="T70">
        <v>99</v>
      </c>
      <c r="U70">
        <v>6.0205065937161614E-3</v>
      </c>
      <c r="X70">
        <v>99</v>
      </c>
      <c r="Y70">
        <v>2.374497187984128E-3</v>
      </c>
      <c r="AB70">
        <v>99</v>
      </c>
      <c r="AC70">
        <v>6.3134975500127644E-2</v>
      </c>
      <c r="AF70">
        <v>99</v>
      </c>
      <c r="AG70">
        <v>4.7972846069518092E-2</v>
      </c>
    </row>
    <row r="71" spans="3:33" x14ac:dyDescent="0.35">
      <c r="C71">
        <v>100</v>
      </c>
      <c r="D71">
        <v>1.0494685237039485E-3</v>
      </c>
      <c r="G71">
        <v>100</v>
      </c>
      <c r="H71">
        <v>5.2286444738154643E-2</v>
      </c>
      <c r="K71">
        <v>100</v>
      </c>
      <c r="L71">
        <v>9.573213716986103E-3</v>
      </c>
      <c r="P71">
        <v>100</v>
      </c>
      <c r="Q71">
        <v>6.0263497812690164E-2</v>
      </c>
      <c r="T71">
        <v>100</v>
      </c>
      <c r="U71">
        <v>6.2360213155708208E-3</v>
      </c>
      <c r="X71">
        <v>100</v>
      </c>
      <c r="Y71">
        <v>2.4726190309509685E-3</v>
      </c>
      <c r="AB71">
        <v>100</v>
      </c>
      <c r="AC71">
        <v>6.3783871387884231E-2</v>
      </c>
      <c r="AF71">
        <v>100</v>
      </c>
      <c r="AG71">
        <v>4.8808797446222893E-2</v>
      </c>
    </row>
    <row r="72" spans="3:33" x14ac:dyDescent="0.35">
      <c r="C72">
        <v>101</v>
      </c>
      <c r="D72">
        <v>1.1033304200064728E-3</v>
      </c>
      <c r="G72">
        <v>101</v>
      </c>
      <c r="H72">
        <v>5.2887798234560315E-2</v>
      </c>
      <c r="K72">
        <v>101</v>
      </c>
      <c r="L72">
        <v>9.8631721113888668E-3</v>
      </c>
      <c r="P72">
        <v>101</v>
      </c>
      <c r="Q72">
        <v>6.1189433275294122E-2</v>
      </c>
      <c r="T72">
        <v>101</v>
      </c>
      <c r="U72">
        <v>6.4561345721214566E-3</v>
      </c>
      <c r="X72">
        <v>101</v>
      </c>
      <c r="Y72">
        <v>2.5733508443328739E-3</v>
      </c>
      <c r="AB72">
        <v>101</v>
      </c>
      <c r="AC72">
        <v>6.443405194625873E-2</v>
      </c>
      <c r="AF72">
        <v>101</v>
      </c>
      <c r="AG72">
        <v>4.9649924367123975E-2</v>
      </c>
    </row>
    <row r="73" spans="3:33" x14ac:dyDescent="0.35">
      <c r="C73">
        <v>102</v>
      </c>
      <c r="D73">
        <v>1.1591368827469303E-3</v>
      </c>
      <c r="G73">
        <v>102</v>
      </c>
      <c r="H73">
        <v>5.3490927476102665E-2</v>
      </c>
      <c r="K73">
        <v>102</v>
      </c>
      <c r="L73">
        <v>1.0157868327621746E-2</v>
      </c>
      <c r="P73">
        <v>102</v>
      </c>
      <c r="Q73">
        <v>6.2119637539466109E-2</v>
      </c>
      <c r="T73">
        <v>102</v>
      </c>
      <c r="U73">
        <v>6.6808730186250168E-3</v>
      </c>
      <c r="X73">
        <v>102</v>
      </c>
      <c r="Y73">
        <v>2.6767220401136046E-3</v>
      </c>
      <c r="AB73">
        <v>102</v>
      </c>
      <c r="AC73">
        <v>6.5085561665034097E-2</v>
      </c>
      <c r="AF73">
        <v>102</v>
      </c>
      <c r="AG73">
        <v>5.0496234412543084E-2</v>
      </c>
    </row>
    <row r="74" spans="3:33" x14ac:dyDescent="0.35">
      <c r="C74">
        <v>103</v>
      </c>
      <c r="D74">
        <v>1.2169270218878058E-3</v>
      </c>
      <c r="G74">
        <v>103</v>
      </c>
      <c r="H74">
        <v>5.4095871322804023E-2</v>
      </c>
      <c r="K74">
        <v>103</v>
      </c>
      <c r="L74">
        <v>1.0457309038080499E-2</v>
      </c>
      <c r="P74">
        <v>103</v>
      </c>
      <c r="Q74">
        <v>6.3054124388401772E-2</v>
      </c>
      <c r="T74">
        <v>103</v>
      </c>
      <c r="U74">
        <v>6.910263244818503E-3</v>
      </c>
      <c r="X74">
        <v>103</v>
      </c>
      <c r="Y74">
        <v>2.7827620734611528E-3</v>
      </c>
      <c r="AB74">
        <v>103</v>
      </c>
      <c r="AC74">
        <v>6.5738445931101661E-2</v>
      </c>
      <c r="AF74">
        <v>103</v>
      </c>
      <c r="AG74">
        <v>5.1347737493418782E-2</v>
      </c>
    </row>
    <row r="75" spans="3:33" x14ac:dyDescent="0.35">
      <c r="C75">
        <v>104</v>
      </c>
      <c r="D75">
        <v>1.2767401306144968E-3</v>
      </c>
      <c r="G75">
        <v>104</v>
      </c>
      <c r="H75">
        <v>5.4702669742101688E-2</v>
      </c>
      <c r="K75">
        <v>104</v>
      </c>
      <c r="L75">
        <v>1.0761501223040405E-2</v>
      </c>
      <c r="P75">
        <v>104</v>
      </c>
      <c r="Q75">
        <v>6.3992909830235672E-2</v>
      </c>
      <c r="T75">
        <v>104</v>
      </c>
      <c r="U75">
        <v>7.144331823031533E-3</v>
      </c>
      <c r="X75">
        <v>104</v>
      </c>
      <c r="Y75">
        <v>2.8915004730288678E-3</v>
      </c>
      <c r="AB75">
        <v>104</v>
      </c>
      <c r="AC75">
        <v>6.6392751052412491E-2</v>
      </c>
      <c r="AF75">
        <v>104</v>
      </c>
      <c r="AG75">
        <v>5.220444585647839E-2</v>
      </c>
    </row>
    <row r="76" spans="3:33" x14ac:dyDescent="0.35">
      <c r="C76">
        <v>105</v>
      </c>
      <c r="D76">
        <v>1.3386156995483201E-3</v>
      </c>
      <c r="G76">
        <v>105</v>
      </c>
      <c r="H76">
        <v>5.5311363829421874E-2</v>
      </c>
      <c r="K76">
        <v>105</v>
      </c>
      <c r="L76">
        <v>1.1070452215224512E-2</v>
      </c>
      <c r="P76">
        <v>105</v>
      </c>
      <c r="Q76">
        <v>6.4936012097481302E-2</v>
      </c>
      <c r="T76">
        <v>105</v>
      </c>
      <c r="U76">
        <v>7.3831053561683544E-3</v>
      </c>
      <c r="X76">
        <v>105</v>
      </c>
      <c r="Y76">
        <v>3.0029668718646652E-3</v>
      </c>
      <c r="AB76">
        <v>105</v>
      </c>
      <c r="AC76">
        <v>6.7048524282590949E-2</v>
      </c>
      <c r="AF76">
        <v>105</v>
      </c>
      <c r="AG76">
        <v>5.3066374090634291E-2</v>
      </c>
    </row>
    <row r="77" spans="3:33" x14ac:dyDescent="0.35">
      <c r="C77">
        <v>106</v>
      </c>
      <c r="D77">
        <v>1.4025934322241251E-3</v>
      </c>
      <c r="G77">
        <v>106</v>
      </c>
      <c r="H77">
        <v>5.5921995829713064E-2</v>
      </c>
      <c r="K77">
        <v>106</v>
      </c>
      <c r="L77">
        <v>1.1384169743567488E-2</v>
      </c>
      <c r="P77">
        <v>106</v>
      </c>
      <c r="Q77">
        <v>6.5883451647857236E-2</v>
      </c>
      <c r="T77">
        <v>106</v>
      </c>
      <c r="U77">
        <v>7.6266105255486834E-3</v>
      </c>
      <c r="X77">
        <v>106</v>
      </c>
      <c r="Y77">
        <v>3.1171910389151593E-3</v>
      </c>
      <c r="AB77">
        <v>106</v>
      </c>
      <c r="AC77">
        <v>6.770581384624666E-2</v>
      </c>
      <c r="AF77">
        <v>106</v>
      </c>
      <c r="AG77">
        <v>5.393353913462462E-2</v>
      </c>
    </row>
    <row r="78" spans="3:33" x14ac:dyDescent="0.35">
      <c r="C78">
        <v>107</v>
      </c>
      <c r="D78">
        <v>1.4687132618249736E-3</v>
      </c>
      <c r="G78">
        <v>107</v>
      </c>
      <c r="H78">
        <v>5.6534609159966678E-2</v>
      </c>
      <c r="K78">
        <v>107</v>
      </c>
      <c r="L78">
        <v>1.1702661976206135E-2</v>
      </c>
      <c r="P78">
        <v>107</v>
      </c>
      <c r="Q78">
        <v>6.6835251166497772E-2</v>
      </c>
      <c r="T78">
        <v>107</v>
      </c>
      <c r="U78">
        <v>7.8748741385996496E-3</v>
      </c>
      <c r="X78">
        <v>107</v>
      </c>
      <c r="Y78">
        <v>3.2342029111143557E-3</v>
      </c>
      <c r="AB78">
        <v>107</v>
      </c>
      <c r="AC78">
        <v>6.8364668965020928E-2</v>
      </c>
      <c r="AF78">
        <v>107</v>
      </c>
      <c r="AG78">
        <v>5.4805960285917672E-2</v>
      </c>
    </row>
    <row r="79" spans="3:33" x14ac:dyDescent="0.35">
      <c r="C79">
        <v>108</v>
      </c>
      <c r="D79">
        <v>1.5370153691673554E-3</v>
      </c>
      <c r="G79">
        <v>108</v>
      </c>
      <c r="H79">
        <v>5.7149248432756226E-2</v>
      </c>
      <c r="K79">
        <v>108</v>
      </c>
      <c r="L79">
        <v>1.2025937562729225E-2</v>
      </c>
      <c r="P79">
        <v>108</v>
      </c>
      <c r="Q79">
        <v>6.7791435569550224E-2</v>
      </c>
      <c r="T79">
        <v>108</v>
      </c>
      <c r="U79">
        <v>8.1279231763948315E-3</v>
      </c>
      <c r="X79">
        <v>108</v>
      </c>
      <c r="Y79">
        <v>3.3540326260497418E-3</v>
      </c>
      <c r="AB79">
        <v>108</v>
      </c>
      <c r="AC79">
        <v>6.9025139884406089E-2</v>
      </c>
      <c r="AF79">
        <v>108</v>
      </c>
      <c r="AG79">
        <v>5.5683659210902271E-2</v>
      </c>
    </row>
    <row r="80" spans="3:33" x14ac:dyDescent="0.35">
      <c r="C80">
        <v>109</v>
      </c>
      <c r="D80">
        <v>1.6075402019314355E-3</v>
      </c>
      <c r="G80">
        <v>109</v>
      </c>
      <c r="H80">
        <v>5.7765959480827668E-2</v>
      </c>
      <c r="K80">
        <v>109</v>
      </c>
      <c r="L80">
        <v>1.2354005675720252E-2</v>
      </c>
      <c r="P80">
        <v>109</v>
      </c>
      <c r="Q80">
        <v>6.8752032009162328E-2</v>
      </c>
      <c r="T80">
        <v>109</v>
      </c>
      <c r="U80">
        <v>8.3857848410393027E-3</v>
      </c>
      <c r="X80">
        <v>109</v>
      </c>
      <c r="Y80">
        <v>3.4767105552015354E-3</v>
      </c>
      <c r="AB80">
        <v>109</v>
      </c>
      <c r="AC80">
        <v>6.9687277901377145E-2</v>
      </c>
      <c r="AF80">
        <v>109</v>
      </c>
      <c r="AG80">
        <v>5.6566659956386912E-2</v>
      </c>
    </row>
    <row r="81" spans="3:33" x14ac:dyDescent="0.35">
      <c r="C81">
        <v>110</v>
      </c>
      <c r="D81">
        <v>1.6803284951320649E-3</v>
      </c>
      <c r="G81">
        <v>110</v>
      </c>
      <c r="H81">
        <v>5.8384789382775922E-2</v>
      </c>
      <c r="K81">
        <v>110</v>
      </c>
      <c r="L81">
        <v>1.2686876051627573E-2</v>
      </c>
      <c r="P81">
        <v>110</v>
      </c>
      <c r="Q81">
        <v>6.9717069879865173E-2</v>
      </c>
      <c r="T81">
        <v>110</v>
      </c>
      <c r="U81">
        <v>8.6484866029026032E-3</v>
      </c>
      <c r="X81">
        <v>110</v>
      </c>
      <c r="Y81">
        <v>3.602267337753832E-3</v>
      </c>
      <c r="AB81">
        <v>110</v>
      </c>
      <c r="AC81">
        <v>7.0351135392876643E-2</v>
      </c>
      <c r="AF81">
        <v>110</v>
      </c>
      <c r="AG81">
        <v>5.7454988962432077E-2</v>
      </c>
    </row>
    <row r="82" spans="3:33" x14ac:dyDescent="0.35">
      <c r="C82">
        <v>111</v>
      </c>
      <c r="D82">
        <v>1.755421292827717E-3</v>
      </c>
      <c r="G82">
        <v>111</v>
      </c>
      <c r="H82">
        <v>5.9005786489845072E-2</v>
      </c>
      <c r="K82">
        <v>111</v>
      </c>
      <c r="L82">
        <v>1.3024559030997501E-2</v>
      </c>
      <c r="P82">
        <v>111</v>
      </c>
      <c r="Q82">
        <v>7.0686580826359799E-2</v>
      </c>
      <c r="T82">
        <v>111</v>
      </c>
      <c r="U82">
        <v>8.9160562477045326E-3</v>
      </c>
      <c r="X82">
        <v>111</v>
      </c>
      <c r="Y82">
        <v>3.7307339149794229E-3</v>
      </c>
      <c r="AB82">
        <v>111</v>
      </c>
      <c r="AC82">
        <v>7.1016765845195576E-2</v>
      </c>
      <c r="AF82">
        <v>111</v>
      </c>
      <c r="AG82">
        <v>5.8348675076541873E-2</v>
      </c>
    </row>
    <row r="83" spans="3:33" x14ac:dyDescent="0.35">
      <c r="C83">
        <v>112</v>
      </c>
      <c r="D83">
        <v>1.8328599710660805E-3</v>
      </c>
      <c r="G83">
        <v>112</v>
      </c>
      <c r="H83">
        <v>5.9629000453892134E-2</v>
      </c>
      <c r="K83">
        <v>112</v>
      </c>
      <c r="L83">
        <v>1.33670655981067E-2</v>
      </c>
      <c r="P83">
        <v>112</v>
      </c>
      <c r="Q83">
        <v>7.1660598752717547E-2</v>
      </c>
      <c r="T83">
        <v>112</v>
      </c>
      <c r="U83">
        <v>9.1885219234614183E-3</v>
      </c>
      <c r="X83">
        <v>112</v>
      </c>
      <c r="Y83">
        <v>3.8621415652030423E-3</v>
      </c>
      <c r="AB83">
        <v>112</v>
      </c>
      <c r="AC83">
        <v>7.1684223884294879E-2</v>
      </c>
      <c r="AF83">
        <v>112</v>
      </c>
      <c r="AG83">
        <v>5.9247749569242933E-2</v>
      </c>
    </row>
    <row r="84" spans="3:33" x14ac:dyDescent="0.35">
      <c r="C84">
        <v>113</v>
      </c>
      <c r="D84">
        <v>1.9126862620666722E-3</v>
      </c>
      <c r="G84">
        <v>113</v>
      </c>
      <c r="H84">
        <v>6.0254482256556295E-2</v>
      </c>
      <c r="K84">
        <v>113</v>
      </c>
      <c r="L84">
        <v>1.3714407420030704E-2</v>
      </c>
      <c r="P84">
        <v>113</v>
      </c>
      <c r="Q84">
        <v>7.2639159833005729E-2</v>
      </c>
      <c r="T84">
        <v>113</v>
      </c>
      <c r="U84">
        <v>9.4659121873029214E-3</v>
      </c>
      <c r="X84">
        <v>113</v>
      </c>
      <c r="Y84">
        <v>3.9965219393506409E-3</v>
      </c>
      <c r="AB84">
        <v>113</v>
      </c>
      <c r="AC84">
        <v>7.2353565307113427E-2</v>
      </c>
      <c r="AF84">
        <v>113</v>
      </c>
      <c r="AG84">
        <v>6.015224615107935E-2</v>
      </c>
    </row>
    <row r="85" spans="3:33" x14ac:dyDescent="0.35">
      <c r="C85">
        <v>114</v>
      </c>
      <c r="D85">
        <v>1.9949422796428111E-3</v>
      </c>
      <c r="G85">
        <v>114</v>
      </c>
      <c r="H85">
        <v>6.0882284239678924E-2</v>
      </c>
      <c r="K85">
        <v>114</v>
      </c>
      <c r="L85">
        <v>1.4066596885186525E-2</v>
      </c>
      <c r="P85">
        <v>114</v>
      </c>
      <c r="Q85">
        <v>7.3622302523353306E-2</v>
      </c>
      <c r="T85">
        <v>114</v>
      </c>
      <c r="U85">
        <v>9.7482560521723362E-3</v>
      </c>
      <c r="X85">
        <v>114</v>
      </c>
      <c r="Y85">
        <v>4.1339070970954576E-3</v>
      </c>
      <c r="AB85">
        <v>114</v>
      </c>
      <c r="AC85">
        <v>7.3024847113911259E-2</v>
      </c>
      <c r="AF85">
        <v>114</v>
      </c>
      <c r="AG85">
        <v>6.1062200991055485E-2</v>
      </c>
    </row>
    <row r="86" spans="3:33" x14ac:dyDescent="0.35">
      <c r="C86">
        <v>115</v>
      </c>
      <c r="D86">
        <v>2.0796705458672325E-3</v>
      </c>
      <c r="G86">
        <v>115</v>
      </c>
      <c r="H86">
        <v>6.1512460137021926E-2</v>
      </c>
      <c r="K86">
        <v>115</v>
      </c>
      <c r="L86">
        <v>1.4423647141387694E-2</v>
      </c>
      <c r="P86">
        <v>115</v>
      </c>
      <c r="Q86">
        <v>7.4610067575473255E-2</v>
      </c>
      <c r="T86">
        <v>115</v>
      </c>
      <c r="U86">
        <v>1.0035583033425588E-2</v>
      </c>
      <c r="X86">
        <v>115</v>
      </c>
      <c r="Y86">
        <v>4.2743295436145079E-3</v>
      </c>
      <c r="AB86">
        <v>115</v>
      </c>
      <c r="AC86">
        <v>7.369812754169848E-2</v>
      </c>
      <c r="AF86">
        <v>115</v>
      </c>
      <c r="AG86">
        <v>6.1977652736559571E-2</v>
      </c>
    </row>
    <row r="87" spans="3:33" x14ac:dyDescent="0.35">
      <c r="C87">
        <v>116</v>
      </c>
      <c r="D87">
        <v>2.1669140189877843E-3</v>
      </c>
      <c r="G87">
        <v>116</v>
      </c>
      <c r="H87">
        <v>6.2145065107334835E-2</v>
      </c>
      <c r="K87">
        <v>116</v>
      </c>
      <c r="L87">
        <v>1.4785572133450647E-2</v>
      </c>
      <c r="P87">
        <v>116</v>
      </c>
      <c r="Q87">
        <v>7.5602498051659806E-2</v>
      </c>
      <c r="T87">
        <v>116</v>
      </c>
      <c r="U87">
        <v>1.0327923195346434E-2</v>
      </c>
      <c r="X87">
        <v>116</v>
      </c>
      <c r="Y87">
        <v>4.4178222669721103E-3</v>
      </c>
      <c r="AB87">
        <v>116</v>
      </c>
      <c r="AC87">
        <v>7.4373466098802493E-2</v>
      </c>
      <c r="AF87">
        <v>116</v>
      </c>
      <c r="AG87">
        <v>6.2898642534803109E-2</v>
      </c>
    </row>
    <row r="88" spans="3:33" x14ac:dyDescent="0.35">
      <c r="C88">
        <v>117</v>
      </c>
      <c r="D88">
        <v>2.2567161226019036E-3</v>
      </c>
      <c r="G88">
        <v>117</v>
      </c>
      <c r="H88">
        <v>6.2780155768823884E-2</v>
      </c>
      <c r="K88">
        <v>117</v>
      </c>
      <c r="L88">
        <v>1.5152386640391828E-2</v>
      </c>
      <c r="P88">
        <v>117</v>
      </c>
      <c r="Q88">
        <v>7.6599639341281264E-2</v>
      </c>
      <c r="T88">
        <v>117</v>
      </c>
      <c r="U88">
        <v>1.06253071975976E-2</v>
      </c>
      <c r="X88">
        <v>117</v>
      </c>
      <c r="Y88">
        <v>4.5644187761500208E-3</v>
      </c>
      <c r="AB88">
        <v>117</v>
      </c>
      <c r="AC88">
        <v>7.5050923600628414E-2</v>
      </c>
      <c r="AF88">
        <v>117</v>
      </c>
      <c r="AG88">
        <v>6.3825214055812748E-2</v>
      </c>
    </row>
    <row r="89" spans="3:33" x14ac:dyDescent="0.35">
      <c r="C89">
        <v>118</v>
      </c>
      <c r="D89">
        <v>2.3491207761011696E-3</v>
      </c>
      <c r="G89">
        <v>118</v>
      </c>
      <c r="H89">
        <v>6.3417790235080429E-2</v>
      </c>
      <c r="K89">
        <v>118</v>
      </c>
      <c r="L89">
        <v>1.5524106312256002E-2</v>
      </c>
      <c r="P89">
        <v>118</v>
      </c>
      <c r="Q89">
        <v>7.7601539178792645E-2</v>
      </c>
      <c r="T89">
        <v>118</v>
      </c>
      <c r="U89">
        <v>1.0927766341630183E-2</v>
      </c>
      <c r="X89">
        <v>118</v>
      </c>
      <c r="Y89">
        <v>4.7141531397470017E-3</v>
      </c>
      <c r="AB89">
        <v>118</v>
      </c>
      <c r="AC89">
        <v>7.5730562206671195E-2</v>
      </c>
      <c r="AF89">
        <v>118</v>
      </c>
      <c r="AG89">
        <v>6.4757413517014945E-2</v>
      </c>
    </row>
    <row r="90" spans="3:33" x14ac:dyDescent="0.35">
      <c r="C90">
        <v>119</v>
      </c>
      <c r="D90">
        <v>2.4441724263996388E-3</v>
      </c>
      <c r="G90">
        <v>119</v>
      </c>
      <c r="H90">
        <v>6.4058028152528201E-2</v>
      </c>
      <c r="K90">
        <v>119</v>
      </c>
      <c r="L90">
        <v>1.5900747706616043E-2</v>
      </c>
      <c r="P90">
        <v>119</v>
      </c>
      <c r="Q90">
        <v>7.860824766329301E-2</v>
      </c>
      <c r="T90">
        <v>119</v>
      </c>
      <c r="U90">
        <v>1.1235332617075277E-2</v>
      </c>
      <c r="X90">
        <v>119</v>
      </c>
      <c r="Y90">
        <v>4.8670600253734441E-3</v>
      </c>
      <c r="AB90">
        <v>119</v>
      </c>
      <c r="AC90">
        <v>7.6412445458839517E-2</v>
      </c>
      <c r="AF90">
        <v>119</v>
      </c>
      <c r="AG90">
        <v>6.5695289709454333E-2</v>
      </c>
    </row>
    <row r="91" spans="3:33" x14ac:dyDescent="0.35">
      <c r="C91">
        <v>120</v>
      </c>
      <c r="D91">
        <v>2.5419160809624377E-3</v>
      </c>
      <c r="G91">
        <v>120</v>
      </c>
      <c r="H91">
        <v>6.4700930739452683E-2</v>
      </c>
      <c r="K91">
        <v>120</v>
      </c>
      <c r="L91">
        <v>1.6282328324785145E-2</v>
      </c>
      <c r="P91">
        <v>120</v>
      </c>
      <c r="Q91">
        <v>7.9619817279654947E-2</v>
      </c>
      <c r="T91">
        <v>120</v>
      </c>
      <c r="U91">
        <v>1.1548038748143908E-2</v>
      </c>
      <c r="X91">
        <v>120</v>
      </c>
      <c r="Y91">
        <v>5.0231747397697975E-3</v>
      </c>
      <c r="AB91">
        <v>120</v>
      </c>
      <c r="AC91">
        <v>7.7096638321154543E-2</v>
      </c>
      <c r="AF91">
        <v>120</v>
      </c>
      <c r="AG91">
        <v>6.6638894025689316E-2</v>
      </c>
    </row>
    <row r="92" spans="3:33" x14ac:dyDescent="0.35">
      <c r="C92">
        <v>121</v>
      </c>
      <c r="D92">
        <v>2.642397342154133E-3</v>
      </c>
      <c r="G92">
        <v>121</v>
      </c>
      <c r="H92">
        <v>6.5346560826680555E-2</v>
      </c>
      <c r="K92">
        <v>121</v>
      </c>
      <c r="L92">
        <v>1.6668866647783467E-2</v>
      </c>
      <c r="P92">
        <v>121</v>
      </c>
      <c r="Q92">
        <v>8.0636302921258007E-2</v>
      </c>
      <c r="T92">
        <v>121</v>
      </c>
      <c r="U92">
        <v>1.1865918240063918E-2</v>
      </c>
      <c r="X92">
        <v>121</v>
      </c>
      <c r="Y92">
        <v>5.1825332696809716E-3</v>
      </c>
      <c r="AB92">
        <v>121</v>
      </c>
      <c r="AC92">
        <v>7.778320722089109E-2</v>
      </c>
      <c r="AF92">
        <v>121</v>
      </c>
      <c r="AG92">
        <v>6.7588280489412539E-2</v>
      </c>
    </row>
    <row r="93" spans="3:33" x14ac:dyDescent="0.35">
      <c r="C93">
        <v>122</v>
      </c>
      <c r="D93">
        <v>2.7456624429291663E-3</v>
      </c>
      <c r="G93">
        <v>122</v>
      </c>
      <c r="H93">
        <v>6.5994982899979376E-2</v>
      </c>
      <c r="K93">
        <v>122</v>
      </c>
      <c r="L93">
        <v>1.7060382172100715E-2</v>
      </c>
      <c r="P93">
        <v>122</v>
      </c>
      <c r="Q93">
        <v>8.1657761914357599E-2</v>
      </c>
      <c r="T93">
        <v>122</v>
      </c>
      <c r="U93">
        <v>1.2189005425583564E-2</v>
      </c>
      <c r="X93">
        <v>122</v>
      </c>
      <c r="Y93">
        <v>5.34517232352165E-3</v>
      </c>
      <c r="AB93">
        <v>122</v>
      </c>
      <c r="AC93">
        <v>7.8472220091230033E-2</v>
      </c>
      <c r="AF93">
        <v>122</v>
      </c>
      <c r="AG93">
        <v>6.8543505786843997E-2</v>
      </c>
    </row>
    <row r="94" spans="3:33" x14ac:dyDescent="0.35">
      <c r="C94">
        <v>123</v>
      </c>
      <c r="D94">
        <v>2.851758283890048E-3</v>
      </c>
      <c r="G94">
        <v>123</v>
      </c>
      <c r="H94">
        <v>6.6646263144253273E-2</v>
      </c>
      <c r="K94">
        <v>123</v>
      </c>
      <c r="L94">
        <v>1.7456895445297452E-2</v>
      </c>
      <c r="P94">
        <v>123</v>
      </c>
      <c r="Q94">
        <v>8.2684254044125577E-2</v>
      </c>
      <c r="T94">
        <v>123</v>
      </c>
      <c r="U94">
        <v>1.2517335511574204E-2</v>
      </c>
      <c r="X94">
        <v>123</v>
      </c>
      <c r="Y94">
        <v>5.5111293738710565E-3</v>
      </c>
      <c r="AB94">
        <v>123</v>
      </c>
      <c r="AC94">
        <v>7.9163746415495895E-2</v>
      </c>
      <c r="AF94">
        <v>123</v>
      </c>
      <c r="AG94">
        <v>6.9504629299949161E-2</v>
      </c>
    </row>
    <row r="95" spans="3:33" x14ac:dyDescent="0.35">
      <c r="C95">
        <v>124</v>
      </c>
      <c r="D95">
        <v>2.9607324717422713E-3</v>
      </c>
      <c r="G95">
        <v>124</v>
      </c>
      <c r="H95">
        <v>6.7300469489614018E-2</v>
      </c>
      <c r="K95">
        <v>124</v>
      </c>
      <c r="L95">
        <v>1.7858428101488091E-2</v>
      </c>
      <c r="P95">
        <v>124</v>
      </c>
      <c r="Q95">
        <v>8.3715841582400696E-2</v>
      </c>
      <c r="T95">
        <v>124</v>
      </c>
      <c r="U95">
        <v>1.2850944625766091E-2</v>
      </c>
      <c r="X95">
        <v>124</v>
      </c>
      <c r="Y95">
        <v>5.6804427008389207E-3</v>
      </c>
      <c r="AB95">
        <v>124</v>
      </c>
      <c r="AC95">
        <v>7.9857857273056762E-2</v>
      </c>
      <c r="AF95">
        <v>124</v>
      </c>
      <c r="AG95">
        <v>7.0471713141536788E-2</v>
      </c>
    </row>
    <row r="96" spans="3:33" x14ac:dyDescent="0.35">
      <c r="C96">
        <v>125</v>
      </c>
      <c r="D96">
        <v>3.0726333591784261E-3</v>
      </c>
      <c r="G96">
        <v>125</v>
      </c>
      <c r="H96">
        <v>6.7957671659411745E-2</v>
      </c>
      <c r="K96">
        <v>125</v>
      </c>
      <c r="L96">
        <v>1.8265002896749052E-2</v>
      </c>
      <c r="P96">
        <v>125</v>
      </c>
      <c r="Q96">
        <v>8.4752589317189889E-2</v>
      </c>
      <c r="T96">
        <v>125</v>
      </c>
      <c r="U96">
        <v>1.3189869863653201E-2</v>
      </c>
      <c r="X96">
        <v>125</v>
      </c>
      <c r="Y96">
        <v>5.8531514363478355E-3</v>
      </c>
      <c r="AB96">
        <v>125</v>
      </c>
      <c r="AC96">
        <v>8.0554625386967588E-2</v>
      </c>
      <c r="AF96">
        <v>125</v>
      </c>
      <c r="AG96">
        <v>7.1444822192294061E-2</v>
      </c>
    </row>
    <row r="97" spans="3:33" x14ac:dyDescent="0.35">
      <c r="C97">
        <v>126</v>
      </c>
      <c r="D97">
        <v>3.1875100862275899E-3</v>
      </c>
      <c r="G97">
        <v>126</v>
      </c>
      <c r="H97">
        <v>6.8617941220313686E-2</v>
      </c>
      <c r="K97">
        <v>126</v>
      </c>
      <c r="L97">
        <v>1.8676643744495732E-2</v>
      </c>
      <c r="P97">
        <v>126</v>
      </c>
      <c r="Q97">
        <v>8.5794564583963284E-2</v>
      </c>
      <c r="T97">
        <v>126</v>
      </c>
      <c r="U97">
        <v>1.3534149335604567E-2</v>
      </c>
      <c r="X97">
        <v>126</v>
      </c>
      <c r="Y97">
        <v>6.0292956093805456E-3</v>
      </c>
      <c r="AB97">
        <v>126</v>
      </c>
      <c r="AC97">
        <v>8.1254125173441771E-2</v>
      </c>
      <c r="AF97">
        <v>126</v>
      </c>
      <c r="AG97">
        <v>7.2424024139818882E-2</v>
      </c>
    </row>
    <row r="98" spans="3:33" x14ac:dyDescent="0.35">
      <c r="C98">
        <v>127</v>
      </c>
      <c r="D98">
        <v>3.3054126231102259E-3</v>
      </c>
      <c r="G98">
        <v>127</v>
      </c>
      <c r="H98">
        <v>6.928135163452627E-2</v>
      </c>
      <c r="K98">
        <v>127</v>
      </c>
      <c r="L98">
        <v>1.9093375750873498E-2</v>
      </c>
      <c r="P98">
        <v>127</v>
      </c>
      <c r="Q98">
        <v>8.6841837298791358E-2</v>
      </c>
      <c r="T98">
        <v>127</v>
      </c>
      <c r="U98">
        <v>1.3883822214222359E-2</v>
      </c>
      <c r="X98">
        <v>127</v>
      </c>
      <c r="Y98">
        <v>6.208916192244807E-3</v>
      </c>
      <c r="AB98">
        <v>127</v>
      </c>
      <c r="AC98">
        <v>8.1956432793241926E-2</v>
      </c>
      <c r="AF98">
        <v>127</v>
      </c>
      <c r="AG98">
        <v>7.3409389519715249E-2</v>
      </c>
    </row>
    <row r="99" spans="3:33" x14ac:dyDescent="0.35">
      <c r="C99">
        <v>128</v>
      </c>
      <c r="D99">
        <v>3.4263918146424841E-3</v>
      </c>
      <c r="G99">
        <v>128</v>
      </c>
      <c r="H99">
        <v>6.9947978314259196E-2</v>
      </c>
      <c r="K99">
        <v>128</v>
      </c>
      <c r="L99">
        <v>1.9515225250207043E-2</v>
      </c>
      <c r="P99">
        <v>128</v>
      </c>
      <c r="Q99">
        <v>8.789447999337234E-2</v>
      </c>
      <c r="T99">
        <v>128</v>
      </c>
      <c r="U99">
        <v>1.4238928781987547E-2</v>
      </c>
      <c r="X99">
        <v>128</v>
      </c>
      <c r="Y99">
        <v>6.3920551479115708E-3</v>
      </c>
      <c r="AB99">
        <v>128</v>
      </c>
      <c r="AC99">
        <v>8.266162620508348E-2</v>
      </c>
      <c r="AF99">
        <v>128</v>
      </c>
      <c r="AG99">
        <v>7.4400991758817342E-2</v>
      </c>
    </row>
    <row r="100" spans="3:33" x14ac:dyDescent="0.35">
      <c r="C100">
        <v>129</v>
      </c>
      <c r="D100">
        <v>3.5504994262383475E-3</v>
      </c>
      <c r="G100">
        <v>129</v>
      </c>
      <c r="H100">
        <v>7.0617898678537294E-2</v>
      </c>
      <c r="K100">
        <v>129</v>
      </c>
      <c r="L100">
        <v>1.9942219840554061E-2</v>
      </c>
      <c r="P100">
        <v>129</v>
      </c>
      <c r="Q100">
        <v>8.8952567852003395E-2</v>
      </c>
      <c r="T100">
        <v>129</v>
      </c>
      <c r="U100">
        <v>1.4599510479236778E-2</v>
      </c>
      <c r="X100">
        <v>129</v>
      </c>
      <c r="Y100">
        <v>6.5787554784865979E-3</v>
      </c>
      <c r="AB100">
        <v>129</v>
      </c>
      <c r="AC100">
        <v>8.3369785221151252E-2</v>
      </c>
      <c r="AF100">
        <v>129</v>
      </c>
      <c r="AG100">
        <v>7.5398907220614333E-2</v>
      </c>
    </row>
    <row r="101" spans="3:33" x14ac:dyDescent="0.35">
      <c r="C101">
        <v>130</v>
      </c>
      <c r="D101">
        <v>3.6777881915625327E-3</v>
      </c>
      <c r="G101">
        <v>130</v>
      </c>
      <c r="H101">
        <v>7.1291192212472418E-2</v>
      </c>
      <c r="K101">
        <v>130</v>
      </c>
      <c r="L101">
        <v>2.0374388419409774E-2</v>
      </c>
      <c r="P101">
        <v>130</v>
      </c>
      <c r="Q101">
        <v>9.0016178750552622E-2</v>
      </c>
      <c r="T101">
        <v>130</v>
      </c>
      <c r="U101">
        <v>1.4965609952515857E-2</v>
      </c>
      <c r="X101">
        <v>130</v>
      </c>
      <c r="Y101">
        <v>6.7690612748796041E-3</v>
      </c>
      <c r="AB101">
        <v>130</v>
      </c>
      <c r="AC101">
        <v>8.4080991564834798E-2</v>
      </c>
      <c r="AF101">
        <v>130</v>
      </c>
      <c r="AG101">
        <v>7.640321525295149E-2</v>
      </c>
    </row>
    <row r="102" spans="3:33" x14ac:dyDescent="0.35">
      <c r="C102">
        <v>131</v>
      </c>
      <c r="D102">
        <v>3.808311861891516E-3</v>
      </c>
      <c r="G102">
        <v>131</v>
      </c>
      <c r="H102">
        <v>7.196794052911272E-2</v>
      </c>
      <c r="K102">
        <v>131</v>
      </c>
      <c r="L102">
        <v>2.0811761219608718E-2</v>
      </c>
      <c r="P102">
        <v>131</v>
      </c>
      <c r="Q102">
        <v>9.1085393297489992E-2</v>
      </c>
      <c r="T102">
        <v>131</v>
      </c>
      <c r="U102">
        <v>1.5337271103356502E-2</v>
      </c>
      <c r="X102">
        <v>131</v>
      </c>
      <c r="Y102">
        <v>6.9630177677389255E-3</v>
      </c>
      <c r="AB102">
        <v>131</v>
      </c>
      <c r="AC102">
        <v>8.4795328930792543E-2</v>
      </c>
      <c r="AF102">
        <v>131</v>
      </c>
      <c r="AG102">
        <v>7.7413998238085313E-2</v>
      </c>
    </row>
    <row r="103" spans="3:33" x14ac:dyDescent="0.35">
      <c r="C103">
        <v>132</v>
      </c>
      <c r="D103">
        <v>3.9421252572452879E-3</v>
      </c>
      <c r="G103">
        <v>132</v>
      </c>
      <c r="H103">
        <v>7.2648227433995335E-2</v>
      </c>
      <c r="K103">
        <v>132</v>
      </c>
      <c r="L103">
        <v>2.1254369845471813E-2</v>
      </c>
      <c r="P103">
        <v>132</v>
      </c>
      <c r="Q103">
        <v>9.2160294877041693E-2</v>
      </c>
      <c r="T103">
        <v>132</v>
      </c>
      <c r="U103">
        <v>1.5714539137525754E-2</v>
      </c>
      <c r="X103">
        <v>132</v>
      </c>
      <c r="Y103">
        <v>7.1606713797244745E-3</v>
      </c>
      <c r="AB103">
        <v>132</v>
      </c>
      <c r="AC103">
        <v>8.5512883047462865E-2</v>
      </c>
      <c r="AF103">
        <v>132</v>
      </c>
      <c r="AG103">
        <v>7.8431341645176941E-2</v>
      </c>
    </row>
    <row r="104" spans="3:33" x14ac:dyDescent="0.35">
      <c r="C104">
        <v>133</v>
      </c>
      <c r="D104">
        <v>4.079284319357457E-3</v>
      </c>
      <c r="G104">
        <v>133</v>
      </c>
      <c r="H104">
        <v>7.3332138992534865E-2</v>
      </c>
      <c r="K104">
        <v>133</v>
      </c>
      <c r="L104">
        <v>2.1702247309247004E-2</v>
      </c>
      <c r="P104">
        <v>133</v>
      </c>
      <c r="Q104">
        <v>9.3240969694534409E-2</v>
      </c>
      <c r="T104">
        <v>133</v>
      </c>
      <c r="U104">
        <v>1.6097460614798893E-2</v>
      </c>
      <c r="X104">
        <v>133</v>
      </c>
      <c r="Y104">
        <v>7.362069779196111E-3</v>
      </c>
      <c r="AB104">
        <v>133</v>
      </c>
      <c r="AC104">
        <v>8.6233741742145473E-2</v>
      </c>
      <c r="AF104">
        <v>133</v>
      </c>
      <c r="AG104">
        <v>7.9455334085311247E-2</v>
      </c>
    </row>
    <row r="105" spans="3:33" x14ac:dyDescent="0.35">
      <c r="C105">
        <v>134</v>
      </c>
      <c r="D105">
        <v>4.2198461665568371E-3</v>
      </c>
      <c r="G105">
        <v>134</v>
      </c>
      <c r="H105">
        <v>7.4019763600388436E-2</v>
      </c>
      <c r="K105">
        <v>134</v>
      </c>
      <c r="L105">
        <v>2.2155428067892585E-2</v>
      </c>
      <c r="P105">
        <v>134</v>
      </c>
      <c r="Q105">
        <v>9.4327506824000207E-2</v>
      </c>
      <c r="T105">
        <v>134</v>
      </c>
      <c r="U105">
        <v>1.6486083499308801E-2</v>
      </c>
      <c r="X105">
        <v>134</v>
      </c>
      <c r="Y105">
        <v>7.5672619353994146E-3</v>
      </c>
      <c r="AB105">
        <v>134</v>
      </c>
      <c r="AC105">
        <v>8.6957995008784067E-2</v>
      </c>
      <c r="AF105">
        <v>134</v>
      </c>
      <c r="AG105">
        <v>8.0486067369133815E-2</v>
      </c>
    </row>
    <row r="106" spans="3:33" x14ac:dyDescent="0.35">
      <c r="C106">
        <v>135</v>
      </c>
      <c r="D106">
        <v>4.3638691506394404E-3</v>
      </c>
      <c r="G106">
        <v>135</v>
      </c>
      <c r="H106">
        <v>7.471119205694654E-2</v>
      </c>
      <c r="K106">
        <v>135</v>
      </c>
      <c r="L106">
        <v>2.2613948060253342E-2</v>
      </c>
      <c r="P106">
        <v>135</v>
      </c>
      <c r="Q106">
        <v>9.5419998258117214E-2</v>
      </c>
      <c r="T106">
        <v>135</v>
      </c>
      <c r="U106">
        <v>1.6880457210526868E-2</v>
      </c>
      <c r="X106">
        <v>135</v>
      </c>
      <c r="Y106">
        <v>7.7762981752359361E-3</v>
      </c>
      <c r="AB106">
        <v>135</v>
      </c>
      <c r="AC106">
        <v>8.7685735078588692E-2</v>
      </c>
      <c r="AF106">
        <v>135</v>
      </c>
      <c r="AG106">
        <v>8.1523636567203364E-2</v>
      </c>
    </row>
    <row r="107" spans="3:33" x14ac:dyDescent="0.35">
      <c r="C107">
        <v>136</v>
      </c>
      <c r="D107">
        <v>4.5114129158159268E-3</v>
      </c>
      <c r="G107">
        <v>136</v>
      </c>
      <c r="H107">
        <v>7.5406517642108095E-2</v>
      </c>
      <c r="K107">
        <v>136</v>
      </c>
      <c r="L107">
        <v>2.3077844744680671E-2</v>
      </c>
      <c r="P107">
        <v>136</v>
      </c>
      <c r="Q107">
        <v>9.651853896056567E-2</v>
      </c>
      <c r="T107">
        <v>136</v>
      </c>
      <c r="U107">
        <v>1.7280632674932735E-2</v>
      </c>
      <c r="X107">
        <v>136</v>
      </c>
      <c r="Y107">
        <v>7.9892302417103774E-3</v>
      </c>
      <c r="AB107">
        <v>136</v>
      </c>
      <c r="AC107">
        <v>8.8417056493644494E-2</v>
      </c>
      <c r="AF107">
        <v>136</v>
      </c>
      <c r="AG107">
        <v>8.2568140073162433E-2</v>
      </c>
    </row>
    <row r="108" spans="3:33" x14ac:dyDescent="0.35">
      <c r="C108">
        <v>137</v>
      </c>
      <c r="D108">
        <v>4.6625384598257442E-3</v>
      </c>
      <c r="G108">
        <v>137</v>
      </c>
      <c r="H108">
        <v>7.6105836196506835E-2</v>
      </c>
      <c r="K108">
        <v>137</v>
      </c>
      <c r="L108">
        <v>2.3547157137148052E-2</v>
      </c>
      <c r="P108">
        <v>137</v>
      </c>
      <c r="Q108">
        <v>9.7623226920881559E-2</v>
      </c>
      <c r="T108">
        <v>137</v>
      </c>
      <c r="U108">
        <v>1.7686662378431715E-2</v>
      </c>
      <c r="X108">
        <v>137</v>
      </c>
      <c r="Y108">
        <v>8.2061113541524316E-3</v>
      </c>
      <c r="AB108">
        <v>137</v>
      </c>
      <c r="AC108">
        <v>8.9152056183661038E-2</v>
      </c>
      <c r="AF108">
        <v>137</v>
      </c>
      <c r="AG108">
        <v>8.3619679669833122E-2</v>
      </c>
    </row>
    <row r="109" spans="3:33" x14ac:dyDescent="0.35">
      <c r="C109">
        <v>138</v>
      </c>
      <c r="D109">
        <v>4.8173081973164281E-3</v>
      </c>
      <c r="G109">
        <v>138</v>
      </c>
      <c r="H109">
        <v>7.680924620536847E-2</v>
      </c>
      <c r="K109">
        <v>138</v>
      </c>
      <c r="L109">
        <v>2.4021925849915766E-2</v>
      </c>
      <c r="P109">
        <v>138</v>
      </c>
      <c r="Q109">
        <v>9.8734163211898346E-2</v>
      </c>
      <c r="T109">
        <v>138</v>
      </c>
      <c r="U109">
        <v>1.8098600419582191E-2</v>
      </c>
      <c r="X109">
        <v>138</v>
      </c>
      <c r="Y109">
        <v>8.4269962703175435E-3</v>
      </c>
      <c r="AB109">
        <v>138</v>
      </c>
      <c r="AC109">
        <v>8.9890833546027463E-2</v>
      </c>
      <c r="AF109">
        <v>138</v>
      </c>
      <c r="AG109">
        <v>8.4678360598353597E-2</v>
      </c>
    </row>
    <row r="110" spans="3:33" x14ac:dyDescent="0.35">
      <c r="C110">
        <v>139</v>
      </c>
      <c r="D110">
        <v>4.9757860255932084E-3</v>
      </c>
      <c r="G110">
        <v>139</v>
      </c>
      <c r="H110">
        <v>7.7516848886186776E-2</v>
      </c>
      <c r="K110">
        <v>139</v>
      </c>
      <c r="L110">
        <v>2.4502193130798326E-2</v>
      </c>
      <c r="P110">
        <v>139</v>
      </c>
      <c r="Q110">
        <v>9.9851452049868172E-2</v>
      </c>
      <c r="T110">
        <v>139</v>
      </c>
      <c r="U110">
        <v>1.8516502563696309E-2</v>
      </c>
      <c r="X110">
        <v>139</v>
      </c>
      <c r="Y110">
        <v>8.6519413504764497E-3</v>
      </c>
      <c r="AB110">
        <v>139</v>
      </c>
      <c r="AC110">
        <v>9.0633490529346508E-2</v>
      </c>
      <c r="AF110">
        <v>139</v>
      </c>
      <c r="AG110">
        <v>8.5744291630473604E-2</v>
      </c>
    </row>
    <row r="111" spans="3:33" x14ac:dyDescent="0.35">
      <c r="C111">
        <v>140</v>
      </c>
      <c r="D111">
        <v>5.1380373928520346E-3</v>
      </c>
      <c r="G111">
        <v>140</v>
      </c>
      <c r="H111">
        <v>7.8228748280420146E-2</v>
      </c>
      <c r="K111">
        <v>140</v>
      </c>
      <c r="L111">
        <v>2.498800290309032E-2</v>
      </c>
      <c r="P111">
        <v>140</v>
      </c>
      <c r="Q111">
        <v>0.1009752008573619</v>
      </c>
      <c r="T111">
        <v>140</v>
      </c>
      <c r="U111">
        <v>1.8940426297880609E-2</v>
      </c>
      <c r="X111">
        <v>140</v>
      </c>
      <c r="Y111">
        <v>8.8810046236104147E-3</v>
      </c>
      <c r="AB111">
        <v>140</v>
      </c>
      <c r="AC111">
        <v>9.1380131720632238E-2</v>
      </c>
      <c r="AF111">
        <v>140</v>
      </c>
      <c r="AG111">
        <v>8.681758514413615E-2</v>
      </c>
    </row>
    <row r="112" spans="3:33" x14ac:dyDescent="0.35">
      <c r="C112">
        <v>141</v>
      </c>
      <c r="D112">
        <v>5.3041293690170264E-3</v>
      </c>
      <c r="G112">
        <v>141</v>
      </c>
      <c r="H112">
        <v>7.8945051349422132E-2</v>
      </c>
      <c r="K112">
        <v>141</v>
      </c>
      <c r="L112">
        <v>2.5479400806207277E-2</v>
      </c>
      <c r="P112">
        <v>141</v>
      </c>
      <c r="Q112">
        <v>0.10210552032905153</v>
      </c>
      <c r="T112">
        <v>141</v>
      </c>
      <c r="U112">
        <v>1.9370430887085399E-2</v>
      </c>
      <c r="X112">
        <v>141</v>
      </c>
      <c r="Y112">
        <v>9.1142458558359455E-3</v>
      </c>
      <c r="AB112">
        <v>141</v>
      </c>
      <c r="AC112">
        <v>9.2130864436366852E-2</v>
      </c>
      <c r="AF112">
        <v>141</v>
      </c>
      <c r="AG112">
        <v>8.7898357202478253E-2</v>
      </c>
    </row>
    <row r="113" spans="3:33" x14ac:dyDescent="0.35">
      <c r="C113">
        <v>142</v>
      </c>
      <c r="D113">
        <v>5.4741307193120229E-3</v>
      </c>
      <c r="G113">
        <v>142</v>
      </c>
      <c r="H113">
        <v>7.966586807483346E-2</v>
      </c>
      <c r="K113">
        <v>142</v>
      </c>
      <c r="L113">
        <v>2.5976434237099832E-2</v>
      </c>
      <c r="P113">
        <v>142</v>
      </c>
      <c r="Q113">
        <v>0.10324252450048503</v>
      </c>
      <c r="T113">
        <v>142</v>
      </c>
      <c r="U113">
        <v>1.9806577431234595E-2</v>
      </c>
      <c r="X113">
        <v>142</v>
      </c>
      <c r="Y113">
        <v>9.3517266211903607E-3</v>
      </c>
      <c r="AB113">
        <v>142</v>
      </c>
      <c r="AC113">
        <v>9.2885798817624668E-2</v>
      </c>
      <c r="AF113">
        <v>142</v>
      </c>
      <c r="AG113">
        <v>8.898672763639158E-2</v>
      </c>
    </row>
    <row r="114" spans="3:33" x14ac:dyDescent="0.35">
      <c r="C114">
        <v>143</v>
      </c>
      <c r="D114">
        <v>5.6481119807048818E-3</v>
      </c>
      <c r="G114">
        <v>143</v>
      </c>
      <c r="H114">
        <v>8.0391311563676959E-2</v>
      </c>
      <c r="K114">
        <v>143</v>
      </c>
      <c r="L114">
        <v>2.6479152392500593E-2</v>
      </c>
      <c r="P114">
        <v>143</v>
      </c>
      <c r="Q114">
        <v>0.10438633081996876</v>
      </c>
      <c r="T114">
        <v>143</v>
      </c>
      <c r="U114">
        <v>2.0248928923510132E-2</v>
      </c>
      <c r="X114">
        <v>143</v>
      </c>
      <c r="Y114">
        <v>9.5935103749173502E-3</v>
      </c>
      <c r="AB114">
        <v>143</v>
      </c>
      <c r="AC114">
        <v>9.3645047929483277E-2</v>
      </c>
      <c r="AF114">
        <v>143</v>
      </c>
      <c r="AG114">
        <v>9.0082820130790539E-2</v>
      </c>
    </row>
    <row r="115" spans="3:33" x14ac:dyDescent="0.35">
      <c r="C115">
        <v>144</v>
      </c>
      <c r="D115">
        <v>5.8261455413728151E-3</v>
      </c>
      <c r="G115">
        <v>144</v>
      </c>
      <c r="H115">
        <v>8.1121498158412339E-2</v>
      </c>
      <c r="K115">
        <v>144</v>
      </c>
      <c r="L115">
        <v>2.6987606312064687E-2</v>
      </c>
      <c r="P115">
        <v>144</v>
      </c>
      <c r="Q115">
        <v>0.10553706022367879</v>
      </c>
      <c r="T115">
        <v>144</v>
      </c>
      <c r="U115">
        <v>2.0697550309868029E-2</v>
      </c>
      <c r="X115">
        <v>144</v>
      </c>
      <c r="Y115">
        <v>9.8396625294000888E-3</v>
      </c>
      <c r="AB115">
        <v>144</v>
      </c>
      <c r="AC115">
        <v>9.4408727864955896E-2</v>
      </c>
      <c r="AF115">
        <v>144</v>
      </c>
      <c r="AG115">
        <v>9.1186762314743347E-2</v>
      </c>
    </row>
    <row r="116" spans="3:33" x14ac:dyDescent="0.35">
      <c r="C116">
        <v>145</v>
      </c>
      <c r="D116">
        <v>6.0083057233477092E-3</v>
      </c>
      <c r="G116">
        <v>145</v>
      </c>
      <c r="H116">
        <v>8.1856547552225878E-2</v>
      </c>
      <c r="K116">
        <v>145</v>
      </c>
      <c r="L116">
        <v>2.7501848922467619E-2</v>
      </c>
      <c r="P116">
        <v>145</v>
      </c>
      <c r="Q116">
        <v>0.10669483721413166</v>
      </c>
      <c r="T116">
        <v>145</v>
      </c>
      <c r="U116">
        <v>2.1152508549867E-2</v>
      </c>
      <c r="X116">
        <v>145</v>
      </c>
      <c r="Y116">
        <v>1.0090250532898973E-2</v>
      </c>
      <c r="AB116">
        <v>145</v>
      </c>
      <c r="AC116">
        <v>9.5176957853695149E-2</v>
      </c>
      <c r="AF116">
        <v>145</v>
      </c>
      <c r="AG116">
        <v>9.229868585563239E-2</v>
      </c>
    </row>
    <row r="117" spans="3:33" x14ac:dyDescent="0.35">
      <c r="C117">
        <v>146</v>
      </c>
      <c r="D117">
        <v>6.1946688685107663E-3</v>
      </c>
      <c r="G117">
        <v>146</v>
      </c>
      <c r="H117">
        <v>8.2596582909845617E-2</v>
      </c>
      <c r="K117">
        <v>146</v>
      </c>
      <c r="L117">
        <v>2.8021935082524336E-2</v>
      </c>
      <c r="P117">
        <v>146</v>
      </c>
      <c r="Q117">
        <v>0.10785978994214813</v>
      </c>
      <c r="T117">
        <v>146</v>
      </c>
      <c r="U117">
        <v>2.161387267889233E-2</v>
      </c>
      <c r="X117">
        <v>146</v>
      </c>
      <c r="Y117">
        <v>1.0345343951259859E-2</v>
      </c>
      <c r="AB117">
        <v>146</v>
      </c>
      <c r="AC117">
        <v>9.5949860375731749E-2</v>
      </c>
      <c r="AF117">
        <v>146</v>
      </c>
      <c r="AG117">
        <v>9.34187265575155E-2</v>
      </c>
    </row>
    <row r="118" spans="3:33" x14ac:dyDescent="0.35">
      <c r="C118">
        <v>147</v>
      </c>
      <c r="D118">
        <v>6.3853134281179579E-3</v>
      </c>
      <c r="G118">
        <v>147</v>
      </c>
      <c r="H118">
        <v>8.3341730994193813E-2</v>
      </c>
      <c r="K118">
        <v>147</v>
      </c>
      <c r="L118">
        <v>2.8547921629396483E-2</v>
      </c>
      <c r="P118">
        <v>147</v>
      </c>
      <c r="Q118">
        <v>0.10903205029245393</v>
      </c>
      <c r="T118">
        <v>147</v>
      </c>
      <c r="U118">
        <v>2.2081713871862165E-2</v>
      </c>
      <c r="X118">
        <v>147</v>
      </c>
      <c r="Y118">
        <v>1.0605014552769527E-2</v>
      </c>
      <c r="AB118">
        <v>147</v>
      </c>
      <c r="AC118">
        <v>9.6727561280530741E-2</v>
      </c>
      <c r="AF118">
        <v>147</v>
      </c>
      <c r="AG118">
        <v>9.454702446387217E-2</v>
      </c>
    </row>
    <row r="119" spans="3:33" x14ac:dyDescent="0.35">
      <c r="C119">
        <v>148</v>
      </c>
      <c r="D119">
        <v>6.5803200560502831E-3</v>
      </c>
      <c r="G119">
        <v>148</v>
      </c>
      <c r="H119">
        <v>8.4092122299208968E-2</v>
      </c>
      <c r="K119">
        <v>148</v>
      </c>
      <c r="L119">
        <v>2.9079867425957008E-2</v>
      </c>
      <c r="P119">
        <v>148</v>
      </c>
      <c r="Q119">
        <v>0.11021175397306922</v>
      </c>
      <c r="T119">
        <v>148</v>
      </c>
      <c r="U119">
        <v>2.2556105508506907E-2</v>
      </c>
      <c r="X119">
        <v>148</v>
      </c>
      <c r="Y119">
        <v>1.0869336396346128E-2</v>
      </c>
      <c r="AB119">
        <v>148</v>
      </c>
      <c r="AC119">
        <v>9.751018991166599E-2</v>
      </c>
      <c r="AF119">
        <v>148</v>
      </c>
      <c r="AG119">
        <v>9.5683723964928802E-2</v>
      </c>
    </row>
    <row r="120" spans="3:33" x14ac:dyDescent="0.35">
      <c r="C120">
        <v>149</v>
      </c>
      <c r="D120">
        <v>6.7797717059958117E-3</v>
      </c>
      <c r="G120">
        <v>149</v>
      </c>
      <c r="H120">
        <v>8.4847891189190616E-2</v>
      </c>
      <c r="K120">
        <v>149</v>
      </c>
      <c r="L120">
        <v>2.9617833409382309E-2</v>
      </c>
      <c r="P120">
        <v>149</v>
      </c>
      <c r="Q120">
        <v>0.11139904060864464</v>
      </c>
      <c r="T120">
        <v>149</v>
      </c>
      <c r="U120">
        <v>2.3037123240315236E-2</v>
      </c>
      <c r="X120">
        <v>149</v>
      </c>
      <c r="Y120">
        <v>1.1138385923263511E-2</v>
      </c>
      <c r="AB120">
        <v>149</v>
      </c>
      <c r="AC120">
        <v>9.8297879237431857E-2</v>
      </c>
      <c r="AF120">
        <v>149</v>
      </c>
      <c r="AG120">
        <v>9.6828973909765498E-2</v>
      </c>
    </row>
    <row r="121" spans="3:33" x14ac:dyDescent="0.35">
      <c r="C121">
        <v>150</v>
      </c>
      <c r="D121">
        <v>6.9837537327851864E-3</v>
      </c>
      <c r="G121">
        <v>150</v>
      </c>
      <c r="H121">
        <v>8.5609176045045532E-2</v>
      </c>
      <c r="K121">
        <v>150</v>
      </c>
      <c r="L121">
        <v>3.0161882641045658E-2</v>
      </c>
      <c r="P121">
        <v>150</v>
      </c>
      <c r="Q121">
        <v>0.11259405383791274</v>
      </c>
      <c r="T121">
        <v>150</v>
      </c>
      <c r="U121">
        <v>2.3524845059245091E-2</v>
      </c>
      <c r="X121">
        <v>150</v>
      </c>
      <c r="Y121">
        <v>1.1412242052621511E-2</v>
      </c>
      <c r="AB121">
        <v>150</v>
      </c>
      <c r="AC121">
        <v>9.9090765987733684E-2</v>
      </c>
      <c r="AF121">
        <v>150</v>
      </c>
      <c r="AG121">
        <v>9.7982927723420737E-2</v>
      </c>
    </row>
    <row r="122" spans="3:33" x14ac:dyDescent="0.35">
      <c r="C122">
        <v>151</v>
      </c>
      <c r="D122">
        <v>7.1923539981175351E-3</v>
      </c>
      <c r="G122">
        <v>151</v>
      </c>
      <c r="H122">
        <v>8.6376119417839695E-2</v>
      </c>
      <c r="K122">
        <v>151</v>
      </c>
      <c r="L122">
        <v>3.0712080357787944E-2</v>
      </c>
      <c r="P122">
        <v>151</v>
      </c>
      <c r="Q122">
        <v>0.11379694141543265</v>
      </c>
      <c r="T122">
        <v>151</v>
      </c>
      <c r="U122">
        <v>2.4019351368302102E-2</v>
      </c>
      <c r="X122">
        <v>151</v>
      </c>
      <c r="Y122">
        <v>1.1690986280787628E-2</v>
      </c>
      <c r="AB122">
        <v>151</v>
      </c>
      <c r="AC122">
        <v>9.9888990797621341E-2</v>
      </c>
      <c r="AF122">
        <v>151</v>
      </c>
      <c r="AG122">
        <v>9.9145743529221952E-2</v>
      </c>
    </row>
    <row r="123" spans="3:33" x14ac:dyDescent="0.35">
      <c r="C123">
        <v>152</v>
      </c>
      <c r="D123">
        <v>7.405662980929888E-3</v>
      </c>
      <c r="G123">
        <v>152</v>
      </c>
      <c r="H123">
        <v>8.7148868190087214E-2</v>
      </c>
      <c r="K123">
        <v>152</v>
      </c>
      <c r="L123">
        <v>3.1268494024643642E-2</v>
      </c>
      <c r="P123">
        <v>152</v>
      </c>
      <c r="Q123">
        <v>0.1150078553178142</v>
      </c>
      <c r="T123">
        <v>152</v>
      </c>
      <c r="U123">
        <v>2.4520725054091547E-2</v>
      </c>
      <c r="X123">
        <v>152</v>
      </c>
      <c r="Y123">
        <v>1.1974702785049666E-2</v>
      </c>
      <c r="AB123">
        <v>152</v>
      </c>
      <c r="AC123">
        <v>0.10069269835785351</v>
      </c>
      <c r="AF123">
        <v>152</v>
      </c>
      <c r="AG123">
        <v>0.1003175842765813</v>
      </c>
    </row>
    <row r="124" spans="3:33" x14ac:dyDescent="0.35">
      <c r="C124">
        <v>153</v>
      </c>
      <c r="D124">
        <v>7.623773892681208E-3</v>
      </c>
      <c r="G124">
        <v>153</v>
      </c>
      <c r="H124">
        <v>8.7927573745238768E-2</v>
      </c>
      <c r="K124">
        <v>153</v>
      </c>
      <c r="L124">
        <v>3.1831193389103875E-2</v>
      </c>
      <c r="P124">
        <v>153</v>
      </c>
      <c r="Q124">
        <v>0.11622695185462005</v>
      </c>
      <c r="T124">
        <v>153</v>
      </c>
      <c r="U124">
        <v>2.5029051561455566E-2</v>
      </c>
      <c r="X124">
        <v>153</v>
      </c>
      <c r="Y124">
        <v>1.2263478531734885E-2</v>
      </c>
      <c r="AB124">
        <v>153</v>
      </c>
      <c r="AC124">
        <v>0.10150203757290822</v>
      </c>
      <c r="AF124">
        <v>153</v>
      </c>
      <c r="AG124">
        <v>0.10149861787451181</v>
      </c>
    </row>
    <row r="125" spans="3:33" x14ac:dyDescent="0.35">
      <c r="C125">
        <v>154</v>
      </c>
      <c r="D125">
        <v>7.8467827978408108E-3</v>
      </c>
      <c r="G125">
        <v>154</v>
      </c>
      <c r="H125">
        <v>8.8712392145863753E-2</v>
      </c>
      <c r="K125">
        <v>154</v>
      </c>
      <c r="L125">
        <v>3.2400250537000637E-2</v>
      </c>
      <c r="P125">
        <v>154</v>
      </c>
      <c r="Q125">
        <v>0.11745439178415402</v>
      </c>
      <c r="T125">
        <v>154</v>
      </c>
      <c r="U125">
        <v>2.5544418970311549E-2</v>
      </c>
      <c r="X125">
        <v>154</v>
      </c>
      <c r="Y125">
        <v>1.2557403389067589E-2</v>
      </c>
      <c r="AB125">
        <v>154</v>
      </c>
      <c r="AC125">
        <v>0.10231716172688281</v>
      </c>
      <c r="AF125">
        <v>154</v>
      </c>
      <c r="AG125">
        <v>0.10268901733113187</v>
      </c>
    </row>
    <row r="126" spans="3:33" x14ac:dyDescent="0.35">
      <c r="C126">
        <v>155</v>
      </c>
      <c r="D126">
        <v>8.0747887398915554E-3</v>
      </c>
      <c r="G126">
        <v>155</v>
      </c>
      <c r="H126">
        <v>8.9503484321056204E-2</v>
      </c>
      <c r="K126">
        <v>155</v>
      </c>
      <c r="L126">
        <v>3.29757399501001E-2</v>
      </c>
      <c r="P126">
        <v>155</v>
      </c>
      <c r="Q126">
        <v>0.11869034043435689</v>
      </c>
      <c r="T126">
        <v>155</v>
      </c>
      <c r="U126">
        <v>2.6066918074813449E-2</v>
      </c>
      <c r="X126">
        <v>155</v>
      </c>
      <c r="Y126">
        <v>1.2856570245055318E-2</v>
      </c>
      <c r="AB126">
        <v>155</v>
      </c>
      <c r="AC126">
        <v>0.1031382286577579</v>
      </c>
      <c r="AF126">
        <v>155</v>
      </c>
      <c r="AG126">
        <v>0.10388896089944297</v>
      </c>
    </row>
    <row r="127" spans="3:33" x14ac:dyDescent="0.35">
      <c r="C127">
        <v>156</v>
      </c>
      <c r="D127">
        <v>8.3078938731796868E-3</v>
      </c>
      <c r="G127">
        <v>156</v>
      </c>
      <c r="H127">
        <v>9.0301016263631018E-2</v>
      </c>
      <c r="K127">
        <v>156</v>
      </c>
      <c r="L127">
        <v>3.3557738565495286E-2</v>
      </c>
      <c r="P127">
        <v>156</v>
      </c>
      <c r="Q127">
        <v>0.11993496782904098</v>
      </c>
      <c r="T127">
        <v>156</v>
      </c>
      <c r="U127">
        <v>2.6596642464962239E-2</v>
      </c>
      <c r="X127">
        <v>156</v>
      </c>
      <c r="Y127">
        <v>1.3161075130712565E-2</v>
      </c>
      <c r="AB127">
        <v>156</v>
      </c>
      <c r="AC127">
        <v>0.10396540094053203</v>
      </c>
      <c r="AF127">
        <v>156</v>
      </c>
      <c r="AG127">
        <v>0.1050986322296797</v>
      </c>
    </row>
    <row r="128" spans="3:33" x14ac:dyDescent="0.35">
      <c r="C128">
        <v>157</v>
      </c>
      <c r="D128">
        <v>8.5462036009675661E-3</v>
      </c>
      <c r="G128">
        <v>157</v>
      </c>
      <c r="H128">
        <v>9.110515923772089E-2</v>
      </c>
      <c r="K128">
        <v>157</v>
      </c>
      <c r="L128">
        <v>3.41463258368939E-2</v>
      </c>
      <c r="P128">
        <v>157</v>
      </c>
      <c r="Q128">
        <v>0.12118844881971219</v>
      </c>
      <c r="T128">
        <v>157</v>
      </c>
      <c r="U128">
        <v>2.7133688610799372E-2</v>
      </c>
      <c r="X128">
        <v>157</v>
      </c>
      <c r="Y128">
        <v>1.3471017348952789E-2</v>
      </c>
      <c r="AB128">
        <v>157</v>
      </c>
      <c r="AC128">
        <v>0.10479884607977193</v>
      </c>
      <c r="AF128">
        <v>157</v>
      </c>
      <c r="AG128">
        <v>0.10631822052855239</v>
      </c>
    </row>
    <row r="129" spans="3:33" x14ac:dyDescent="0.35">
      <c r="C129">
        <v>158</v>
      </c>
      <c r="D129">
        <v>8.7898267200701482E-3</v>
      </c>
      <c r="G129">
        <v>158</v>
      </c>
      <c r="H129">
        <v>9.1916089997425537E-2</v>
      </c>
      <c r="K129">
        <v>158</v>
      </c>
      <c r="L129">
        <v>3.4741583797898823E-2</v>
      </c>
      <c r="P129">
        <v>158</v>
      </c>
      <c r="Q129">
        <v>0.12245096322323745</v>
      </c>
      <c r="T129">
        <v>158</v>
      </c>
      <c r="U129">
        <v>2.7678155949321229E-2</v>
      </c>
      <c r="X129">
        <v>158</v>
      </c>
      <c r="Y129">
        <v>1.3786499609500742E-2</v>
      </c>
      <c r="AB129">
        <v>158</v>
      </c>
      <c r="AC129">
        <v>0.10563873671215952</v>
      </c>
      <c r="AF129">
        <v>158</v>
      </c>
      <c r="AG129">
        <v>0.10754792072571695</v>
      </c>
    </row>
    <row r="130" spans="3:33" x14ac:dyDescent="0.35">
      <c r="C130">
        <v>159</v>
      </c>
      <c r="D130">
        <v>9.0388755724839804E-3</v>
      </c>
      <c r="G130">
        <v>159</v>
      </c>
      <c r="H130">
        <v>9.2733991017215259E-2</v>
      </c>
      <c r="K130">
        <v>159</v>
      </c>
      <c r="L130">
        <v>3.5343597127384073E-2</v>
      </c>
      <c r="P130">
        <v>159</v>
      </c>
      <c r="Q130">
        <v>0.12372269596563322</v>
      </c>
      <c r="T130">
        <v>159</v>
      </c>
      <c r="U130">
        <v>2.8230146974260361E-2</v>
      </c>
      <c r="X130">
        <v>159</v>
      </c>
      <c r="Y130">
        <v>1.4107628170202049E-2</v>
      </c>
      <c r="AB130">
        <v>159</v>
      </c>
      <c r="AC130">
        <v>0.10648525081966041</v>
      </c>
      <c r="AF130">
        <v>159</v>
      </c>
      <c r="AG130">
        <v>0.1087879336478291</v>
      </c>
    </row>
    <row r="131" spans="3:33" x14ac:dyDescent="0.35">
      <c r="C131">
        <v>160</v>
      </c>
      <c r="D131">
        <v>9.2934662044475494E-3</v>
      </c>
      <c r="G131">
        <v>160</v>
      </c>
      <c r="H131">
        <v>9.3559050734843691E-2</v>
      </c>
      <c r="K131">
        <v>160</v>
      </c>
      <c r="L131">
        <v>3.5952453217074187E-2</v>
      </c>
      <c r="P131">
        <v>160</v>
      </c>
      <c r="Q131">
        <v>0.12500383723226804</v>
      </c>
      <c r="T131">
        <v>160</v>
      </c>
      <c r="U131">
        <v>2.8789767328886891E-2</v>
      </c>
      <c r="X131">
        <v>160</v>
      </c>
      <c r="Y131">
        <v>1.4434512985133461E-2</v>
      </c>
      <c r="AB131">
        <v>160</v>
      </c>
      <c r="AC131">
        <v>0.10733857195398526</v>
      </c>
      <c r="AF131">
        <v>160</v>
      </c>
      <c r="AG131">
        <v>0.11003846620056242</v>
      </c>
    </row>
    <row r="132" spans="3:33" x14ac:dyDescent="0.35">
      <c r="C132">
        <v>162</v>
      </c>
      <c r="D132">
        <v>9.8304107447395161E-3</v>
      </c>
      <c r="G132">
        <v>162</v>
      </c>
      <c r="H132">
        <v>9.5252873778015404E-2</v>
      </c>
      <c r="K132">
        <v>162</v>
      </c>
      <c r="L132">
        <v>3.720857362097077E-2</v>
      </c>
      <c r="P132">
        <v>162</v>
      </c>
      <c r="Q132">
        <v>0.12762599664242805</v>
      </c>
      <c r="T132">
        <v>162</v>
      </c>
      <c r="U132">
        <v>2.994988872527048E-2</v>
      </c>
      <c r="X132">
        <v>162</v>
      </c>
      <c r="Y132">
        <v>1.5118086887857816E-2</v>
      </c>
      <c r="AB132">
        <v>162</v>
      </c>
      <c r="AC132">
        <v>0.10908809471469422</v>
      </c>
      <c r="AF132">
        <v>162</v>
      </c>
      <c r="AG132">
        <v>0.112603334319898</v>
      </c>
    </row>
    <row r="133" spans="3:33" x14ac:dyDescent="0.35">
      <c r="C133">
        <v>164</v>
      </c>
      <c r="D133">
        <v>1.0392091989921285E-2</v>
      </c>
      <c r="G133">
        <v>164</v>
      </c>
      <c r="H133">
        <v>9.697900043107191E-2</v>
      </c>
      <c r="K133">
        <v>164</v>
      </c>
      <c r="L133">
        <v>3.8494154787164232E-2</v>
      </c>
      <c r="P133">
        <v>164</v>
      </c>
      <c r="Q133">
        <v>0.13028961887856833</v>
      </c>
      <c r="T133">
        <v>164</v>
      </c>
      <c r="U133">
        <v>3.1143013457654502E-2</v>
      </c>
      <c r="X133">
        <v>164</v>
      </c>
      <c r="Y133">
        <v>1.5827142109357522E-2</v>
      </c>
      <c r="AB133">
        <v>164</v>
      </c>
      <c r="AC133">
        <v>0.11086839729436504</v>
      </c>
      <c r="AF133">
        <v>164</v>
      </c>
      <c r="AG133">
        <v>0.11521449434786687</v>
      </c>
    </row>
    <row r="134" spans="3:33" x14ac:dyDescent="0.35">
      <c r="C134">
        <v>166</v>
      </c>
      <c r="D134">
        <v>1.0979674527309203E-2</v>
      </c>
      <c r="G134">
        <v>166</v>
      </c>
      <c r="H134">
        <v>9.8739282325776181E-2</v>
      </c>
      <c r="K134">
        <v>166</v>
      </c>
      <c r="L134">
        <v>3.981004575852564E-2</v>
      </c>
      <c r="P134">
        <v>166</v>
      </c>
      <c r="Q134">
        <v>0.1329965154218348</v>
      </c>
      <c r="T134">
        <v>166</v>
      </c>
      <c r="U134">
        <v>3.2370167892939436E-2</v>
      </c>
      <c r="X134">
        <v>166</v>
      </c>
      <c r="Y134">
        <v>1.6562784452333019E-2</v>
      </c>
      <c r="AB134">
        <v>166</v>
      </c>
      <c r="AC134">
        <v>0.11268127018664993</v>
      </c>
      <c r="AF134">
        <v>166</v>
      </c>
      <c r="AG134">
        <v>0.11787393778160193</v>
      </c>
    </row>
    <row r="135" spans="3:33" x14ac:dyDescent="0.35">
      <c r="C135">
        <v>168</v>
      </c>
      <c r="D135">
        <v>1.159440901727053E-2</v>
      </c>
      <c r="G135">
        <v>168</v>
      </c>
      <c r="H135">
        <v>0.10053570568524528</v>
      </c>
      <c r="K135">
        <v>168</v>
      </c>
      <c r="L135">
        <v>4.115714967335371E-2</v>
      </c>
      <c r="P135">
        <v>168</v>
      </c>
      <c r="Q135">
        <v>0.1357486056244073</v>
      </c>
      <c r="T135">
        <v>168</v>
      </c>
      <c r="U135">
        <v>3.3632443304380047E-2</v>
      </c>
      <c r="X135">
        <v>168</v>
      </c>
      <c r="Y135">
        <v>1.7326203503298984E-2</v>
      </c>
      <c r="AB135">
        <v>168</v>
      </c>
      <c r="AC135">
        <v>0.11452862902665539</v>
      </c>
      <c r="AF135">
        <v>168</v>
      </c>
      <c r="AG135">
        <v>0.12058378222219626</v>
      </c>
    </row>
    <row r="136" spans="3:33" x14ac:dyDescent="0.35">
      <c r="C136">
        <v>170</v>
      </c>
      <c r="D136">
        <v>1.2237640734131876E-2</v>
      </c>
      <c r="G136">
        <v>170</v>
      </c>
      <c r="H136">
        <v>0.10237040451207775</v>
      </c>
      <c r="K136">
        <v>170</v>
      </c>
      <c r="L136">
        <v>4.253642685987373E-2</v>
      </c>
      <c r="P136">
        <v>170</v>
      </c>
      <c r="Q136">
        <v>0.1385479240718607</v>
      </c>
      <c r="T136">
        <v>170</v>
      </c>
      <c r="U136">
        <v>3.493100014845664E-2</v>
      </c>
      <c r="X136">
        <v>170</v>
      </c>
      <c r="Y136">
        <v>1.8118680478401251E-2</v>
      </c>
      <c r="AB136">
        <v>170</v>
      </c>
      <c r="AC136">
        <v>0.11641252663797855</v>
      </c>
      <c r="AF136">
        <v>170</v>
      </c>
      <c r="AG136">
        <v>0.12334628041175567</v>
      </c>
    </row>
    <row r="137" spans="3:33" x14ac:dyDescent="0.35">
      <c r="C137">
        <v>172</v>
      </c>
      <c r="D137">
        <v>1.2910819117449268E-2</v>
      </c>
      <c r="G137">
        <v>172</v>
      </c>
      <c r="H137">
        <v>0.10424567544800442</v>
      </c>
      <c r="K137">
        <v>172</v>
      </c>
      <c r="L137">
        <v>4.3948898176802378E-2</v>
      </c>
      <c r="P137">
        <v>172</v>
      </c>
      <c r="Q137">
        <v>0.14139662865883354</v>
      </c>
      <c r="T137">
        <v>172</v>
      </c>
      <c r="U137">
        <v>3.6267072690089483E-2</v>
      </c>
      <c r="X137">
        <v>172</v>
      </c>
      <c r="Y137">
        <v>1.8941596980058862E-2</v>
      </c>
      <c r="AB137">
        <v>172</v>
      </c>
      <c r="AC137">
        <v>0.11833516656924975</v>
      </c>
      <c r="AF137">
        <v>172</v>
      </c>
      <c r="AG137">
        <v>0.1261638301778914</v>
      </c>
    </row>
    <row r="138" spans="3:33" x14ac:dyDescent="0.35">
      <c r="C138">
        <v>174</v>
      </c>
      <c r="D138">
        <v>1.3615508484948101E-2</v>
      </c>
      <c r="G138">
        <v>174</v>
      </c>
      <c r="H138">
        <v>0.10616399456307216</v>
      </c>
      <c r="K138">
        <v>174</v>
      </c>
      <c r="L138">
        <v>4.5395648625427075E-2</v>
      </c>
      <c r="P138">
        <v>174</v>
      </c>
      <c r="Q138">
        <v>0.1442970094570396</v>
      </c>
      <c r="T138">
        <v>174</v>
      </c>
      <c r="U138">
        <v>3.7641974014594244E-2</v>
      </c>
      <c r="X138">
        <v>174</v>
      </c>
      <c r="Y138">
        <v>1.9796444798153515E-2</v>
      </c>
      <c r="AB138">
        <v>174</v>
      </c>
      <c r="AC138">
        <v>0.12029891834504407</v>
      </c>
      <c r="AF138">
        <v>174</v>
      </c>
      <c r="AG138">
        <v>0.12903898539091177</v>
      </c>
    </row>
    <row r="139" spans="3:33" x14ac:dyDescent="0.35">
      <c r="C139">
        <v>176</v>
      </c>
      <c r="D139">
        <v>1.4353400085172486E-2</v>
      </c>
      <c r="G139">
        <v>176</v>
      </c>
      <c r="H139">
        <v>0.10812803637984725</v>
      </c>
      <c r="K139">
        <v>176</v>
      </c>
      <c r="L139">
        <v>4.6877831261413441E-2</v>
      </c>
      <c r="P139">
        <v>176</v>
      </c>
      <c r="Q139">
        <v>0.14725149846513752</v>
      </c>
      <c r="T139">
        <v>176</v>
      </c>
      <c r="U139">
        <v>3.9057101469290922E-2</v>
      </c>
      <c r="X139">
        <v>176</v>
      </c>
      <c r="Y139">
        <v>2.0684836912402877E-2</v>
      </c>
      <c r="AB139">
        <v>176</v>
      </c>
      <c r="AC139">
        <v>0.12230633469642135</v>
      </c>
      <c r="AF139">
        <v>176</v>
      </c>
      <c r="AG139">
        <v>0.13197446805349508</v>
      </c>
    </row>
    <row r="140" spans="3:33" x14ac:dyDescent="0.35">
      <c r="C140">
        <v>178</v>
      </c>
      <c r="D140">
        <v>1.5126325700112445E-2</v>
      </c>
      <c r="G140">
        <v>178</v>
      </c>
      <c r="H140">
        <v>0.11014069549580727</v>
      </c>
      <c r="K140">
        <v>178</v>
      </c>
      <c r="L140">
        <v>4.8396671437697852E-2</v>
      </c>
      <c r="P140">
        <v>178</v>
      </c>
      <c r="Q140">
        <v>0.15026268034204326</v>
      </c>
      <c r="T140">
        <v>178</v>
      </c>
      <c r="U140">
        <v>4.0513942582839274E-2</v>
      </c>
      <c r="X140">
        <v>178</v>
      </c>
      <c r="Y140">
        <v>2.1608519880075255E-2</v>
      </c>
      <c r="AB140">
        <v>178</v>
      </c>
      <c r="AC140">
        <v>0.12436017108523249</v>
      </c>
      <c r="AF140">
        <v>178</v>
      </c>
      <c r="AG140">
        <v>0.13497318165944847</v>
      </c>
    </row>
    <row r="141" spans="3:33" x14ac:dyDescent="0.35">
      <c r="C141">
        <v>180</v>
      </c>
      <c r="D141">
        <v>1.593627304710819E-2</v>
      </c>
      <c r="G141">
        <v>180</v>
      </c>
      <c r="H141">
        <v>0.11220511123750188</v>
      </c>
      <c r="K141">
        <v>180</v>
      </c>
      <c r="L141">
        <v>4.9953471413398128E-2</v>
      </c>
      <c r="P141">
        <v>180</v>
      </c>
      <c r="Q141">
        <v>0.15333330423920435</v>
      </c>
      <c r="T141">
        <v>180</v>
      </c>
      <c r="U141">
        <v>4.2014081516281547E-2</v>
      </c>
      <c r="X141">
        <v>180</v>
      </c>
      <c r="Y141">
        <v>2.2569387826395233E-2</v>
      </c>
      <c r="AB141">
        <v>180</v>
      </c>
      <c r="AC141">
        <v>0.12646340789573315</v>
      </c>
      <c r="AF141">
        <v>180</v>
      </c>
      <c r="AG141">
        <v>0.13803822597768814</v>
      </c>
    </row>
    <row r="142" spans="3:33" x14ac:dyDescent="0.35">
      <c r="C142">
        <v>182</v>
      </c>
      <c r="D142">
        <v>1.6785403276816241E-2</v>
      </c>
      <c r="G142">
        <v>182</v>
      </c>
      <c r="H142">
        <v>0.11432469586642864</v>
      </c>
      <c r="K142">
        <v>182</v>
      </c>
      <c r="L142">
        <v>5.154961536774455E-2</v>
      </c>
      <c r="P142">
        <v>182</v>
      </c>
      <c r="Q142">
        <v>0.15646629686346536</v>
      </c>
      <c r="T142">
        <v>182</v>
      </c>
      <c r="U142">
        <v>4.3559206106544728E-2</v>
      </c>
      <c r="X142">
        <v>182</v>
      </c>
      <c r="Y142">
        <v>2.3569498295192302E-2</v>
      </c>
      <c r="AB142">
        <v>182</v>
      </c>
      <c r="AC142">
        <v>0.12861927573957604</v>
      </c>
      <c r="AF142">
        <v>182</v>
      </c>
      <c r="AG142">
        <v>0.14117291344029739</v>
      </c>
    </row>
    <row r="143" spans="3:33" x14ac:dyDescent="0.35">
      <c r="C143">
        <v>184</v>
      </c>
      <c r="D143">
        <v>1.7676070922081587E-2</v>
      </c>
      <c r="G143">
        <v>184</v>
      </c>
      <c r="H143">
        <v>0.11650316696306996</v>
      </c>
      <c r="K143">
        <v>184</v>
      </c>
      <c r="L143">
        <v>5.3186574862682121E-2</v>
      </c>
      <c r="P143">
        <v>184</v>
      </c>
      <c r="Q143">
        <v>0.15966477692085332</v>
      </c>
      <c r="T143">
        <v>184</v>
      </c>
      <c r="U143">
        <v>4.5151115570942382E-2</v>
      </c>
      <c r="X143">
        <v>184</v>
      </c>
      <c r="Y143">
        <v>2.4611090266268988E-2</v>
      </c>
      <c r="AB143">
        <v>184</v>
      </c>
      <c r="AC143">
        <v>0.13083128440926317</v>
      </c>
      <c r="AF143">
        <v>184</v>
      </c>
      <c r="AG143">
        <v>0.14438078734004253</v>
      </c>
    </row>
    <row r="144" spans="3:33" x14ac:dyDescent="0.35">
      <c r="C144">
        <v>186</v>
      </c>
      <c r="D144">
        <v>1.8610846723903982E-2</v>
      </c>
      <c r="G144">
        <v>186</v>
      </c>
      <c r="H144">
        <v>0.11874458474756652</v>
      </c>
      <c r="K144">
        <v>186</v>
      </c>
      <c r="L144">
        <v>5.4865914803104064E-2</v>
      </c>
      <c r="P144">
        <v>186</v>
      </c>
      <c r="Q144">
        <v>0.16293207111334745</v>
      </c>
      <c r="T144">
        <v>186</v>
      </c>
      <c r="U144">
        <v>4.6791728950182659E-2</v>
      </c>
      <c r="X144">
        <v>186</v>
      </c>
      <c r="Y144">
        <v>2.569660470578224E-2</v>
      </c>
      <c r="AB144">
        <v>186</v>
      </c>
      <c r="AC144">
        <v>0.1331032561249296</v>
      </c>
      <c r="AF144">
        <v>186</v>
      </c>
      <c r="AG144">
        <v>0.14766564207375232</v>
      </c>
    </row>
    <row r="145" spans="3:33" x14ac:dyDescent="0.35">
      <c r="C145">
        <v>188</v>
      </c>
      <c r="D145">
        <v>1.9592543848824029E-2</v>
      </c>
      <c r="G145">
        <v>188</v>
      </c>
      <c r="H145">
        <v>0.12105339526012018</v>
      </c>
      <c r="K145">
        <v>188</v>
      </c>
      <c r="L145">
        <v>5.6589299949754167E-2</v>
      </c>
      <c r="P145">
        <v>188</v>
      </c>
      <c r="Q145">
        <v>0.16627173188603381</v>
      </c>
      <c r="T145">
        <v>188</v>
      </c>
      <c r="U145">
        <v>4.8483094377736971E-2</v>
      </c>
      <c r="X145">
        <v>188</v>
      </c>
      <c r="Y145">
        <v>2.682870808943769E-2</v>
      </c>
      <c r="AB145">
        <v>188</v>
      </c>
      <c r="AC145">
        <v>0.13543936385549224</v>
      </c>
      <c r="AF145">
        <v>188</v>
      </c>
      <c r="AG145">
        <v>0.15103154570436006</v>
      </c>
    </row>
    <row r="146" spans="3:33" x14ac:dyDescent="0.35">
      <c r="C146">
        <v>190</v>
      </c>
      <c r="D146">
        <v>2.0624248121552821E-2</v>
      </c>
      <c r="G146">
        <v>190</v>
      </c>
      <c r="H146">
        <v>0.12343448053071231</v>
      </c>
      <c r="K146">
        <v>190</v>
      </c>
      <c r="L146">
        <v>5.8358502046810326E-2</v>
      </c>
      <c r="P146">
        <v>190</v>
      </c>
      <c r="Q146">
        <v>0.16968755715166819</v>
      </c>
      <c r="T146">
        <v>190</v>
      </c>
      <c r="U146">
        <v>5.0227399275399313E-2</v>
      </c>
      <c r="X146">
        <v>190</v>
      </c>
      <c r="Y146">
        <v>2.8010319429105101E-2</v>
      </c>
      <c r="AB146">
        <v>190</v>
      </c>
      <c r="AC146">
        <v>0.13784417566504403</v>
      </c>
      <c r="AF146">
        <v>190</v>
      </c>
      <c r="AG146">
        <v>0.15448286515722912</v>
      </c>
    </row>
    <row r="147" spans="3:33" x14ac:dyDescent="0.35">
      <c r="C147">
        <v>192</v>
      </c>
      <c r="D147">
        <v>2.170935303350336E-2</v>
      </c>
      <c r="G147">
        <v>192</v>
      </c>
      <c r="H147">
        <v>0.12589321712837701</v>
      </c>
      <c r="K147">
        <v>192</v>
      </c>
      <c r="L147">
        <v>6.0175407634176177E-2</v>
      </c>
      <c r="P147">
        <v>192</v>
      </c>
      <c r="Q147">
        <v>0.17318361225438375</v>
      </c>
      <c r="T147">
        <v>192</v>
      </c>
      <c r="U147">
        <v>5.2026981588750895E-2</v>
      </c>
      <c r="X147">
        <v>192</v>
      </c>
      <c r="Y147">
        <v>2.9244641446268104E-2</v>
      </c>
      <c r="AB147">
        <v>192</v>
      </c>
      <c r="AC147">
        <v>0.14032270624850646</v>
      </c>
      <c r="AF147">
        <v>192</v>
      </c>
      <c r="AG147">
        <v>0.15802429441689489</v>
      </c>
    </row>
    <row r="148" spans="3:33" x14ac:dyDescent="0.35">
      <c r="C148">
        <v>194</v>
      </c>
      <c r="D148">
        <v>2.2851600459941408E-2</v>
      </c>
      <c r="G148">
        <v>194</v>
      </c>
      <c r="H148">
        <v>0.12843554481149075</v>
      </c>
      <c r="K148">
        <v>194</v>
      </c>
      <c r="L148">
        <v>6.204202662373702E-2</v>
      </c>
      <c r="P148">
        <v>194</v>
      </c>
      <c r="Q148">
        <v>0.17676425447507418</v>
      </c>
      <c r="T148">
        <v>194</v>
      </c>
      <c r="U148">
        <v>5.388434219238486E-2</v>
      </c>
      <c r="X148">
        <v>194</v>
      </c>
      <c r="Y148">
        <v>3.0535196676674623E-2</v>
      </c>
      <c r="AB148">
        <v>194</v>
      </c>
      <c r="AC148">
        <v>0.14288047708970777</v>
      </c>
      <c r="AF148">
        <v>194</v>
      </c>
      <c r="AG148">
        <v>0.16166088615011751</v>
      </c>
    </row>
    <row r="149" spans="3:33" x14ac:dyDescent="0.35">
      <c r="C149">
        <v>196</v>
      </c>
      <c r="D149">
        <v>2.405512823625125E-2</v>
      </c>
      <c r="G149">
        <v>196</v>
      </c>
      <c r="H149">
        <v>0.13106804742441744</v>
      </c>
      <c r="K149">
        <v>196</v>
      </c>
      <c r="L149">
        <v>6.3960501729495883E-2</v>
      </c>
      <c r="P149">
        <v>196</v>
      </c>
      <c r="Q149">
        <v>0.18043416042907506</v>
      </c>
      <c r="T149">
        <v>196</v>
      </c>
      <c r="U149">
        <v>5.5802158613562629E-2</v>
      </c>
      <c r="X149">
        <v>196</v>
      </c>
      <c r="Y149">
        <v>3.1885869467775371E-2</v>
      </c>
      <c r="AB149">
        <v>196</v>
      </c>
      <c r="AC149">
        <v>0.14552358701724605</v>
      </c>
      <c r="AF149">
        <v>196</v>
      </c>
      <c r="AG149">
        <v>0.16539808725206617</v>
      </c>
    </row>
    <row r="150" spans="3:33" x14ac:dyDescent="0.35">
      <c r="C150">
        <v>198</v>
      </c>
      <c r="D150">
        <v>2.5324526021361003E-2</v>
      </c>
      <c r="G150">
        <v>198</v>
      </c>
      <c r="H150">
        <v>0.13379804873232748</v>
      </c>
      <c r="K150">
        <v>198</v>
      </c>
      <c r="L150">
        <v>6.5933118853832087E-2</v>
      </c>
      <c r="P150">
        <v>198</v>
      </c>
      <c r="Q150">
        <v>0.18419835676359697</v>
      </c>
      <c r="T150">
        <v>198</v>
      </c>
      <c r="U150">
        <v>5.7783300244957064E-2</v>
      </c>
      <c r="X150">
        <v>198</v>
      </c>
      <c r="Y150">
        <v>3.3300955054807936E-2</v>
      </c>
      <c r="AB150">
        <v>198</v>
      </c>
      <c r="AC150">
        <v>0.14825879537160552</v>
      </c>
      <c r="AF150">
        <v>198</v>
      </c>
      <c r="AG150">
        <v>0.16924177889685971</v>
      </c>
    </row>
    <row r="151" spans="3:33" x14ac:dyDescent="0.35">
      <c r="C151">
        <v>200</v>
      </c>
      <c r="D151">
        <v>2.6664901232706574E-2</v>
      </c>
      <c r="G151">
        <v>200</v>
      </c>
      <c r="H151">
        <v>0.13663372659613113</v>
      </c>
      <c r="K151">
        <v>200</v>
      </c>
      <c r="L151">
        <v>6.7962318546426856E-2</v>
      </c>
      <c r="P151">
        <v>200</v>
      </c>
      <c r="Q151">
        <v>0.18806225462974901</v>
      </c>
      <c r="T151">
        <v>200</v>
      </c>
      <c r="U151">
        <v>5.9830845242905148E-2</v>
      </c>
      <c r="X151">
        <v>200</v>
      </c>
      <c r="Y151">
        <v>3.4785217187167296E-2</v>
      </c>
      <c r="AB151">
        <v>200</v>
      </c>
      <c r="AC151">
        <v>0.1510936205621245</v>
      </c>
      <c r="AF151">
        <v>200</v>
      </c>
      <c r="AG151">
        <v>0.17319832177446223</v>
      </c>
    </row>
    <row r="152" spans="3:33" x14ac:dyDescent="0.35">
      <c r="C152">
        <v>202</v>
      </c>
      <c r="D152">
        <v>2.8081957298157635E-2</v>
      </c>
      <c r="G152">
        <v>202</v>
      </c>
      <c r="H152">
        <v>0.13958424981992107</v>
      </c>
      <c r="K152">
        <v>202</v>
      </c>
      <c r="L152">
        <v>7.0050708669025061E-2</v>
      </c>
      <c r="P152">
        <v>202</v>
      </c>
      <c r="Q152">
        <v>0.1920316884841072</v>
      </c>
      <c r="T152">
        <v>202</v>
      </c>
      <c r="U152">
        <v>6.1948099337871571E-2</v>
      </c>
      <c r="X152">
        <v>202</v>
      </c>
      <c r="Y152">
        <v>3.6343956143534362E-2</v>
      </c>
      <c r="AB152">
        <v>202</v>
      </c>
      <c r="AC152">
        <v>0.15403645752714173</v>
      </c>
      <c r="AF152">
        <v>202</v>
      </c>
      <c r="AG152">
        <v>0.17727460731659914</v>
      </c>
    </row>
    <row r="153" spans="3:33" x14ac:dyDescent="0.35">
      <c r="C153">
        <v>204</v>
      </c>
      <c r="D153">
        <v>2.958208707180205E-2</v>
      </c>
      <c r="G153">
        <v>204</v>
      </c>
      <c r="H153">
        <v>0.14265994323327555</v>
      </c>
      <c r="K153">
        <v>204</v>
      </c>
      <c r="L153">
        <v>7.2201078418588666E-2</v>
      </c>
      <c r="P153">
        <v>204</v>
      </c>
      <c r="Q153">
        <v>0.1961129598703463</v>
      </c>
      <c r="T153">
        <v>204</v>
      </c>
      <c r="U153">
        <v>6.413861681952196E-2</v>
      </c>
      <c r="X153">
        <v>204</v>
      </c>
      <c r="Y153">
        <v>3.7983089448767771E-2</v>
      </c>
      <c r="AB153">
        <v>204</v>
      </c>
      <c r="AC153">
        <v>0.15709671857388946</v>
      </c>
      <c r="AF153">
        <v>204</v>
      </c>
      <c r="AG153">
        <v>0.18147811585930876</v>
      </c>
    </row>
    <row r="154" spans="3:33" x14ac:dyDescent="0.35">
      <c r="C154">
        <v>206</v>
      </c>
      <c r="D154">
        <v>3.1172485052066337E-2</v>
      </c>
      <c r="G154">
        <v>206</v>
      </c>
      <c r="H154">
        <v>0.14587248821185339</v>
      </c>
      <c r="K154">
        <v>206</v>
      </c>
      <c r="L154">
        <v>7.4416413884048946E-2</v>
      </c>
      <c r="P154">
        <v>206</v>
      </c>
      <c r="Q154">
        <v>0.20031288694576568</v>
      </c>
      <c r="T154">
        <v>206</v>
      </c>
      <c r="U154">
        <v>6.6406224001003281E-2</v>
      </c>
      <c r="X154">
        <v>206</v>
      </c>
      <c r="Y154">
        <v>3.9709248224481367E-2</v>
      </c>
      <c r="AB154">
        <v>206</v>
      </c>
      <c r="AC154">
        <v>0.16028500334870058</v>
      </c>
      <c r="AF154">
        <v>206</v>
      </c>
      <c r="AG154">
        <v>0.18581698286436638</v>
      </c>
    </row>
    <row r="155" spans="3:33" x14ac:dyDescent="0.35">
      <c r="C155">
        <v>208</v>
      </c>
      <c r="D155">
        <v>3.2861283092234891E-2</v>
      </c>
      <c r="G155">
        <v>208</v>
      </c>
      <c r="H155">
        <v>0.14923516805114101</v>
      </c>
      <c r="K155">
        <v>208</v>
      </c>
      <c r="L155">
        <v>7.6699915338428154E-2</v>
      </c>
      <c r="P155">
        <v>208</v>
      </c>
      <c r="Q155">
        <v>0.20463886065474265</v>
      </c>
      <c r="T155">
        <v>208</v>
      </c>
      <c r="U155">
        <v>6.8755045517095742E-2</v>
      </c>
      <c r="X155">
        <v>208</v>
      </c>
      <c r="Y155">
        <v>4.1529892919576754E-2</v>
      </c>
      <c r="AB155">
        <v>208</v>
      </c>
      <c r="AC155">
        <v>0.16361330538898219</v>
      </c>
      <c r="AF155">
        <v>208</v>
      </c>
      <c r="AG155">
        <v>0.19030007453285905</v>
      </c>
    </row>
    <row r="156" spans="3:33" x14ac:dyDescent="0.35">
      <c r="C156">
        <v>210</v>
      </c>
      <c r="D156">
        <v>3.4657715704419646E-2</v>
      </c>
      <c r="G156">
        <v>210</v>
      </c>
      <c r="H156">
        <v>0.15276317061954747</v>
      </c>
      <c r="K156">
        <v>210</v>
      </c>
      <c r="L156">
        <v>7.9055016499316719E-2</v>
      </c>
      <c r="P156">
        <v>210</v>
      </c>
      <c r="Q156">
        <v>0.20909890861628372</v>
      </c>
      <c r="T156">
        <v>210</v>
      </c>
      <c r="U156">
        <v>7.1189533870471805E-2</v>
      </c>
      <c r="X156">
        <v>210</v>
      </c>
      <c r="Y156">
        <v>4.3453453248501722E-2</v>
      </c>
      <c r="AB156">
        <v>210</v>
      </c>
      <c r="AC156">
        <v>0.16709526500177949</v>
      </c>
      <c r="AF156">
        <v>210</v>
      </c>
      <c r="AG156">
        <v>0.19493707439993779</v>
      </c>
    </row>
    <row r="157" spans="3:33" x14ac:dyDescent="0.35">
      <c r="C157">
        <v>212</v>
      </c>
      <c r="D157">
        <v>3.6572322971606001E-2</v>
      </c>
      <c r="G157">
        <v>212</v>
      </c>
      <c r="H157">
        <v>0.15647396486339976</v>
      </c>
      <c r="K157">
        <v>212</v>
      </c>
      <c r="L157">
        <v>8.1485406027513974E-2</v>
      </c>
      <c r="P157">
        <v>212</v>
      </c>
      <c r="Q157">
        <v>0.21370176799226887</v>
      </c>
      <c r="T157">
        <v>212</v>
      </c>
      <c r="U157">
        <v>7.3714502711450552E-2</v>
      </c>
      <c r="X157">
        <v>212</v>
      </c>
      <c r="Y157">
        <v>4.5489498615693069E-2</v>
      </c>
      <c r="AB157">
        <v>212</v>
      </c>
      <c r="AC157">
        <v>0.17074648133865886</v>
      </c>
      <c r="AF157">
        <v>212</v>
      </c>
      <c r="AG157">
        <v>0.19973858281061485</v>
      </c>
    </row>
    <row r="158" spans="3:33" x14ac:dyDescent="0.35">
      <c r="C158">
        <v>214</v>
      </c>
      <c r="D158">
        <v>3.8617201707395694E-2</v>
      </c>
      <c r="G158">
        <v>214</v>
      </c>
      <c r="H158">
        <v>0.16038777351275046</v>
      </c>
      <c r="K158">
        <v>214</v>
      </c>
      <c r="L158">
        <v>8.3995051577178403E-2</v>
      </c>
      <c r="P158">
        <v>214</v>
      </c>
      <c r="Q158">
        <v>0.21845696884447019</v>
      </c>
      <c r="T158">
        <v>214</v>
      </c>
      <c r="U158">
        <v>7.6335164421887231E-2</v>
      </c>
      <c r="X158">
        <v>214</v>
      </c>
      <c r="Y158">
        <v>4.764894727133781E-2</v>
      </c>
      <c r="AB158">
        <v>214</v>
      </c>
      <c r="AC158">
        <v>0.17458490084200592</v>
      </c>
      <c r="AF158">
        <v>214</v>
      </c>
      <c r="AG158">
        <v>0.20471623155516364</v>
      </c>
    </row>
    <row r="159" spans="3:33" x14ac:dyDescent="0.35">
      <c r="C159">
        <v>216</v>
      </c>
      <c r="D159">
        <v>4.0806319148443793E-2</v>
      </c>
      <c r="G159">
        <v>216</v>
      </c>
      <c r="H159">
        <v>0.16452817248383844</v>
      </c>
      <c r="K159">
        <v>216</v>
      </c>
      <c r="L159">
        <v>8.6588226762514278E-2</v>
      </c>
      <c r="P159">
        <v>216</v>
      </c>
      <c r="Q159">
        <v>0.2233749297817591</v>
      </c>
      <c r="T159">
        <v>216</v>
      </c>
      <c r="U159">
        <v>7.9057172676392728E-2</v>
      </c>
      <c r="X159">
        <v>216</v>
      </c>
      <c r="Y159">
        <v>4.9944325140332944E-2</v>
      </c>
      <c r="AB159">
        <v>216</v>
      </c>
      <c r="AC159">
        <v>0.17863130523945681</v>
      </c>
      <c r="AF159">
        <v>216</v>
      </c>
      <c r="AG159">
        <v>0.20988281640511414</v>
      </c>
    </row>
    <row r="160" spans="3:33" x14ac:dyDescent="0.35">
      <c r="C160">
        <v>218</v>
      </c>
      <c r="D160">
        <v>4.3155908594098284E-2</v>
      </c>
      <c r="G160">
        <v>218</v>
      </c>
      <c r="H160">
        <v>0.16892285911315119</v>
      </c>
      <c r="K160">
        <v>218</v>
      </c>
      <c r="L160">
        <v>8.9269541467544136E-2</v>
      </c>
      <c r="P160">
        <v>218</v>
      </c>
      <c r="Q160">
        <v>0.22846706805612441</v>
      </c>
      <c r="T160">
        <v>218</v>
      </c>
      <c r="U160">
        <v>8.1886670777880255E-2</v>
      </c>
      <c r="X160">
        <v>218</v>
      </c>
      <c r="Y160">
        <v>5.2390089009519358E-2</v>
      </c>
      <c r="AB160">
        <v>218</v>
      </c>
      <c r="AC160">
        <v>0.18290993073271589</v>
      </c>
      <c r="AF160">
        <v>218</v>
      </c>
      <c r="AG160">
        <v>0.21525245085643743</v>
      </c>
    </row>
    <row r="161" spans="3:33" x14ac:dyDescent="0.35">
      <c r="C161">
        <v>220</v>
      </c>
      <c r="D161">
        <v>4.5684973728637557E-2</v>
      </c>
      <c r="G161">
        <v>220</v>
      </c>
      <c r="H161">
        <v>0.17360464820876545</v>
      </c>
      <c r="K161">
        <v>220</v>
      </c>
      <c r="L161">
        <v>9.2043975999025751E-2</v>
      </c>
      <c r="P161">
        <v>220</v>
      </c>
      <c r="Q161">
        <v>0.23374592670220051</v>
      </c>
      <c r="T161">
        <v>220</v>
      </c>
      <c r="U161">
        <v>8.4830346714488983E-2</v>
      </c>
      <c r="X161">
        <v>220</v>
      </c>
      <c r="Y161">
        <v>5.5003034022462545E-2</v>
      </c>
      <c r="AB161">
        <v>220</v>
      </c>
      <c r="AC161">
        <v>0.18744926213333335</v>
      </c>
      <c r="AF161">
        <v>220</v>
      </c>
      <c r="AG161">
        <v>0.22084074507902565</v>
      </c>
    </row>
    <row r="162" spans="3:33" x14ac:dyDescent="0.35">
      <c r="C162">
        <v>222</v>
      </c>
      <c r="D162">
        <v>4.8415938970438187E-2</v>
      </c>
      <c r="G162">
        <v>222</v>
      </c>
      <c r="H162">
        <v>0.17861277963106342</v>
      </c>
      <c r="K162">
        <v>222</v>
      </c>
      <c r="L162">
        <v>9.4916919670713182E-2</v>
      </c>
      <c r="P162">
        <v>222</v>
      </c>
      <c r="Q162">
        <v>0.23922532184841916</v>
      </c>
      <c r="T162">
        <v>222</v>
      </c>
      <c r="U162">
        <v>8.7895496067523213E-2</v>
      </c>
      <c r="X162">
        <v>222</v>
      </c>
      <c r="Y162">
        <v>5.7802812939114469E-2</v>
      </c>
      <c r="AB162">
        <v>222</v>
      </c>
      <c r="AC162">
        <v>0.19228306323220296</v>
      </c>
      <c r="AF162">
        <v>222</v>
      </c>
      <c r="AG162">
        <v>0.22666501491945973</v>
      </c>
    </row>
    <row r="163" spans="3:33" x14ac:dyDescent="0.35">
      <c r="C163">
        <v>224</v>
      </c>
      <c r="D163">
        <v>5.1375498820381733E-2</v>
      </c>
      <c r="G163">
        <v>224</v>
      </c>
      <c r="H163">
        <v>0.18399465787737979</v>
      </c>
      <c r="K163">
        <v>224</v>
      </c>
      <c r="L163">
        <v>9.7894214513240291E-2</v>
      </c>
      <c r="P163">
        <v>224</v>
      </c>
      <c r="Q163">
        <v>0.24492051398129974</v>
      </c>
      <c r="T163">
        <v>224</v>
      </c>
      <c r="U163">
        <v>9.109009412313987E-2</v>
      </c>
      <c r="X163">
        <v>224</v>
      </c>
      <c r="Y163">
        <v>6.0812605489042937E-2</v>
      </c>
      <c r="AB163">
        <v>224</v>
      </c>
      <c r="AC163">
        <v>0.1974517304239721</v>
      </c>
      <c r="AF163">
        <v>224</v>
      </c>
      <c r="AG163">
        <v>0.23274452684065386</v>
      </c>
    </row>
    <row r="164" spans="3:33" x14ac:dyDescent="0.35">
      <c r="C164">
        <v>226</v>
      </c>
      <c r="D164">
        <v>5.4595742612449261E-2</v>
      </c>
      <c r="G164">
        <v>226</v>
      </c>
      <c r="H164">
        <v>0.18980819945421021</v>
      </c>
      <c r="K164">
        <v>226</v>
      </c>
      <c r="L164">
        <v>0.10098220493205365</v>
      </c>
      <c r="P164">
        <v>226</v>
      </c>
      <c r="Q164">
        <v>0.25084840774520828</v>
      </c>
      <c r="T164">
        <v>226</v>
      </c>
      <c r="U164">
        <v>9.4422878814240926E-2</v>
      </c>
      <c r="X164">
        <v>226</v>
      </c>
      <c r="Y164">
        <v>6.4059992145476155E-2</v>
      </c>
      <c r="AB164">
        <v>226</v>
      </c>
      <c r="AC164">
        <v>0.20300409486287982</v>
      </c>
      <c r="AF164">
        <v>226</v>
      </c>
      <c r="AG164">
        <v>0.23910078594466769</v>
      </c>
    </row>
    <row r="165" spans="3:33" x14ac:dyDescent="0.35">
      <c r="C165">
        <v>228</v>
      </c>
      <c r="D165">
        <v>5.8115666866896343E-2</v>
      </c>
      <c r="G165">
        <v>228</v>
      </c>
      <c r="H165">
        <v>0.19612504776470238</v>
      </c>
      <c r="K165">
        <v>228</v>
      </c>
      <c r="L165">
        <v>0.10418779429125269</v>
      </c>
      <c r="P165">
        <v>228</v>
      </c>
      <c r="Q165">
        <v>0.25702778584076347</v>
      </c>
      <c r="T165">
        <v>228</v>
      </c>
      <c r="U165">
        <v>9.7903446456321944E-2</v>
      </c>
      <c r="X165">
        <v>228</v>
      </c>
      <c r="Y165">
        <v>6.7578110603738389E-2</v>
      </c>
      <c r="AB165">
        <v>228</v>
      </c>
      <c r="AC165">
        <v>0.20899985593804563</v>
      </c>
      <c r="AF165">
        <v>228</v>
      </c>
      <c r="AG165">
        <v>0.24575787575254529</v>
      </c>
    </row>
    <row r="166" spans="3:33" x14ac:dyDescent="0.35">
      <c r="C166">
        <v>230</v>
      </c>
      <c r="D166">
        <v>6.1983243243215476E-2</v>
      </c>
      <c r="G166">
        <v>230</v>
      </c>
      <c r="H166">
        <v>0.20303504288540822</v>
      </c>
      <c r="K166">
        <v>230</v>
      </c>
      <c r="L166">
        <v>0.10751850959047828</v>
      </c>
      <c r="P166">
        <v>230</v>
      </c>
      <c r="Q166">
        <v>0.26347958378345254</v>
      </c>
      <c r="T166">
        <v>230</v>
      </c>
      <c r="U166">
        <v>0.10154236265846148</v>
      </c>
      <c r="X166">
        <v>230</v>
      </c>
      <c r="Y166">
        <v>7.1407209789885434E-2</v>
      </c>
      <c r="AB166">
        <v>230</v>
      </c>
      <c r="AC166">
        <v>0.21551291598229955</v>
      </c>
      <c r="AF166">
        <v>230</v>
      </c>
      <c r="AG166">
        <v>0.2527428602409188</v>
      </c>
    </row>
    <row r="167" spans="3:33" x14ac:dyDescent="0.35">
      <c r="C167">
        <v>232</v>
      </c>
      <c r="D167">
        <v>6.6258298896736206E-2</v>
      </c>
      <c r="G167">
        <v>232</v>
      </c>
      <c r="H167">
        <v>0.21065252512255075</v>
      </c>
      <c r="K167">
        <v>232</v>
      </c>
      <c r="L167">
        <v>0.11098257563345511</v>
      </c>
      <c r="P167">
        <v>232</v>
      </c>
      <c r="Q167">
        <v>0.27022721374063496</v>
      </c>
      <c r="T167">
        <v>232</v>
      </c>
      <c r="U167">
        <v>0.10535129130950832</v>
      </c>
      <c r="X167">
        <v>232</v>
      </c>
      <c r="Y167">
        <v>7.5596773064212225E-2</v>
      </c>
      <c r="AB167">
        <v>232</v>
      </c>
      <c r="AC167">
        <v>0.22263601809741618</v>
      </c>
      <c r="AF167">
        <v>232</v>
      </c>
      <c r="AG167">
        <v>0.2600862607731827</v>
      </c>
    </row>
    <row r="168" spans="3:33" x14ac:dyDescent="0.35">
      <c r="C168">
        <v>234</v>
      </c>
      <c r="D168">
        <v>7.1016610409026376E-2</v>
      </c>
      <c r="G168">
        <v>234</v>
      </c>
      <c r="H168">
        <v>0.21912532430471765</v>
      </c>
      <c r="K168">
        <v>234</v>
      </c>
      <c r="L168">
        <v>0.11458900037106248</v>
      </c>
      <c r="P168">
        <v>234</v>
      </c>
      <c r="Q168">
        <v>0.27729694741921151</v>
      </c>
      <c r="T168">
        <v>234</v>
      </c>
      <c r="U168">
        <v>0.10934314518732632</v>
      </c>
      <c r="X168">
        <v>234</v>
      </c>
      <c r="Y168">
        <v>8.0208472495390093E-2</v>
      </c>
      <c r="AB168">
        <v>234</v>
      </c>
      <c r="AC168">
        <v>0.23048728535754959</v>
      </c>
      <c r="AF168">
        <v>234</v>
      </c>
      <c r="AG168">
        <v>0.26782262297870596</v>
      </c>
    </row>
    <row r="169" spans="3:33" x14ac:dyDescent="0.35">
      <c r="C169">
        <v>236</v>
      </c>
      <c r="D169">
        <v>7.6355851864898253E-2</v>
      </c>
      <c r="G169">
        <v>236</v>
      </c>
      <c r="H169">
        <v>0.22864761577391626</v>
      </c>
      <c r="K169">
        <v>236</v>
      </c>
      <c r="L169">
        <v>0.11834767345245896</v>
      </c>
      <c r="P169">
        <v>236</v>
      </c>
      <c r="Q169">
        <v>0.28471837005502659</v>
      </c>
      <c r="T169">
        <v>236</v>
      </c>
      <c r="U169">
        <v>0.1135322625512231</v>
      </c>
      <c r="X169">
        <v>236</v>
      </c>
      <c r="Y169">
        <v>8.5320362155993881E-2</v>
      </c>
      <c r="AB169">
        <v>236</v>
      </c>
      <c r="AC169">
        <v>0.23921953434816079</v>
      </c>
      <c r="AF169">
        <v>236</v>
      </c>
      <c r="AG169">
        <v>0.27599119118666532</v>
      </c>
    </row>
    <row r="170" spans="3:33" x14ac:dyDescent="0.35">
      <c r="C170">
        <v>238</v>
      </c>
      <c r="D170">
        <v>8.2404440746522908E-2</v>
      </c>
      <c r="G170">
        <v>238</v>
      </c>
      <c r="H170">
        <v>0.23947796727882786</v>
      </c>
      <c r="K170">
        <v>238</v>
      </c>
      <c r="L170">
        <v>0.12226948045222116</v>
      </c>
      <c r="P170">
        <v>238</v>
      </c>
      <c r="Q170">
        <v>0.29252491995163732</v>
      </c>
      <c r="T170">
        <v>238</v>
      </c>
      <c r="U170">
        <v>0.11793461510039577</v>
      </c>
      <c r="X170">
        <v>238</v>
      </c>
      <c r="Y170">
        <v>9.103295924154009E-2</v>
      </c>
      <c r="AB170">
        <v>238</v>
      </c>
      <c r="AC170">
        <v>0.24903354781314516</v>
      </c>
      <c r="AF170">
        <v>238</v>
      </c>
      <c r="AG170">
        <v>0.28463671035538107</v>
      </c>
    </row>
    <row r="171" spans="3:33" x14ac:dyDescent="0.35">
      <c r="C171">
        <v>240</v>
      </c>
      <c r="D171">
        <v>8.9335005551529081E-2</v>
      </c>
      <c r="G171">
        <v>240</v>
      </c>
      <c r="H171">
        <v>0.2519627124573583</v>
      </c>
      <c r="K171">
        <v>240</v>
      </c>
      <c r="L171">
        <v>0.12636643578216905</v>
      </c>
      <c r="P171">
        <v>240</v>
      </c>
      <c r="Q171">
        <v>0.30075453064549906</v>
      </c>
      <c r="T171">
        <v>240</v>
      </c>
      <c r="U171">
        <v>0.122568053973983</v>
      </c>
      <c r="X171">
        <v>240</v>
      </c>
      <c r="Y171">
        <v>9.7478263749662897E-2</v>
      </c>
      <c r="AB171">
        <v>240</v>
      </c>
      <c r="AC171">
        <v>0.26019653997277303</v>
      </c>
      <c r="AF171">
        <v>240</v>
      </c>
      <c r="AG171">
        <v>0.29381037676861876</v>
      </c>
    </row>
    <row r="172" spans="3:33" x14ac:dyDescent="0.35">
      <c r="C172">
        <v>242</v>
      </c>
      <c r="D172">
        <v>9.738530816512439E-2</v>
      </c>
      <c r="G172">
        <v>242</v>
      </c>
      <c r="H172">
        <v>0.26655754190674463</v>
      </c>
      <c r="K172">
        <v>242</v>
      </c>
      <c r="L172">
        <v>0.13065183797252847</v>
      </c>
      <c r="P172">
        <v>242</v>
      </c>
      <c r="Q172">
        <v>0.30945039538742802</v>
      </c>
      <c r="T172">
        <v>242</v>
      </c>
      <c r="U172">
        <v>0.12745260210803713</v>
      </c>
      <c r="X172">
        <v>242</v>
      </c>
      <c r="Y172">
        <v>0.10483343544075838</v>
      </c>
      <c r="AB172">
        <v>242</v>
      </c>
      <c r="AC172">
        <v>0.27306547390299468</v>
      </c>
      <c r="AF172">
        <v>242</v>
      </c>
      <c r="AG172">
        <v>0.30357095747537499</v>
      </c>
    </row>
    <row r="173" spans="3:33" x14ac:dyDescent="0.35">
      <c r="C173">
        <v>244</v>
      </c>
      <c r="D173">
        <v>0.10689099220667049</v>
      </c>
      <c r="G173">
        <v>244</v>
      </c>
      <c r="H173">
        <v>0.28380892298269195</v>
      </c>
      <c r="K173">
        <v>244</v>
      </c>
      <c r="L173">
        <v>0.13514045185598422</v>
      </c>
      <c r="P173">
        <v>244</v>
      </c>
      <c r="Q173">
        <v>0.31866187564572773</v>
      </c>
      <c r="T173">
        <v>244</v>
      </c>
      <c r="U173">
        <v>0.13261080335036007</v>
      </c>
      <c r="X173">
        <v>244</v>
      </c>
      <c r="Y173">
        <v>0.11334190279448028</v>
      </c>
      <c r="AB173">
        <v>244</v>
      </c>
      <c r="AC173">
        <v>0.28810620260921715</v>
      </c>
      <c r="AF173">
        <v>244</v>
      </c>
      <c r="AG173">
        <v>0.31398609128847665</v>
      </c>
    </row>
    <row r="174" spans="3:33" x14ac:dyDescent="0.35">
      <c r="C174">
        <v>246</v>
      </c>
      <c r="D174">
        <v>0.11833507493954416</v>
      </c>
      <c r="G174">
        <v>246</v>
      </c>
      <c r="H174">
        <v>0.30414613627314541</v>
      </c>
      <c r="K174">
        <v>246</v>
      </c>
      <c r="L174">
        <v>0.13984872325888228</v>
      </c>
      <c r="P174">
        <v>246</v>
      </c>
      <c r="Q174">
        <v>0.3284455755209042</v>
      </c>
      <c r="T174">
        <v>246</v>
      </c>
      <c r="U174">
        <v>0.13806814139145851</v>
      </c>
      <c r="X174">
        <v>246</v>
      </c>
      <c r="Y174">
        <v>0.12334601604617698</v>
      </c>
      <c r="AB174">
        <v>246</v>
      </c>
      <c r="AC174">
        <v>0.30586318099853405</v>
      </c>
      <c r="AF174">
        <v>246</v>
      </c>
      <c r="AG174">
        <v>0.3251337647702956</v>
      </c>
    </row>
    <row r="175" spans="3:33" x14ac:dyDescent="0.35">
      <c r="C175">
        <v>248</v>
      </c>
      <c r="D175">
        <v>0.132408625864848</v>
      </c>
      <c r="G175">
        <v>248</v>
      </c>
      <c r="H175">
        <v>0.32710375127509772</v>
      </c>
      <c r="K175">
        <v>248</v>
      </c>
      <c r="L175">
        <v>0.14479503315986259</v>
      </c>
      <c r="P175">
        <v>248</v>
      </c>
      <c r="Q175">
        <v>0.33886659980981776</v>
      </c>
      <c r="T175">
        <v>248</v>
      </c>
      <c r="U175">
        <v>0.14385354495571068</v>
      </c>
      <c r="X175">
        <v>248</v>
      </c>
      <c r="Y175">
        <v>0.13533515830698989</v>
      </c>
      <c r="AB175">
        <v>248</v>
      </c>
      <c r="AC175">
        <v>0.32671139654433812</v>
      </c>
      <c r="AF175">
        <v>248</v>
      </c>
      <c r="AG175">
        <v>0.33710391267396567</v>
      </c>
    </row>
    <row r="176" spans="3:33" x14ac:dyDescent="0.35">
      <c r="C176">
        <v>250</v>
      </c>
      <c r="D176">
        <v>0.15</v>
      </c>
      <c r="G176">
        <v>250</v>
      </c>
      <c r="H176">
        <v>0.35</v>
      </c>
      <c r="K176">
        <v>250</v>
      </c>
      <c r="L176">
        <v>0.15</v>
      </c>
      <c r="P176">
        <v>250</v>
      </c>
      <c r="Q176">
        <v>0.35</v>
      </c>
      <c r="T176">
        <v>250</v>
      </c>
      <c r="U176">
        <v>0.15</v>
      </c>
      <c r="X176">
        <v>250</v>
      </c>
      <c r="Y176">
        <v>0.15</v>
      </c>
      <c r="AB176">
        <v>250</v>
      </c>
      <c r="AC176">
        <v>0.35</v>
      </c>
      <c r="AF176">
        <v>250</v>
      </c>
      <c r="AG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 Information</vt:lpstr>
      <vt:lpstr>Table 1_starting materials</vt:lpstr>
      <vt:lpstr>Table 2_experimental conditions</vt:lpstr>
      <vt:lpstr>Table 3_data after eq. exp.</vt:lpstr>
      <vt:lpstr>Table 4_data_diff_AirSO2 ratios</vt:lpstr>
      <vt:lpstr>Table S1_time series data</vt:lpstr>
      <vt:lpstr>Table S2_SIMS_vs_EPMA</vt:lpstr>
      <vt:lpstr>Fig_8_other_studies_data</vt:lpstr>
      <vt:lpstr>Fig.9_Degassing simulation data</vt:lpstr>
      <vt:lpstr>Fig.11_Water_effet_LogCS6+</vt:lpstr>
      <vt:lpstr>Fig.12_degassing_with_Water_eff</vt:lpstr>
      <vt:lpstr>Fig_S2_degassing_model_fO2_hold</vt:lpstr>
      <vt:lpstr>Fig_S3_comparison_Moretti_Otton</vt:lpstr>
      <vt:lpstr>Fig_S4_Comparison_O'Neill&amp;Mavro</vt:lpstr>
      <vt:lpstr>Sulfate_capacity_calculation_sp</vt:lpstr>
      <vt:lpstr>PySulfSat_Input</vt:lpstr>
      <vt:lpstr>TestData</vt:lpstr>
      <vt:lpstr>EPMA_parameters_secondary_std</vt:lpstr>
      <vt:lpstr>L17_standard</vt:lpstr>
      <vt:lpstr>SIMS_std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2022-05-20T11:11:58Z</dcterms:created>
  <dcterms:modified xsi:type="dcterms:W3CDTF">2022-11-18T17:40:50Z</dcterms:modified>
</cp:coreProperties>
</file>