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G:\My Drive\Berkeley_NEW\PySulfSat\PySulfSat_Structure\docs\Benchmarking\Zajacz and Tsay, 2019 SCAS\"/>
    </mc:Choice>
  </mc:AlternateContent>
  <xr:revisionPtr revIDLastSave="0" documentId="13_ncr:1_{5E3A81D8-37AA-47E8-8A0B-E20BE4E66763}" xr6:coauthVersionLast="47" xr6:coauthVersionMax="47" xr10:uidLastSave="{00000000-0000-0000-0000-000000000000}"/>
  <bookViews>
    <workbookView xWindow="28680" yWindow="-120" windowWidth="29040" windowHeight="15960" activeTab="1" xr2:uid="{00000000-000D-0000-FFFF-FFFF00000000}"/>
  </bookViews>
  <sheets>
    <sheet name="Calibration dataset" sheetId="1" r:id="rId1"/>
    <sheet name="PySulfSat"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2" i="2"/>
  <c r="AK201" i="1"/>
  <c r="AG182" i="1"/>
  <c r="AG183" i="1"/>
  <c r="AG184" i="1"/>
  <c r="AG185" i="1"/>
  <c r="AG186" i="1"/>
  <c r="AG187" i="1"/>
  <c r="AG188" i="1"/>
  <c r="AG189" i="1"/>
  <c r="AG190" i="1"/>
  <c r="AG191" i="1"/>
  <c r="AG192" i="1"/>
  <c r="AG193" i="1"/>
  <c r="AG194" i="1"/>
  <c r="AG195" i="1"/>
  <c r="AG196" i="1"/>
  <c r="AG197" i="1"/>
  <c r="AG198" i="1"/>
  <c r="AG199" i="1"/>
  <c r="AG200"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9" i="1"/>
  <c r="AK10" i="1"/>
  <c r="AK11" i="1"/>
  <c r="AK12" i="1"/>
  <c r="AK13" i="1"/>
  <c r="AK14" i="1"/>
  <c r="AK15" i="1"/>
  <c r="AK16" i="1"/>
  <c r="AK17" i="1"/>
  <c r="AK18" i="1"/>
  <c r="AK19" i="1"/>
  <c r="AK20" i="1"/>
  <c r="AK21" i="1"/>
  <c r="AK22" i="1"/>
  <c r="AK8" i="1"/>
  <c r="AK202" i="1" s="1"/>
  <c r="AI9" i="1" l="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5" i="1"/>
  <c r="AG166" i="1"/>
  <c r="AG167" i="1"/>
  <c r="AG168" i="1"/>
  <c r="AG169" i="1"/>
  <c r="AG170" i="1"/>
  <c r="AG171" i="1"/>
  <c r="AG172" i="1"/>
  <c r="AG173" i="1"/>
  <c r="AG174" i="1"/>
  <c r="AG175" i="1"/>
  <c r="AG176" i="1"/>
  <c r="AG177" i="1"/>
  <c r="AG178" i="1"/>
  <c r="AG179" i="1"/>
  <c r="AG180" i="1"/>
  <c r="AG181"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5" i="1"/>
  <c r="AH166" i="1"/>
  <c r="AH167" i="1"/>
  <c r="AH168" i="1"/>
  <c r="AH169" i="1"/>
  <c r="AH170" i="1"/>
  <c r="AH171" i="1"/>
  <c r="AH172" i="1"/>
  <c r="AH173" i="1"/>
  <c r="AH174" i="1"/>
  <c r="AH175" i="1"/>
  <c r="AH176" i="1"/>
  <c r="AH177" i="1"/>
  <c r="AH178" i="1"/>
  <c r="AH179" i="1"/>
  <c r="AH180" i="1"/>
  <c r="AH181" i="1"/>
  <c r="AI19" i="1"/>
  <c r="AJ19" i="1"/>
  <c r="AI20" i="1"/>
  <c r="AJ20" i="1"/>
  <c r="AI21" i="1"/>
  <c r="AJ21" i="1"/>
  <c r="AI22" i="1"/>
  <c r="AJ22" i="1"/>
  <c r="R168" i="1"/>
  <c r="R167" i="1"/>
  <c r="R166" i="1"/>
  <c r="R165" i="1"/>
  <c r="R164" i="1"/>
  <c r="R163" i="1"/>
  <c r="R162" i="1"/>
  <c r="R161" i="1"/>
  <c r="R160"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AJ25" i="1"/>
  <c r="AI25" i="1"/>
  <c r="O25" i="1"/>
  <c r="P25" i="1"/>
  <c r="AJ24" i="1"/>
  <c r="AI24" i="1"/>
  <c r="O24" i="1"/>
  <c r="P24" i="1"/>
  <c r="AJ23" i="1"/>
  <c r="AI23" i="1"/>
  <c r="O23" i="1"/>
  <c r="P23" i="1" s="1"/>
  <c r="P20" i="1"/>
  <c r="P21" i="1"/>
  <c r="P22" i="1"/>
  <c r="P19" i="1"/>
  <c r="AI10" i="1"/>
  <c r="AI11" i="1"/>
  <c r="AI12" i="1"/>
  <c r="AI13" i="1"/>
  <c r="AI14" i="1"/>
  <c r="AI15" i="1"/>
  <c r="O181" i="1"/>
  <c r="AI181" i="1"/>
  <c r="P181" i="1"/>
  <c r="Q181" i="1" s="1"/>
  <c r="O180" i="1"/>
  <c r="O179" i="1"/>
  <c r="P179" i="1" s="1"/>
  <c r="Q179" i="1" s="1"/>
  <c r="AI179" i="1"/>
  <c r="O178" i="1"/>
  <c r="P178" i="1" s="1"/>
  <c r="Q178" i="1" s="1"/>
  <c r="AI177" i="1"/>
  <c r="AJ177" i="1"/>
  <c r="P177" i="1"/>
  <c r="Q177" i="1"/>
  <c r="P176" i="1"/>
  <c r="Q176" i="1"/>
  <c r="AJ175" i="1"/>
  <c r="P175" i="1"/>
  <c r="Q175" i="1"/>
  <c r="P174" i="1"/>
  <c r="Q174" i="1"/>
  <c r="P173" i="1"/>
  <c r="Q173" i="1" s="1"/>
  <c r="P172" i="1"/>
  <c r="Q172" i="1" s="1"/>
  <c r="AJ171" i="1"/>
  <c r="P171" i="1"/>
  <c r="Q171" i="1" s="1"/>
  <c r="P170" i="1"/>
  <c r="Q170" i="1"/>
  <c r="AI169" i="1"/>
  <c r="AJ169" i="1"/>
  <c r="P169" i="1"/>
  <c r="Q169" i="1"/>
  <c r="AJ168" i="1"/>
  <c r="AI168" i="1"/>
  <c r="P168" i="1"/>
  <c r="AJ167" i="1"/>
  <c r="AI167" i="1"/>
  <c r="P167" i="1"/>
  <c r="AI166" i="1"/>
  <c r="AJ166" i="1"/>
  <c r="P166" i="1"/>
  <c r="AJ165" i="1"/>
  <c r="AI165" i="1"/>
  <c r="P165" i="1"/>
  <c r="P164" i="1"/>
  <c r="P163" i="1"/>
  <c r="AI162" i="1"/>
  <c r="AJ162" i="1"/>
  <c r="P162" i="1"/>
  <c r="AJ161" i="1"/>
  <c r="AI161" i="1"/>
  <c r="P161" i="1"/>
  <c r="AJ160" i="1"/>
  <c r="AI160" i="1"/>
  <c r="P160" i="1"/>
  <c r="AJ159" i="1"/>
  <c r="AI159" i="1"/>
  <c r="P159" i="1"/>
  <c r="AI158" i="1"/>
  <c r="AJ158" i="1"/>
  <c r="P158" i="1"/>
  <c r="AJ157" i="1"/>
  <c r="AI157" i="1"/>
  <c r="P157" i="1"/>
  <c r="AJ156" i="1"/>
  <c r="AI156" i="1"/>
  <c r="P156" i="1"/>
  <c r="AJ155" i="1"/>
  <c r="AI155" i="1"/>
  <c r="P155" i="1"/>
  <c r="AI154" i="1"/>
  <c r="AJ154" i="1"/>
  <c r="P154" i="1"/>
  <c r="AJ153" i="1"/>
  <c r="AI153" i="1"/>
  <c r="P153" i="1"/>
  <c r="AJ152" i="1"/>
  <c r="AI152" i="1"/>
  <c r="P152" i="1"/>
  <c r="AJ151" i="1"/>
  <c r="AI151" i="1"/>
  <c r="P151" i="1"/>
  <c r="AI150" i="1"/>
  <c r="AJ150" i="1"/>
  <c r="P150" i="1"/>
  <c r="AI149" i="1"/>
  <c r="AJ149" i="1"/>
  <c r="P149" i="1"/>
  <c r="Q149" i="1" s="1"/>
  <c r="AJ148" i="1"/>
  <c r="P148" i="1"/>
  <c r="Q148" i="1"/>
  <c r="AJ147" i="1"/>
  <c r="P147" i="1"/>
  <c r="Q147" i="1" s="1"/>
  <c r="P146" i="1"/>
  <c r="Q146" i="1"/>
  <c r="AI145" i="1"/>
  <c r="AJ145" i="1"/>
  <c r="P145" i="1"/>
  <c r="Q145" i="1" s="1"/>
  <c r="P144" i="1"/>
  <c r="Q144" i="1" s="1"/>
  <c r="P143" i="1"/>
  <c r="Q143" i="1" s="1"/>
  <c r="P142" i="1"/>
  <c r="Q142" i="1" s="1"/>
  <c r="AI141" i="1"/>
  <c r="AJ141" i="1"/>
  <c r="P141" i="1"/>
  <c r="Q141" i="1"/>
  <c r="P140" i="1"/>
  <c r="Q140" i="1"/>
  <c r="AJ139" i="1"/>
  <c r="P139" i="1"/>
  <c r="Q139" i="1"/>
  <c r="AI138" i="1"/>
  <c r="AJ138" i="1"/>
  <c r="P138" i="1"/>
  <c r="Q138" i="1"/>
  <c r="P137" i="1"/>
  <c r="Q137" i="1" s="1"/>
  <c r="P136" i="1"/>
  <c r="Q136" i="1"/>
  <c r="P135" i="1"/>
  <c r="Q135" i="1"/>
  <c r="AI134" i="1"/>
  <c r="AJ134" i="1"/>
  <c r="P134" i="1"/>
  <c r="Q134" i="1"/>
  <c r="P133" i="1"/>
  <c r="Q133" i="1"/>
  <c r="P132" i="1"/>
  <c r="Q132" i="1"/>
  <c r="AI131" i="1"/>
  <c r="AJ131" i="1"/>
  <c r="P131" i="1"/>
  <c r="Q131" i="1" s="1"/>
  <c r="AI130" i="1"/>
  <c r="AJ130" i="1"/>
  <c r="P130" i="1"/>
  <c r="Q130" i="1"/>
  <c r="P129" i="1"/>
  <c r="Q129" i="1" s="1"/>
  <c r="AJ128" i="1"/>
  <c r="P128" i="1"/>
  <c r="Q128" i="1"/>
  <c r="AI127" i="1"/>
  <c r="P127" i="1"/>
  <c r="Q127" i="1"/>
  <c r="P126" i="1"/>
  <c r="AI125" i="1"/>
  <c r="AJ125" i="1"/>
  <c r="P125" i="1"/>
  <c r="AJ124" i="1"/>
  <c r="P124" i="1"/>
  <c r="P123" i="1"/>
  <c r="P122" i="1"/>
  <c r="P121" i="1"/>
  <c r="P120" i="1"/>
  <c r="AI119" i="1"/>
  <c r="P119" i="1"/>
  <c r="AI118" i="1"/>
  <c r="P118" i="1"/>
  <c r="AI117" i="1"/>
  <c r="AJ117" i="1"/>
  <c r="P117" i="1"/>
  <c r="AJ116" i="1"/>
  <c r="AI116" i="1"/>
  <c r="P116" i="1"/>
  <c r="AJ115" i="1"/>
  <c r="AI115" i="1"/>
  <c r="P115" i="1"/>
  <c r="AJ114" i="1"/>
  <c r="AI114" i="1"/>
  <c r="P114" i="1"/>
  <c r="AJ113" i="1"/>
  <c r="AI113" i="1"/>
  <c r="P113" i="1"/>
  <c r="AJ112" i="1"/>
  <c r="AI112" i="1"/>
  <c r="P112" i="1"/>
  <c r="AJ111" i="1"/>
  <c r="AI111" i="1"/>
  <c r="P111" i="1"/>
  <c r="AJ110" i="1"/>
  <c r="AI110" i="1"/>
  <c r="P110" i="1"/>
  <c r="AJ109" i="1"/>
  <c r="AI109" i="1"/>
  <c r="P109" i="1"/>
  <c r="AJ108" i="1"/>
  <c r="AI108" i="1"/>
  <c r="P108" i="1"/>
  <c r="AJ107" i="1"/>
  <c r="AI107" i="1"/>
  <c r="P107" i="1"/>
  <c r="AJ106" i="1"/>
  <c r="AI106" i="1"/>
  <c r="P106" i="1"/>
  <c r="AJ105" i="1"/>
  <c r="AI105" i="1"/>
  <c r="P105" i="1"/>
  <c r="AJ104" i="1"/>
  <c r="AI104" i="1"/>
  <c r="P104" i="1"/>
  <c r="AJ103" i="1"/>
  <c r="AI103" i="1"/>
  <c r="P103" i="1"/>
  <c r="AJ102" i="1"/>
  <c r="AI102" i="1"/>
  <c r="P102" i="1"/>
  <c r="AJ101" i="1"/>
  <c r="AI101" i="1"/>
  <c r="P101" i="1"/>
  <c r="AJ100" i="1"/>
  <c r="AI100" i="1"/>
  <c r="P100" i="1"/>
  <c r="AJ99" i="1"/>
  <c r="AI99" i="1"/>
  <c r="P99" i="1"/>
  <c r="AJ98" i="1"/>
  <c r="AI98" i="1"/>
  <c r="P98" i="1"/>
  <c r="AJ97" i="1"/>
  <c r="AI97" i="1"/>
  <c r="P97" i="1"/>
  <c r="AJ96" i="1"/>
  <c r="AI96" i="1"/>
  <c r="P96" i="1"/>
  <c r="AJ95" i="1"/>
  <c r="AI95" i="1"/>
  <c r="P95" i="1"/>
  <c r="AJ94" i="1"/>
  <c r="AI94" i="1"/>
  <c r="P94" i="1"/>
  <c r="AJ93" i="1"/>
  <c r="AI93" i="1"/>
  <c r="P93" i="1"/>
  <c r="AJ92" i="1"/>
  <c r="AI92" i="1"/>
  <c r="P92" i="1"/>
  <c r="AJ91" i="1"/>
  <c r="AI91" i="1"/>
  <c r="P91" i="1"/>
  <c r="AJ90" i="1"/>
  <c r="AI90" i="1"/>
  <c r="P90" i="1"/>
  <c r="AJ89" i="1"/>
  <c r="AI89" i="1"/>
  <c r="P89" i="1"/>
  <c r="AJ88" i="1"/>
  <c r="AI88" i="1"/>
  <c r="P88" i="1"/>
  <c r="AJ87" i="1"/>
  <c r="AI87" i="1"/>
  <c r="P87" i="1"/>
  <c r="AJ86" i="1"/>
  <c r="AI86" i="1"/>
  <c r="P86" i="1"/>
  <c r="AJ85" i="1"/>
  <c r="AI85" i="1"/>
  <c r="P85" i="1"/>
  <c r="AJ84" i="1"/>
  <c r="AI84" i="1"/>
  <c r="P84" i="1"/>
  <c r="AJ83" i="1"/>
  <c r="AI83" i="1"/>
  <c r="P83" i="1"/>
  <c r="AJ82" i="1"/>
  <c r="AI82" i="1"/>
  <c r="P82" i="1"/>
  <c r="AJ81" i="1"/>
  <c r="AI81" i="1"/>
  <c r="P81" i="1"/>
  <c r="P80" i="1"/>
  <c r="P79" i="1"/>
  <c r="AJ78" i="1"/>
  <c r="AI78" i="1"/>
  <c r="P78" i="1"/>
  <c r="AJ77" i="1"/>
  <c r="AI77" i="1"/>
  <c r="P77" i="1"/>
  <c r="AJ76" i="1"/>
  <c r="AI76" i="1"/>
  <c r="P76" i="1"/>
  <c r="AJ75" i="1"/>
  <c r="AI75" i="1"/>
  <c r="P75" i="1"/>
  <c r="AJ74" i="1"/>
  <c r="AI74" i="1"/>
  <c r="P74" i="1"/>
  <c r="AJ73" i="1"/>
  <c r="AI73" i="1"/>
  <c r="P73" i="1"/>
  <c r="AJ72" i="1"/>
  <c r="AI72" i="1"/>
  <c r="P72" i="1"/>
  <c r="AJ71" i="1"/>
  <c r="AI71" i="1"/>
  <c r="P71" i="1"/>
  <c r="AJ70" i="1"/>
  <c r="AI70" i="1"/>
  <c r="P70" i="1"/>
  <c r="AJ69" i="1"/>
  <c r="AI69" i="1"/>
  <c r="P69" i="1"/>
  <c r="AJ68" i="1"/>
  <c r="AI68" i="1"/>
  <c r="P68" i="1"/>
  <c r="AJ67" i="1"/>
  <c r="AI67" i="1"/>
  <c r="P67" i="1"/>
  <c r="AJ66" i="1"/>
  <c r="AI66" i="1"/>
  <c r="P66" i="1"/>
  <c r="AJ65" i="1"/>
  <c r="AI65" i="1"/>
  <c r="P65" i="1"/>
  <c r="AJ64" i="1"/>
  <c r="AI64" i="1"/>
  <c r="P64" i="1"/>
  <c r="AJ63" i="1"/>
  <c r="AI63" i="1"/>
  <c r="P63" i="1"/>
  <c r="AJ62" i="1"/>
  <c r="AI62" i="1"/>
  <c r="P62" i="1"/>
  <c r="AJ61" i="1"/>
  <c r="AI61" i="1"/>
  <c r="P61" i="1"/>
  <c r="AJ60" i="1"/>
  <c r="AI60" i="1"/>
  <c r="P60" i="1"/>
  <c r="AJ59" i="1"/>
  <c r="AI59" i="1"/>
  <c r="P59" i="1"/>
  <c r="AJ58" i="1"/>
  <c r="AI58" i="1"/>
  <c r="P58" i="1"/>
  <c r="AJ57" i="1"/>
  <c r="AI57" i="1"/>
  <c r="P57" i="1"/>
  <c r="AJ56" i="1"/>
  <c r="AI56" i="1"/>
  <c r="P56" i="1"/>
  <c r="AJ55" i="1"/>
  <c r="AI55" i="1"/>
  <c r="P55" i="1"/>
  <c r="AJ54" i="1"/>
  <c r="AI54" i="1"/>
  <c r="P54" i="1"/>
  <c r="AJ53" i="1"/>
  <c r="AI53" i="1"/>
  <c r="P53" i="1"/>
  <c r="AJ52" i="1"/>
  <c r="AI52" i="1"/>
  <c r="P52" i="1"/>
  <c r="AJ51" i="1"/>
  <c r="AI51" i="1"/>
  <c r="P51" i="1"/>
  <c r="AJ50" i="1"/>
  <c r="AI50" i="1"/>
  <c r="P50" i="1"/>
  <c r="AJ49" i="1"/>
  <c r="AI49" i="1"/>
  <c r="P49" i="1"/>
  <c r="AJ48" i="1"/>
  <c r="AI48" i="1"/>
  <c r="P48" i="1"/>
  <c r="AJ47" i="1"/>
  <c r="AI47" i="1"/>
  <c r="P47" i="1"/>
  <c r="AJ46" i="1"/>
  <c r="AI46" i="1"/>
  <c r="P46" i="1"/>
  <c r="AJ45" i="1"/>
  <c r="AI45" i="1"/>
  <c r="P45" i="1"/>
  <c r="AJ44" i="1"/>
  <c r="AI44" i="1"/>
  <c r="P44" i="1"/>
  <c r="AJ43" i="1"/>
  <c r="AI43" i="1"/>
  <c r="P43" i="1"/>
  <c r="AJ42" i="1"/>
  <c r="AI42" i="1"/>
  <c r="P42" i="1"/>
  <c r="AJ41" i="1"/>
  <c r="AI41" i="1"/>
  <c r="P41" i="1"/>
  <c r="AJ40" i="1"/>
  <c r="AI40" i="1"/>
  <c r="P40" i="1"/>
  <c r="AJ39" i="1"/>
  <c r="AI39" i="1"/>
  <c r="P39" i="1"/>
  <c r="AJ38" i="1"/>
  <c r="AI38" i="1"/>
  <c r="P38" i="1"/>
  <c r="AJ37" i="1"/>
  <c r="AI37" i="1"/>
  <c r="P37" i="1"/>
  <c r="AJ36" i="1"/>
  <c r="AI36" i="1"/>
  <c r="P36" i="1"/>
  <c r="AJ35" i="1"/>
  <c r="AI35" i="1"/>
  <c r="P35" i="1"/>
  <c r="AJ34" i="1"/>
  <c r="AI34" i="1"/>
  <c r="P34" i="1"/>
  <c r="AJ33" i="1"/>
  <c r="AI33" i="1"/>
  <c r="P33" i="1"/>
  <c r="AJ32" i="1"/>
  <c r="AI32" i="1"/>
  <c r="P32" i="1"/>
  <c r="AJ31" i="1"/>
  <c r="AI31" i="1"/>
  <c r="P31" i="1"/>
  <c r="AJ30" i="1"/>
  <c r="AI30" i="1"/>
  <c r="P30" i="1"/>
  <c r="AJ29" i="1"/>
  <c r="AI29" i="1"/>
  <c r="P29" i="1"/>
  <c r="AJ28" i="1"/>
  <c r="AI28" i="1"/>
  <c r="P28" i="1"/>
  <c r="AJ27" i="1"/>
  <c r="AI27" i="1"/>
  <c r="P27" i="1"/>
  <c r="AJ26" i="1"/>
  <c r="AI26" i="1"/>
  <c r="P26" i="1"/>
  <c r="AI17" i="1"/>
  <c r="AJ17" i="1"/>
  <c r="AJ13" i="1"/>
  <c r="P13" i="1"/>
  <c r="P12" i="1"/>
  <c r="P11" i="1"/>
  <c r="P10" i="1"/>
  <c r="P9" i="1"/>
  <c r="AJ8" i="1"/>
  <c r="AI8" i="1"/>
  <c r="P8" i="1"/>
  <c r="AJ11" i="1"/>
  <c r="AJ173" i="1"/>
  <c r="AI173" i="1"/>
  <c r="AI178" i="1"/>
  <c r="AJ121" i="1"/>
  <c r="AI121" i="1"/>
  <c r="AI123" i="1"/>
  <c r="AJ129" i="1"/>
  <c r="AJ137" i="1"/>
  <c r="AI137" i="1"/>
  <c r="AI180" i="1"/>
  <c r="P180" i="1"/>
  <c r="Q180" i="1"/>
  <c r="AJ9" i="1"/>
  <c r="AI136" i="1"/>
  <c r="AI16" i="1"/>
  <c r="AI135" i="1"/>
  <c r="AJ135" i="1"/>
  <c r="AJ144" i="1"/>
  <c r="AI144" i="1"/>
  <c r="AI122" i="1"/>
  <c r="AI126" i="1"/>
  <c r="AI148" i="1"/>
  <c r="AI172" i="1"/>
  <c r="AI132" i="1"/>
  <c r="AJ132" i="1"/>
  <c r="AI120" i="1"/>
  <c r="AJ12" i="1"/>
  <c r="AJ16" i="1"/>
  <c r="AI18" i="1"/>
  <c r="AJ120" i="1"/>
  <c r="AJ14" i="1"/>
  <c r="AJ18" i="1"/>
  <c r="AJ10" i="1"/>
  <c r="AJ15" i="1"/>
  <c r="AI124" i="1"/>
  <c r="AI128" i="1"/>
  <c r="AJ133" i="1"/>
  <c r="AI133" i="1"/>
  <c r="AJ119" i="1"/>
  <c r="AJ123" i="1"/>
  <c r="AJ127" i="1"/>
  <c r="AI129" i="1"/>
  <c r="AI143" i="1"/>
  <c r="AJ118" i="1"/>
  <c r="AJ122" i="1"/>
  <c r="AJ126" i="1"/>
  <c r="AI139" i="1"/>
  <c r="AJ143" i="1"/>
  <c r="AI147" i="1"/>
  <c r="AI171" i="1"/>
  <c r="AI175" i="1"/>
  <c r="AJ178" i="1"/>
  <c r="AJ179" i="1"/>
  <c r="AJ181" i="1"/>
  <c r="AJ136" i="1"/>
  <c r="AJ140" i="1"/>
  <c r="AI142" i="1"/>
  <c r="AI146" i="1"/>
  <c r="AI170" i="1"/>
  <c r="AJ172" i="1"/>
  <c r="AI174" i="1"/>
  <c r="AJ176" i="1"/>
  <c r="AI140" i="1"/>
  <c r="AJ142" i="1"/>
  <c r="AJ146" i="1"/>
  <c r="AJ170" i="1"/>
  <c r="AJ174" i="1"/>
  <c r="AI176" i="1"/>
  <c r="AJ180" i="1"/>
  <c r="AJ201" i="1" l="1"/>
  <c r="AH202" i="1"/>
  <c r="AI202" i="1"/>
  <c r="AI201" i="1"/>
  <c r="AH201" i="1"/>
  <c r="AJ202" i="1"/>
  <c r="AG202" i="1"/>
  <c r="AG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Zoltan Zajacz</author>
  </authors>
  <commentList>
    <comment ref="BO7" authorId="0" shapeId="0" xr:uid="{C754B285-0849-4E6D-AD16-C3254A6D4A7A}">
      <text>
        <r>
          <rPr>
            <b/>
            <sz val="9"/>
            <color indexed="81"/>
            <rFont val="Tahoma"/>
            <family val="2"/>
          </rPr>
          <t>Zoltan Zajacz:</t>
        </r>
        <r>
          <rPr>
            <sz val="9"/>
            <color indexed="81"/>
            <rFont val="Tahoma"/>
            <family val="2"/>
          </rPr>
          <t xml:space="preserve">
excluding S and O</t>
        </r>
      </text>
    </comment>
    <comment ref="F242" authorId="0" shapeId="0" xr:uid="{00000000-0006-0000-0000-00000B000000}">
      <text>
        <r>
          <rPr>
            <b/>
            <sz val="9"/>
            <color indexed="81"/>
            <rFont val="Tahoma"/>
            <family val="2"/>
          </rPr>
          <t>Zoltan Zajacz:</t>
        </r>
        <r>
          <rPr>
            <sz val="9"/>
            <color indexed="81"/>
            <rFont val="Tahoma"/>
            <family val="2"/>
          </rPr>
          <t xml:space="preserve">
had very short run time for the low T (20-30 h)</t>
        </r>
      </text>
    </comment>
  </commentList>
</comments>
</file>

<file path=xl/sharedStrings.xml><?xml version="1.0" encoding="utf-8"?>
<sst xmlns="http://schemas.openxmlformats.org/spreadsheetml/2006/main" count="1230" uniqueCount="286">
  <si>
    <t>this study</t>
  </si>
  <si>
    <t>Li and Ripley (2009)</t>
  </si>
  <si>
    <t>Masotta and Keppler (2015)</t>
  </si>
  <si>
    <t>Baker and Moretti (2011)</t>
  </si>
  <si>
    <t xml:space="preserve">fO2 buffer </t>
  </si>
  <si>
    <t>calculated</t>
  </si>
  <si>
    <t>measured</t>
  </si>
  <si>
    <t>predicted</t>
  </si>
  <si>
    <t>absolute value of relative errors</t>
  </si>
  <si>
    <t>parameter</t>
  </si>
  <si>
    <t>cation fractions</t>
  </si>
  <si>
    <t>exp. identifier</t>
  </si>
  <si>
    <r>
      <t>T (</t>
    </r>
    <r>
      <rPr>
        <vertAlign val="superscript"/>
        <sz val="10"/>
        <rFont val="Calibri"/>
        <family val="2"/>
        <scheme val="minor"/>
      </rPr>
      <t>o</t>
    </r>
    <r>
      <rPr>
        <sz val="10"/>
        <rFont val="Calibri"/>
        <family val="2"/>
        <scheme val="minor"/>
      </rPr>
      <t>C)</t>
    </r>
  </si>
  <si>
    <t>P (bar)</t>
  </si>
  <si>
    <t>or reported value</t>
  </si>
  <si>
    <t>logfO2</t>
  </si>
  <si>
    <t>Source of data</t>
  </si>
  <si>
    <t>SiO2</t>
  </si>
  <si>
    <t>TiO2</t>
  </si>
  <si>
    <t>Al2O3</t>
  </si>
  <si>
    <t>FeOt</t>
  </si>
  <si>
    <t>MgO</t>
  </si>
  <si>
    <t>CaO</t>
  </si>
  <si>
    <t>Na2O</t>
  </si>
  <si>
    <t>K2O</t>
  </si>
  <si>
    <t>SO3</t>
  </si>
  <si>
    <t>total</t>
  </si>
  <si>
    <r>
      <t>H2O</t>
    </r>
    <r>
      <rPr>
        <vertAlign val="superscript"/>
        <sz val="10"/>
        <rFont val="Calibri"/>
        <family val="2"/>
        <scheme val="minor"/>
      </rPr>
      <t>a</t>
    </r>
  </si>
  <si>
    <r>
      <t>H2O</t>
    </r>
    <r>
      <rPr>
        <vertAlign val="superscript"/>
        <sz val="10"/>
        <rFont val="Calibri"/>
        <family val="2"/>
        <scheme val="minor"/>
      </rPr>
      <t>b</t>
    </r>
  </si>
  <si>
    <t>S (ppm)</t>
  </si>
  <si>
    <t>error</t>
  </si>
  <si>
    <t>MFM</t>
  </si>
  <si>
    <t>NBO/T</t>
  </si>
  <si>
    <t>ASI</t>
  </si>
  <si>
    <t>FeO</t>
  </si>
  <si>
    <t>FeO1.5</t>
  </si>
  <si>
    <t>H2O</t>
  </si>
  <si>
    <t>Si</t>
  </si>
  <si>
    <t>Ti</t>
  </si>
  <si>
    <t>Al</t>
  </si>
  <si>
    <t>Fe2+</t>
  </si>
  <si>
    <t>Fe3+</t>
  </si>
  <si>
    <t>Mg</t>
  </si>
  <si>
    <t>Ca</t>
  </si>
  <si>
    <t>Na</t>
  </si>
  <si>
    <t>K</t>
  </si>
  <si>
    <t>S</t>
  </si>
  <si>
    <t>O</t>
  </si>
  <si>
    <t>total of cations</t>
  </si>
  <si>
    <t>273d</t>
  </si>
  <si>
    <t>Re-ReO2</t>
  </si>
  <si>
    <t>272d</t>
  </si>
  <si>
    <t>275d</t>
  </si>
  <si>
    <t>321b</t>
  </si>
  <si>
    <t>323b</t>
  </si>
  <si>
    <t>324a</t>
  </si>
  <si>
    <t>324b</t>
  </si>
  <si>
    <t>325b</t>
  </si>
  <si>
    <t>AND-15</t>
  </si>
  <si>
    <t>AND-13</t>
  </si>
  <si>
    <t>AND-16</t>
  </si>
  <si>
    <t>AND-18</t>
  </si>
  <si>
    <t>AND-23</t>
  </si>
  <si>
    <t>AND-7</t>
  </si>
  <si>
    <t>HM</t>
  </si>
  <si>
    <t>AND-10</t>
  </si>
  <si>
    <t>AND-8</t>
  </si>
  <si>
    <t>AND-12</t>
  </si>
  <si>
    <t>AND-9</t>
  </si>
  <si>
    <t>AND-11</t>
  </si>
  <si>
    <t>AND-19</t>
  </si>
  <si>
    <t>AND-24</t>
  </si>
  <si>
    <t>DAC-5</t>
  </si>
  <si>
    <t>DAC-13</t>
  </si>
  <si>
    <t>DAC-11</t>
  </si>
  <si>
    <t>DAC-14</t>
  </si>
  <si>
    <t>DAC-9</t>
  </si>
  <si>
    <t>DAC-18</t>
  </si>
  <si>
    <t>DAC-15</t>
  </si>
  <si>
    <t>DAC-20</t>
  </si>
  <si>
    <t>RDCT-12</t>
  </si>
  <si>
    <t>RDCT-14</t>
  </si>
  <si>
    <t>RDCT-17</t>
  </si>
  <si>
    <t>RDCT-18</t>
  </si>
  <si>
    <t>RDCT-11</t>
  </si>
  <si>
    <t>RDCT-13</t>
  </si>
  <si>
    <t>RDCT-7</t>
  </si>
  <si>
    <t>RDCT-10</t>
  </si>
  <si>
    <t>RDCT-5</t>
  </si>
  <si>
    <t>RDCT-9</t>
  </si>
  <si>
    <t>RDCT-15</t>
  </si>
  <si>
    <t>RDCT-16</t>
  </si>
  <si>
    <t>CaHGT-1</t>
  </si>
  <si>
    <t>CaHGT-2</t>
  </si>
  <si>
    <t>CaHGT-3</t>
  </si>
  <si>
    <t>CaHGT-4</t>
  </si>
  <si>
    <t>CaHGT-5</t>
  </si>
  <si>
    <t>CaHGT-6</t>
  </si>
  <si>
    <t>CaHGT-7</t>
  </si>
  <si>
    <t>CaHGT-8</t>
  </si>
  <si>
    <t>C72b</t>
  </si>
  <si>
    <t>MNO</t>
  </si>
  <si>
    <t>Carroll and Rutherford (1987)</t>
  </si>
  <si>
    <t>C135a</t>
  </si>
  <si>
    <t>C135b</t>
  </si>
  <si>
    <t>C95c</t>
  </si>
  <si>
    <t>M180</t>
  </si>
  <si>
    <t>C102a</t>
  </si>
  <si>
    <t>C102b</t>
  </si>
  <si>
    <t>C103a</t>
  </si>
  <si>
    <t>C103b</t>
  </si>
  <si>
    <t>C139a</t>
  </si>
  <si>
    <t>C127a</t>
  </si>
  <si>
    <t>NNO+1.88</t>
  </si>
  <si>
    <t>C143a</t>
  </si>
  <si>
    <t>NNO+1.2</t>
  </si>
  <si>
    <t>C141a</t>
  </si>
  <si>
    <t>NNO+1.12</t>
  </si>
  <si>
    <t>C141c</t>
  </si>
  <si>
    <t>C142a</t>
  </si>
  <si>
    <t>NNO+2.42</t>
  </si>
  <si>
    <t>C142c</t>
  </si>
  <si>
    <t>MNH</t>
  </si>
  <si>
    <t>Luhr (1990)</t>
  </si>
  <si>
    <t>HR-64</t>
  </si>
  <si>
    <t>NNO+0.5</t>
  </si>
  <si>
    <t>Huang and Keppler (2014)</t>
  </si>
  <si>
    <t>HR-65</t>
  </si>
  <si>
    <t>HR-60</t>
  </si>
  <si>
    <t>HR-73</t>
  </si>
  <si>
    <t>HR-81</t>
  </si>
  <si>
    <t>HR-22</t>
  </si>
  <si>
    <t>NNO+2</t>
  </si>
  <si>
    <t>HR-24</t>
  </si>
  <si>
    <t>HR-13</t>
  </si>
  <si>
    <t>HR-11</t>
  </si>
  <si>
    <t>HR-12</t>
  </si>
  <si>
    <t>HR-82</t>
  </si>
  <si>
    <t>HR10 </t>
  </si>
  <si>
    <t>HR18 </t>
  </si>
  <si>
    <t>HR01 </t>
  </si>
  <si>
    <t>HR08 </t>
  </si>
  <si>
    <t>HR03 </t>
  </si>
  <si>
    <t>HR19 </t>
  </si>
  <si>
    <t>HR17 </t>
  </si>
  <si>
    <t>HR29 </t>
  </si>
  <si>
    <t>HR20 </t>
  </si>
  <si>
    <t>HR84 </t>
  </si>
  <si>
    <t>HR79 </t>
  </si>
  <si>
    <t>HR05 </t>
  </si>
  <si>
    <t>HR30 </t>
  </si>
  <si>
    <t>HR16 </t>
  </si>
  <si>
    <t>HR21 </t>
  </si>
  <si>
    <t>HR85 </t>
  </si>
  <si>
    <t>HR80 </t>
  </si>
  <si>
    <t>HR06 </t>
  </si>
  <si>
    <t>HR09 </t>
  </si>
  <si>
    <t>HR02 </t>
  </si>
  <si>
    <t>HR07 </t>
  </si>
  <si>
    <t>HR04 </t>
  </si>
  <si>
    <t>81s</t>
  </si>
  <si>
    <t>NNO+3</t>
  </si>
  <si>
    <t>Costa et al. (2004)</t>
  </si>
  <si>
    <t>87s</t>
  </si>
  <si>
    <t>88s</t>
  </si>
  <si>
    <t>89s</t>
  </si>
  <si>
    <t>NNO+1.4</t>
  </si>
  <si>
    <t>95s</t>
  </si>
  <si>
    <t>109s</t>
  </si>
  <si>
    <t>NNO+1</t>
  </si>
  <si>
    <t>137s</t>
  </si>
  <si>
    <t>144s</t>
  </si>
  <si>
    <t>146s</t>
  </si>
  <si>
    <t>148s</t>
  </si>
  <si>
    <t>MP2-III</t>
  </si>
  <si>
    <t>NNO+1.34</t>
  </si>
  <si>
    <t>Clemente et al. (2004)</t>
  </si>
  <si>
    <t>MP3-I</t>
  </si>
  <si>
    <t>nno+2.42</t>
  </si>
  <si>
    <t>MP3-II</t>
  </si>
  <si>
    <t>nno+2.3</t>
  </si>
  <si>
    <t>MP3-III</t>
  </si>
  <si>
    <t>nno+2.91</t>
  </si>
  <si>
    <t>MP9-V</t>
  </si>
  <si>
    <t>nno+2.29</t>
  </si>
  <si>
    <t>MP14-I</t>
  </si>
  <si>
    <t>nno+2.23</t>
  </si>
  <si>
    <t>MP14-II</t>
  </si>
  <si>
    <t>nno+2.18</t>
  </si>
  <si>
    <t>MP14-III</t>
  </si>
  <si>
    <t>nno+1.85</t>
  </si>
  <si>
    <t>MP14-IV</t>
  </si>
  <si>
    <t>nno+2</t>
  </si>
  <si>
    <t>FMQ+3.82</t>
  </si>
  <si>
    <t>Jugo et al. (2005)</t>
  </si>
  <si>
    <t>30A</t>
  </si>
  <si>
    <t>FMQ+2.59</t>
  </si>
  <si>
    <t>30B</t>
  </si>
  <si>
    <t>FMQ+1.85</t>
  </si>
  <si>
    <t>35A</t>
  </si>
  <si>
    <t>FMQ+2.41</t>
  </si>
  <si>
    <t>FMQ+2.22</t>
  </si>
  <si>
    <t>52A</t>
  </si>
  <si>
    <t>FMQ+2.70</t>
  </si>
  <si>
    <t>56A</t>
  </si>
  <si>
    <t>FMQ+2.46</t>
  </si>
  <si>
    <t>56B</t>
  </si>
  <si>
    <t>FMQ+2.50</t>
  </si>
  <si>
    <t>0_15_2_ox</t>
  </si>
  <si>
    <t>FMQ+2.2</t>
  </si>
  <si>
    <t>Beermann et al. (2011)</t>
  </si>
  <si>
    <t>S23</t>
  </si>
  <si>
    <t>FMQ+1.7</t>
  </si>
  <si>
    <t>S24</t>
  </si>
  <si>
    <t>S26</t>
  </si>
  <si>
    <t>FMQ+1.4</t>
  </si>
  <si>
    <t>a) H20 reported by the respective study or calculated based on the EPMA data by difference</t>
  </si>
  <si>
    <r>
      <rPr>
        <b/>
        <sz val="11"/>
        <rFont val="Calibri"/>
        <family val="2"/>
        <scheme val="minor"/>
      </rPr>
      <t>Table EA-1.</t>
    </r>
    <r>
      <rPr>
        <sz val="11"/>
        <rFont val="Calibri"/>
        <family val="2"/>
        <scheme val="minor"/>
      </rPr>
      <t xml:space="preserve"> The calibration dataset used in this study and the predictions of various anhydrite solubility models.</t>
    </r>
  </si>
  <si>
    <t>Article title: An accurate model to predict sulfur concentration at anhydrite saturation in silicate melts</t>
  </si>
  <si>
    <t>328b</t>
  </si>
  <si>
    <t>328a</t>
  </si>
  <si>
    <t>326b</t>
  </si>
  <si>
    <t>327b</t>
  </si>
  <si>
    <t>total including SO3</t>
  </si>
  <si>
    <t>c) The quality of model fits is assessed based on median and mean absolute percentage errors</t>
  </si>
  <si>
    <r>
      <t>median absolute percentage error</t>
    </r>
    <r>
      <rPr>
        <vertAlign val="superscript"/>
        <sz val="11"/>
        <rFont val="Calibri"/>
        <family val="2"/>
        <scheme val="minor"/>
      </rPr>
      <t>c</t>
    </r>
  </si>
  <si>
    <r>
      <t>mean absolute percentage error</t>
    </r>
    <r>
      <rPr>
        <vertAlign val="superscript"/>
        <sz val="11"/>
        <rFont val="Calibri"/>
        <family val="2"/>
        <scheme val="minor"/>
      </rPr>
      <t>c</t>
    </r>
  </si>
  <si>
    <t>Zajacz et al. (2012)</t>
  </si>
  <si>
    <t>Author: Z. Zajacz and A. Tsay</t>
  </si>
  <si>
    <r>
      <rPr>
        <i/>
        <sz val="10"/>
        <rFont val="Myriad Pro"/>
      </rPr>
      <t>f</t>
    </r>
    <r>
      <rPr>
        <sz val="10"/>
        <rFont val="Myriad Pro"/>
      </rPr>
      <t>H</t>
    </r>
    <r>
      <rPr>
        <vertAlign val="subscript"/>
        <sz val="10"/>
        <rFont val="Myriad Pro"/>
      </rPr>
      <t>2</t>
    </r>
    <r>
      <rPr>
        <sz val="10"/>
        <rFont val="Myriad Pro"/>
      </rPr>
      <t>=0 bar</t>
    </r>
  </si>
  <si>
    <t>oxide mole fractions calculated on hydrous basis</t>
  </si>
  <si>
    <t>Chowdhury and Dasgupta (2019)</t>
  </si>
  <si>
    <t>G478</t>
  </si>
  <si>
    <t>G481</t>
  </si>
  <si>
    <t>G466</t>
  </si>
  <si>
    <t>G462</t>
  </si>
  <si>
    <t>G460</t>
  </si>
  <si>
    <t>G479</t>
  </si>
  <si>
    <t>G482</t>
  </si>
  <si>
    <t>G490</t>
  </si>
  <si>
    <t>G513</t>
  </si>
  <si>
    <t>G519</t>
  </si>
  <si>
    <t>G521b</t>
  </si>
  <si>
    <t>G529</t>
  </si>
  <si>
    <t>G521a</t>
  </si>
  <si>
    <t>B416a</t>
  </si>
  <si>
    <t>B425</t>
  </si>
  <si>
    <t>B416b</t>
  </si>
  <si>
    <t>G497</t>
  </si>
  <si>
    <t>G502</t>
  </si>
  <si>
    <t>G500</t>
  </si>
  <si>
    <r>
      <t>Chowdhury and Dasgupta (2019)</t>
    </r>
    <r>
      <rPr>
        <vertAlign val="superscript"/>
        <sz val="11"/>
        <rFont val="Calibri"/>
        <family val="2"/>
        <scheme val="minor"/>
      </rPr>
      <t>d</t>
    </r>
  </si>
  <si>
    <t>b) corrected H2O used for the calculation of SCAS; as the Massotta and Keppler (2015) model is the most sensitive to H2O concentration, we used the preferred corrected H2O concentration for the entire dataset used in that study as reported in the electronic supplementary material of Massotta and Keppler (2015) . For all other data, we used concentration reported by the authors, or if only "by differnce" EPMA data was available, we estimated H2O by using the model of Papale et al. (2006) for fluid saturated experiments. Exception are the Jugo et al. (2005) experiments, which were nominally anhydrous. Here, we assumed a H2O concentration of 0.1 wt%. For Chowdhury and Dasgupta (2019), we preferred the H2O cocnetrations in the starting material to those constrained by EPMA difference. This is because all their experiments were near-liquidus, thus no significant difference is expected between the water concentration in the run procuct melt and the starting material.</t>
  </si>
  <si>
    <t xml:space="preserve">d) For Chowdhury and Dasgupta (2019), the data have been renormalized by recalculating the reported elemental S concentrations to SO3 and renormalizing the data to yield a total of 100 - H2O concnetration in the starting material. The H2O concentrations by difference are based on the originally reported totals, except S was taken into account as SO3 rather than elemental S in the total. </t>
  </si>
  <si>
    <t>C$D (2019)</t>
  </si>
  <si>
    <t>B&amp;M (2011)</t>
  </si>
  <si>
    <t>L&amp;R (2009)</t>
  </si>
  <si>
    <t>M&amp;K (2015)</t>
  </si>
  <si>
    <t>n.d.</t>
  </si>
  <si>
    <t xml:space="preserve"> </t>
  </si>
  <si>
    <t>299b</t>
  </si>
  <si>
    <t>304b</t>
  </si>
  <si>
    <t>301b</t>
  </si>
  <si>
    <t>Lines in red are the data excluded from use based on strong deviation from the results of a larger number of very similar experiments within the same study</t>
  </si>
  <si>
    <t>T (oC)</t>
  </si>
  <si>
    <t>H2Oa</t>
  </si>
  <si>
    <t>fH2=0 bar</t>
  </si>
  <si>
    <t>Chowdhury and Dasgupta (2019)d</t>
  </si>
  <si>
    <t>T_K</t>
  </si>
  <si>
    <t>SiO2_Liq</t>
  </si>
  <si>
    <t>TiO2_Liq</t>
  </si>
  <si>
    <t>Al2O3_Liq</t>
  </si>
  <si>
    <t>FeOt_Liq</t>
  </si>
  <si>
    <t>MgO_Liq</t>
  </si>
  <si>
    <t>CaO_Liq</t>
  </si>
  <si>
    <t>Na2O_Liq</t>
  </si>
  <si>
    <t>K2O_Liq</t>
  </si>
  <si>
    <t>SO3_Liq</t>
  </si>
  <si>
    <t>H2O_Liq</t>
  </si>
  <si>
    <t>Measured S</t>
  </si>
  <si>
    <t>ST2019_S</t>
  </si>
  <si>
    <t>LiRipley2009</t>
  </si>
  <si>
    <t>Masotta_Keppler</t>
  </si>
  <si>
    <t>Baker_Moretti</t>
  </si>
  <si>
    <t>Chowdhury</t>
  </si>
  <si>
    <t>P_kbar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</si>
</sst>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53">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name val="Myriad Pro"/>
    </font>
    <font>
      <b/>
      <sz val="12"/>
      <name val="Myriad Pro"/>
    </font>
    <font>
      <i/>
      <sz val="12"/>
      <name val="Myriad Pro"/>
    </font>
    <font>
      <sz val="11"/>
      <name val="Calibri"/>
      <family val="2"/>
      <scheme val="minor"/>
    </font>
    <font>
      <b/>
      <sz val="11"/>
      <name val="Calibri"/>
      <family val="2"/>
      <scheme val="minor"/>
    </font>
    <font>
      <i/>
      <sz val="11"/>
      <name val="Calibri"/>
      <family val="2"/>
      <scheme val="minor"/>
    </font>
    <font>
      <sz val="10"/>
      <name val="Calibri"/>
      <family val="2"/>
      <scheme val="minor"/>
    </font>
    <font>
      <vertAlign val="superscript"/>
      <sz val="10"/>
      <name val="Calibri"/>
      <family val="2"/>
      <scheme val="minor"/>
    </font>
    <font>
      <b/>
      <sz val="10"/>
      <name val="Calibri"/>
      <family val="2"/>
      <scheme val="minor"/>
    </font>
    <font>
      <i/>
      <sz val="10"/>
      <name val="Calibri"/>
      <family val="2"/>
      <scheme val="minor"/>
    </font>
    <font>
      <b/>
      <sz val="11"/>
      <color rgb="FFFF0000"/>
      <name val="Calibri"/>
      <family val="2"/>
      <scheme val="minor"/>
    </font>
    <font>
      <i/>
      <sz val="11"/>
      <color rgb="FFFF0000"/>
      <name val="Calibri"/>
      <family val="2"/>
      <scheme val="minor"/>
    </font>
    <font>
      <vertAlign val="superscript"/>
      <sz val="11"/>
      <name val="Calibri"/>
      <family val="2"/>
      <scheme val="minor"/>
    </font>
    <font>
      <sz val="12"/>
      <color theme="1"/>
      <name val="Myriad Pro"/>
    </font>
    <font>
      <b/>
      <sz val="12"/>
      <color theme="1"/>
      <name val="Myriad Pro"/>
    </font>
    <font>
      <sz val="12"/>
      <color theme="4"/>
      <name val="Myriad Pro"/>
    </font>
    <font>
      <i/>
      <sz val="12"/>
      <color theme="4"/>
      <name val="Myriad Pro"/>
    </font>
    <font>
      <sz val="12"/>
      <color rgb="FFC00000"/>
      <name val="Myriad Pro"/>
    </font>
    <font>
      <i/>
      <sz val="12"/>
      <color rgb="FFC00000"/>
      <name val="Myriad Pro"/>
    </font>
    <font>
      <sz val="12"/>
      <color rgb="FF00B050"/>
      <name val="Myriad Pro"/>
    </font>
    <font>
      <i/>
      <sz val="12"/>
      <color rgb="FF00B050"/>
      <name val="Myriad Pro"/>
    </font>
    <font>
      <sz val="12"/>
      <color rgb="FF7030A0"/>
      <name val="Myriad Pro"/>
    </font>
    <font>
      <i/>
      <sz val="12"/>
      <color rgb="FF7030A0"/>
      <name val="Myriad Pro"/>
    </font>
    <font>
      <sz val="12"/>
      <color rgb="FF00B0F0"/>
      <name val="Myriad Pro"/>
    </font>
    <font>
      <b/>
      <i/>
      <sz val="11"/>
      <name val="Calibri"/>
      <family val="2"/>
      <scheme val="minor"/>
    </font>
    <font>
      <sz val="10"/>
      <color theme="1"/>
      <name val="Calibri"/>
      <family val="2"/>
      <scheme val="minor"/>
    </font>
    <font>
      <sz val="10"/>
      <color rgb="FF0070C0"/>
      <name val="Calibri"/>
      <family val="2"/>
      <scheme val="minor"/>
    </font>
    <font>
      <b/>
      <sz val="10"/>
      <color theme="1"/>
      <name val="Calibri"/>
      <family val="2"/>
      <scheme val="minor"/>
    </font>
    <font>
      <sz val="10"/>
      <color theme="4"/>
      <name val="Calibri"/>
      <family val="2"/>
      <scheme val="minor"/>
    </font>
    <font>
      <i/>
      <sz val="10"/>
      <color theme="4"/>
      <name val="Calibri"/>
      <family val="2"/>
      <scheme val="minor"/>
    </font>
    <font>
      <sz val="10"/>
      <color rgb="FFC00000"/>
      <name val="Calibri"/>
      <family val="2"/>
      <scheme val="minor"/>
    </font>
    <font>
      <i/>
      <sz val="10"/>
      <color rgb="FFC00000"/>
      <name val="Calibri"/>
      <family val="2"/>
      <scheme val="minor"/>
    </font>
    <font>
      <sz val="10"/>
      <color rgb="FF00B050"/>
      <name val="Calibri"/>
      <family val="2"/>
      <scheme val="minor"/>
    </font>
    <font>
      <i/>
      <sz val="10"/>
      <color rgb="FF00B050"/>
      <name val="Calibri"/>
      <family val="2"/>
      <scheme val="minor"/>
    </font>
    <font>
      <sz val="10"/>
      <color rgb="FF7030A0"/>
      <name val="Calibri"/>
      <family val="2"/>
      <scheme val="minor"/>
    </font>
    <font>
      <i/>
      <sz val="10"/>
      <color rgb="FF7030A0"/>
      <name val="Calibri"/>
      <family val="2"/>
      <scheme val="minor"/>
    </font>
    <font>
      <sz val="10"/>
      <color rgb="FF00B0F0"/>
      <name val="Calibri"/>
      <family val="2"/>
      <scheme val="minor"/>
    </font>
    <font>
      <i/>
      <sz val="10"/>
      <color theme="1"/>
      <name val="Calibri"/>
      <family val="2"/>
      <scheme val="minor"/>
    </font>
    <font>
      <b/>
      <i/>
      <sz val="10"/>
      <color theme="1"/>
      <name val="Calibri"/>
      <family val="2"/>
      <scheme val="minor"/>
    </font>
    <font>
      <b/>
      <i/>
      <sz val="10"/>
      <name val="Calibri"/>
      <family val="2"/>
      <scheme val="minor"/>
    </font>
    <font>
      <i/>
      <sz val="10"/>
      <color rgb="FF00B0F0"/>
      <name val="Calibri"/>
      <family val="2"/>
      <scheme val="minor"/>
    </font>
    <font>
      <b/>
      <sz val="12"/>
      <color rgb="FFFF0000"/>
      <name val="Myriad Pro"/>
    </font>
    <font>
      <sz val="12"/>
      <color rgb="FFFF0000"/>
      <name val="Myriad Pro"/>
    </font>
    <font>
      <b/>
      <sz val="9"/>
      <color indexed="81"/>
      <name val="Tahoma"/>
      <family val="2"/>
    </font>
    <font>
      <sz val="9"/>
      <color indexed="81"/>
      <name val="Tahoma"/>
      <family val="2"/>
    </font>
    <font>
      <b/>
      <sz val="12"/>
      <color theme="1"/>
      <name val="Calibri"/>
      <family val="2"/>
      <scheme val="minor"/>
    </font>
    <font>
      <sz val="10"/>
      <name val="Myriad Pro"/>
    </font>
    <font>
      <i/>
      <sz val="10"/>
      <name val="Myriad Pro"/>
    </font>
    <font>
      <vertAlign val="subscript"/>
      <sz val="10"/>
      <name val="Myriad Pro"/>
    </font>
  </fonts>
  <fills count="2">
    <fill>
      <patternFill patternType="none"/>
    </fill>
    <fill>
      <patternFill patternType="gray125"/>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20">
    <xf numFmtId="0" fontId="0" fillId="0" borderId="0" xfId="0"/>
    <xf numFmtId="0" fontId="4" fillId="0" borderId="0" xfId="0" applyFont="1" applyAlignment="1">
      <alignment horizontal="center" vertical="center"/>
    </xf>
    <xf numFmtId="0" fontId="4" fillId="0" borderId="0" xfId="0" applyFont="1" applyAlignment="1">
      <alignment horizontal="left" vertical="center"/>
    </xf>
    <xf numFmtId="164" fontId="4" fillId="0" borderId="0" xfId="0" applyNumberFormat="1" applyFont="1" applyAlignment="1">
      <alignment horizontal="center" vertical="center"/>
    </xf>
    <xf numFmtId="165" fontId="4" fillId="0" borderId="0" xfId="0" applyNumberFormat="1" applyFont="1" applyAlignment="1">
      <alignment horizontal="center" vertical="center"/>
    </xf>
    <xf numFmtId="2" fontId="4"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xf numFmtId="0" fontId="7" fillId="0" borderId="0" xfId="0" applyFont="1" applyAlignment="1">
      <alignment horizontal="left" vertical="center"/>
    </xf>
    <xf numFmtId="0" fontId="7" fillId="0" borderId="0" xfId="0" applyFont="1" applyAlignment="1">
      <alignment horizontal="center" vertical="center"/>
    </xf>
    <xf numFmtId="164" fontId="7" fillId="0" borderId="0" xfId="0" applyNumberFormat="1" applyFont="1" applyAlignment="1">
      <alignment horizontal="center" vertical="center"/>
    </xf>
    <xf numFmtId="165" fontId="7" fillId="0" borderId="0" xfId="0" applyNumberFormat="1" applyFont="1" applyAlignment="1">
      <alignment horizontal="center" vertical="center"/>
    </xf>
    <xf numFmtId="2"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xf numFmtId="0" fontId="10" fillId="0" borderId="1" xfId="0" applyFont="1" applyBorder="1" applyAlignment="1">
      <alignment horizontal="center" vertical="center"/>
    </xf>
    <xf numFmtId="164" fontId="10" fillId="0" borderId="1" xfId="0" applyNumberFormat="1" applyFont="1" applyBorder="1" applyAlignment="1">
      <alignment horizontal="center" vertical="center"/>
    </xf>
    <xf numFmtId="165" fontId="10" fillId="0" borderId="1" xfId="0" applyNumberFormat="1" applyFont="1" applyBorder="1" applyAlignment="1">
      <alignment horizontal="center" vertical="center"/>
    </xf>
    <xf numFmtId="2" fontId="10" fillId="0" borderId="1" xfId="0" applyNumberFormat="1"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0" fillId="0" borderId="1" xfId="0" applyFont="1" applyBorder="1" applyAlignment="1">
      <alignment horizontal="center"/>
    </xf>
    <xf numFmtId="0" fontId="10" fillId="0" borderId="0" xfId="0" applyFont="1" applyAlignment="1">
      <alignment horizontal="center" vertical="center"/>
    </xf>
    <xf numFmtId="0" fontId="12" fillId="0" borderId="0" xfId="0" applyFont="1" applyAlignment="1">
      <alignment horizontal="center" vertical="center"/>
    </xf>
    <xf numFmtId="2" fontId="10" fillId="0" borderId="0" xfId="0" applyNumberFormat="1" applyFont="1" applyAlignment="1">
      <alignment horizontal="center" vertical="center"/>
    </xf>
    <xf numFmtId="165"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6" fontId="7" fillId="0" borderId="0" xfId="0" applyNumberFormat="1" applyFont="1" applyAlignment="1">
      <alignment horizontal="center"/>
    </xf>
    <xf numFmtId="1" fontId="8" fillId="0" borderId="0" xfId="0" applyNumberFormat="1" applyFont="1" applyAlignment="1">
      <alignment horizontal="center" vertical="center"/>
    </xf>
    <xf numFmtId="1" fontId="7" fillId="0" borderId="0" xfId="0" applyNumberFormat="1" applyFont="1" applyAlignment="1">
      <alignment horizontal="center" vertical="center"/>
    </xf>
    <xf numFmtId="9" fontId="9" fillId="0" borderId="0" xfId="1" applyFont="1" applyFill="1" applyBorder="1" applyAlignment="1">
      <alignment horizontal="center" vertical="center"/>
    </xf>
    <xf numFmtId="1" fontId="7" fillId="0" borderId="0" xfId="1" applyNumberFormat="1" applyFont="1" applyFill="1" applyBorder="1" applyAlignment="1">
      <alignment horizontal="center" vertical="center"/>
    </xf>
    <xf numFmtId="9" fontId="7" fillId="0" borderId="0" xfId="1" applyFont="1" applyFill="1" applyBorder="1" applyAlignment="1">
      <alignment horizontal="center" vertical="center"/>
    </xf>
    <xf numFmtId="9" fontId="7" fillId="0" borderId="0" xfId="0" applyNumberFormat="1" applyFont="1" applyAlignment="1">
      <alignment horizontal="center" vertical="center"/>
    </xf>
    <xf numFmtId="2" fontId="7" fillId="0" borderId="0" xfId="1" applyNumberFormat="1" applyFont="1" applyFill="1" applyBorder="1" applyAlignment="1">
      <alignment horizontal="center" vertical="center"/>
    </xf>
    <xf numFmtId="166" fontId="7" fillId="0" borderId="0" xfId="0" applyNumberFormat="1" applyFont="1" applyAlignment="1">
      <alignment horizontal="center" vertical="center"/>
    </xf>
    <xf numFmtId="164" fontId="7" fillId="0" borderId="0" xfId="1" applyNumberFormat="1" applyFont="1" applyFill="1" applyBorder="1" applyAlignment="1">
      <alignment horizontal="center" vertical="center"/>
    </xf>
    <xf numFmtId="166" fontId="7" fillId="0" borderId="0" xfId="1" applyNumberFormat="1" applyFont="1" applyFill="1" applyBorder="1" applyAlignment="1">
      <alignment horizontal="center" vertical="center"/>
    </xf>
    <xf numFmtId="167" fontId="7" fillId="0" borderId="0" xfId="0" applyNumberFormat="1" applyFont="1" applyAlignment="1">
      <alignment horizontal="center" vertical="center"/>
    </xf>
    <xf numFmtId="164" fontId="7" fillId="0" borderId="0" xfId="0" applyNumberFormat="1" applyFont="1" applyAlignment="1">
      <alignment horizontal="center"/>
    </xf>
    <xf numFmtId="0" fontId="2" fillId="0" borderId="0" xfId="0" applyFont="1" applyAlignment="1">
      <alignment horizontal="center" vertical="center"/>
    </xf>
    <xf numFmtId="2" fontId="2" fillId="0" borderId="0" xfId="0" applyNumberFormat="1" applyFont="1" applyAlignment="1">
      <alignment horizontal="center" vertical="center"/>
    </xf>
    <xf numFmtId="164" fontId="2" fillId="0" borderId="0" xfId="0" applyNumberFormat="1" applyFont="1" applyAlignment="1">
      <alignment horizontal="center" vertical="center"/>
    </xf>
    <xf numFmtId="1" fontId="14" fillId="0" borderId="0" xfId="0" applyNumberFormat="1" applyFont="1" applyAlignment="1">
      <alignment horizontal="center" vertical="center"/>
    </xf>
    <xf numFmtId="1" fontId="2" fillId="0" borderId="0" xfId="0" applyNumberFormat="1" applyFont="1" applyAlignment="1">
      <alignment horizontal="center" vertical="center"/>
    </xf>
    <xf numFmtId="9" fontId="15" fillId="0" borderId="0" xfId="1" applyFont="1" applyFill="1" applyBorder="1" applyAlignment="1">
      <alignment horizontal="center" vertical="center"/>
    </xf>
    <xf numFmtId="1" fontId="2" fillId="0" borderId="0" xfId="1" applyNumberFormat="1" applyFont="1" applyFill="1" applyBorder="1" applyAlignment="1">
      <alignment horizontal="center" vertical="center"/>
    </xf>
    <xf numFmtId="9" fontId="2" fillId="0" borderId="0" xfId="1" applyFont="1" applyFill="1" applyBorder="1" applyAlignment="1">
      <alignment horizontal="center" vertical="center"/>
    </xf>
    <xf numFmtId="9" fontId="2" fillId="0" borderId="0" xfId="0" applyNumberFormat="1" applyFont="1" applyAlignment="1">
      <alignment horizontal="center" vertical="center"/>
    </xf>
    <xf numFmtId="2" fontId="2" fillId="0" borderId="0" xfId="1" applyNumberFormat="1" applyFont="1" applyFill="1" applyBorder="1" applyAlignment="1">
      <alignment horizontal="center" vertical="center"/>
    </xf>
    <xf numFmtId="166" fontId="2" fillId="0" borderId="0" xfId="0" applyNumberFormat="1" applyFont="1" applyAlignment="1">
      <alignment horizontal="center" vertical="center"/>
    </xf>
    <xf numFmtId="164" fontId="2" fillId="0" borderId="0" xfId="1" applyNumberFormat="1" applyFont="1" applyFill="1" applyBorder="1" applyAlignment="1">
      <alignment horizontal="center" vertical="center"/>
    </xf>
    <xf numFmtId="165" fontId="2" fillId="0" borderId="0" xfId="0" applyNumberFormat="1" applyFont="1" applyAlignment="1">
      <alignment horizontal="center" vertical="center"/>
    </xf>
    <xf numFmtId="166" fontId="2" fillId="0" borderId="0" xfId="1" applyNumberFormat="1" applyFont="1" applyFill="1" applyBorder="1" applyAlignment="1">
      <alignment horizontal="center" vertical="center"/>
    </xf>
    <xf numFmtId="167" fontId="2" fillId="0" borderId="0" xfId="0" applyNumberFormat="1" applyFont="1" applyAlignment="1">
      <alignment horizontal="center" vertical="center"/>
    </xf>
    <xf numFmtId="0" fontId="7" fillId="0" borderId="0" xfId="0" applyFont="1" applyAlignment="1">
      <alignment horizontal="center" vertical="center" wrapText="1"/>
    </xf>
    <xf numFmtId="164" fontId="7"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1" xfId="0" applyNumberFormat="1" applyFont="1" applyBorder="1" applyAlignment="1">
      <alignment horizontal="center"/>
    </xf>
    <xf numFmtId="1" fontId="8" fillId="0" borderId="1" xfId="0" applyNumberFormat="1" applyFont="1" applyBorder="1" applyAlignment="1">
      <alignment horizontal="center" vertical="center"/>
    </xf>
    <xf numFmtId="1" fontId="7" fillId="0" borderId="1" xfId="0" applyNumberFormat="1" applyFont="1" applyBorder="1" applyAlignment="1">
      <alignment horizontal="center" vertical="center"/>
    </xf>
    <xf numFmtId="9" fontId="9" fillId="0" borderId="1" xfId="1" applyFont="1" applyFill="1" applyBorder="1" applyAlignment="1">
      <alignment horizontal="center" vertical="center"/>
    </xf>
    <xf numFmtId="1" fontId="7" fillId="0" borderId="1" xfId="1" applyNumberFormat="1" applyFont="1" applyFill="1" applyBorder="1" applyAlignment="1">
      <alignment horizontal="center" vertical="center"/>
    </xf>
    <xf numFmtId="9" fontId="7" fillId="0" borderId="1" xfId="1" applyFont="1" applyFill="1" applyBorder="1" applyAlignment="1">
      <alignment horizontal="center" vertical="center"/>
    </xf>
    <xf numFmtId="9" fontId="7" fillId="0" borderId="1" xfId="0" applyNumberFormat="1" applyFont="1" applyBorder="1" applyAlignment="1">
      <alignment horizontal="center" vertical="center"/>
    </xf>
    <xf numFmtId="2" fontId="7" fillId="0" borderId="1" xfId="1" applyNumberFormat="1" applyFont="1" applyFill="1" applyBorder="1" applyAlignment="1">
      <alignment horizontal="center" vertical="center"/>
    </xf>
    <xf numFmtId="166" fontId="7" fillId="0" borderId="1" xfId="0" applyNumberFormat="1" applyFont="1" applyBorder="1" applyAlignment="1">
      <alignment horizontal="center" vertical="center"/>
    </xf>
    <xf numFmtId="0" fontId="17" fillId="0" borderId="0" xfId="0" applyFont="1" applyAlignment="1">
      <alignment horizontal="center" vertical="center"/>
    </xf>
    <xf numFmtId="164" fontId="17" fillId="0" borderId="0" xfId="0" applyNumberFormat="1" applyFont="1" applyAlignment="1">
      <alignment horizontal="center" vertical="center"/>
    </xf>
    <xf numFmtId="165" fontId="17" fillId="0" borderId="0" xfId="0" applyNumberFormat="1" applyFont="1" applyAlignment="1">
      <alignment horizontal="center" vertical="center"/>
    </xf>
    <xf numFmtId="2" fontId="17" fillId="0" borderId="0" xfId="0" applyNumberFormat="1"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9" fontId="20" fillId="0" borderId="0" xfId="0" applyNumberFormat="1"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9" fontId="3" fillId="0" borderId="0" xfId="0" applyNumberFormat="1" applyFont="1" applyAlignment="1">
      <alignment horizontal="center"/>
    </xf>
    <xf numFmtId="0" fontId="27"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17" fillId="0" borderId="1" xfId="0" applyFont="1" applyBorder="1" applyAlignment="1">
      <alignment horizontal="center" vertical="center"/>
    </xf>
    <xf numFmtId="164" fontId="17" fillId="0" borderId="1" xfId="0" applyNumberFormat="1" applyFont="1" applyBorder="1" applyAlignment="1">
      <alignment horizontal="center" vertical="center"/>
    </xf>
    <xf numFmtId="165"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9" fontId="20"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6" fillId="0" borderId="1" xfId="0" applyFont="1" applyBorder="1" applyAlignment="1">
      <alignment horizontal="center" vertical="center"/>
    </xf>
    <xf numFmtId="9" fontId="3" fillId="0" borderId="1" xfId="0" applyNumberFormat="1" applyFont="1" applyBorder="1" applyAlignment="1">
      <alignment horizontal="center"/>
    </xf>
    <xf numFmtId="0" fontId="0" fillId="0" borderId="1" xfId="0" applyBorder="1"/>
    <xf numFmtId="0" fontId="9" fillId="0" borderId="0" xfId="0" applyFont="1" applyAlignment="1">
      <alignment horizontal="left" vertical="center"/>
    </xf>
    <xf numFmtId="1" fontId="28" fillId="0" borderId="0" xfId="0" applyNumberFormat="1" applyFont="1" applyAlignment="1">
      <alignment horizontal="center" vertical="center"/>
    </xf>
    <xf numFmtId="1" fontId="9" fillId="0" borderId="0" xfId="0" applyNumberFormat="1" applyFont="1" applyAlignment="1">
      <alignment horizontal="center" vertical="center"/>
    </xf>
    <xf numFmtId="1" fontId="9" fillId="0" borderId="0" xfId="1" applyNumberFormat="1" applyFont="1" applyFill="1" applyBorder="1" applyAlignment="1">
      <alignment horizontal="center" vertical="center"/>
    </xf>
    <xf numFmtId="2" fontId="9" fillId="0" borderId="0" xfId="1" applyNumberFormat="1" applyFont="1" applyFill="1" applyBorder="1" applyAlignment="1">
      <alignment horizontal="center" vertical="center"/>
    </xf>
    <xf numFmtId="167" fontId="9" fillId="0" borderId="0" xfId="0" applyNumberFormat="1" applyFont="1" applyAlignment="1">
      <alignment horizontal="center" vertical="center"/>
    </xf>
    <xf numFmtId="2" fontId="9" fillId="0" borderId="0" xfId="0" applyNumberFormat="1" applyFont="1" applyAlignment="1">
      <alignment horizontal="center" vertical="center"/>
    </xf>
    <xf numFmtId="166" fontId="9" fillId="0" borderId="0" xfId="0" applyNumberFormat="1" applyFont="1" applyAlignment="1">
      <alignment horizontal="center" vertical="center"/>
    </xf>
    <xf numFmtId="164" fontId="9" fillId="0" borderId="0" xfId="1" applyNumberFormat="1" applyFont="1" applyFill="1" applyBorder="1" applyAlignment="1">
      <alignment horizontal="center" vertical="center"/>
    </xf>
    <xf numFmtId="165" fontId="9" fillId="0" borderId="0" xfId="0" applyNumberFormat="1" applyFont="1" applyAlignment="1">
      <alignment horizontal="center" vertical="center"/>
    </xf>
    <xf numFmtId="164" fontId="9" fillId="0" borderId="0" xfId="0" applyNumberFormat="1" applyFont="1" applyAlignment="1">
      <alignment horizontal="center" vertical="center"/>
    </xf>
    <xf numFmtId="166" fontId="9" fillId="0" borderId="0" xfId="1" applyNumberFormat="1" applyFont="1" applyFill="1" applyBorder="1" applyAlignment="1">
      <alignment horizontal="center" vertical="center"/>
    </xf>
    <xf numFmtId="0" fontId="20" fillId="0" borderId="0" xfId="0" applyFont="1" applyAlignment="1">
      <alignment horizontal="center" vertical="center"/>
    </xf>
    <xf numFmtId="0" fontId="29" fillId="0" borderId="0" xfId="0" applyFont="1"/>
    <xf numFmtId="2" fontId="30" fillId="0" borderId="0" xfId="0" applyNumberFormat="1" applyFont="1" applyAlignment="1">
      <alignment horizontal="center" vertical="center"/>
    </xf>
    <xf numFmtId="2" fontId="29" fillId="0" borderId="0" xfId="0" applyNumberFormat="1" applyFont="1"/>
    <xf numFmtId="0" fontId="29" fillId="0" borderId="0" xfId="0" applyFont="1" applyAlignment="1">
      <alignment horizontal="center" vertical="center"/>
    </xf>
    <xf numFmtId="1" fontId="31" fillId="0" borderId="0" xfId="0" applyNumberFormat="1" applyFont="1" applyAlignment="1">
      <alignment horizontal="center" vertical="center"/>
    </xf>
    <xf numFmtId="1" fontId="29" fillId="0" borderId="0" xfId="0" applyNumberFormat="1" applyFont="1" applyAlignment="1">
      <alignment horizontal="center" vertical="center"/>
    </xf>
    <xf numFmtId="1" fontId="32" fillId="0" borderId="0" xfId="0" applyNumberFormat="1" applyFont="1" applyAlignment="1">
      <alignment horizontal="center" vertical="center"/>
    </xf>
    <xf numFmtId="9" fontId="33" fillId="0" borderId="0" xfId="1" applyFont="1" applyFill="1" applyBorder="1" applyAlignment="1">
      <alignment horizontal="center" vertical="center"/>
    </xf>
    <xf numFmtId="1" fontId="34" fillId="0" borderId="0" xfId="1" applyNumberFormat="1" applyFont="1" applyFill="1" applyBorder="1" applyAlignment="1">
      <alignment horizontal="center" vertical="center"/>
    </xf>
    <xf numFmtId="9" fontId="35" fillId="0" borderId="0" xfId="1" applyFont="1" applyFill="1" applyBorder="1" applyAlignment="1">
      <alignment horizontal="center" vertical="center"/>
    </xf>
    <xf numFmtId="1" fontId="36" fillId="0" borderId="0" xfId="1" applyNumberFormat="1" applyFont="1" applyFill="1" applyBorder="1" applyAlignment="1">
      <alignment horizontal="center" vertical="center"/>
    </xf>
    <xf numFmtId="9" fontId="37" fillId="0" borderId="0" xfId="1" applyFont="1" applyFill="1" applyBorder="1" applyAlignment="1">
      <alignment horizontal="center" vertical="center"/>
    </xf>
    <xf numFmtId="1" fontId="38" fillId="0" borderId="0" xfId="1" applyNumberFormat="1" applyFont="1" applyFill="1" applyBorder="1" applyAlignment="1">
      <alignment horizontal="center" vertical="center"/>
    </xf>
    <xf numFmtId="9" fontId="39" fillId="0" borderId="0" xfId="1" applyFont="1" applyFill="1" applyBorder="1" applyAlignment="1">
      <alignment horizontal="center" vertical="center"/>
    </xf>
    <xf numFmtId="9" fontId="38" fillId="0" borderId="0" xfId="1" applyFont="1" applyFill="1" applyBorder="1" applyAlignment="1">
      <alignment horizontal="center" vertical="center"/>
    </xf>
    <xf numFmtId="2" fontId="10" fillId="0" borderId="0" xfId="1" applyNumberFormat="1" applyFont="1" applyFill="1" applyBorder="1" applyAlignment="1">
      <alignment horizontal="center" vertical="center"/>
    </xf>
    <xf numFmtId="167" fontId="10" fillId="0" borderId="0" xfId="0" applyNumberFormat="1" applyFont="1" applyAlignment="1">
      <alignment horizontal="center" vertical="center"/>
    </xf>
    <xf numFmtId="166" fontId="10" fillId="0" borderId="0" xfId="0" applyNumberFormat="1" applyFont="1" applyAlignment="1">
      <alignment horizontal="center" vertical="center"/>
    </xf>
    <xf numFmtId="9" fontId="12" fillId="0" borderId="0" xfId="1" applyFont="1" applyFill="1" applyBorder="1" applyAlignment="1">
      <alignment horizontal="center" vertical="center"/>
    </xf>
    <xf numFmtId="9" fontId="10" fillId="0" borderId="0" xfId="1" applyFont="1" applyFill="1" applyBorder="1" applyAlignment="1">
      <alignment horizontal="center" vertical="center"/>
    </xf>
    <xf numFmtId="164" fontId="10" fillId="0" borderId="0" xfId="1" applyNumberFormat="1" applyFont="1" applyFill="1" applyBorder="1" applyAlignment="1">
      <alignment horizontal="center" vertical="center"/>
    </xf>
    <xf numFmtId="1" fontId="10" fillId="0" borderId="0" xfId="1" applyNumberFormat="1" applyFont="1" applyFill="1" applyBorder="1" applyAlignment="1">
      <alignment horizontal="center" vertical="center"/>
    </xf>
    <xf numFmtId="165" fontId="29" fillId="0" borderId="0" xfId="0" applyNumberFormat="1" applyFont="1" applyAlignment="1">
      <alignment horizontal="center" vertical="center"/>
    </xf>
    <xf numFmtId="166" fontId="10" fillId="0" borderId="0" xfId="1" applyNumberFormat="1" applyFont="1" applyFill="1" applyBorder="1" applyAlignment="1">
      <alignment horizontal="center" vertical="center"/>
    </xf>
    <xf numFmtId="0" fontId="40" fillId="0" borderId="0" xfId="0" applyFont="1" applyAlignment="1">
      <alignment horizontal="center" vertical="center"/>
    </xf>
    <xf numFmtId="0" fontId="10" fillId="0" borderId="0" xfId="0" applyFont="1" applyAlignment="1">
      <alignment horizontal="left" vertical="center"/>
    </xf>
    <xf numFmtId="2" fontId="29" fillId="0" borderId="0" xfId="0" applyNumberFormat="1"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left" vertical="center"/>
    </xf>
    <xf numFmtId="0" fontId="41" fillId="0" borderId="0" xfId="0" applyFont="1" applyAlignment="1">
      <alignment horizontal="center" vertical="center"/>
    </xf>
    <xf numFmtId="164" fontId="41" fillId="0" borderId="0" xfId="0" applyNumberFormat="1" applyFont="1" applyAlignment="1">
      <alignment horizontal="center" vertical="center"/>
    </xf>
    <xf numFmtId="165" fontId="41" fillId="0" borderId="0" xfId="0" applyNumberFormat="1" applyFont="1" applyAlignment="1">
      <alignment horizontal="center" vertical="center"/>
    </xf>
    <xf numFmtId="2" fontId="41" fillId="0" borderId="0" xfId="0" applyNumberFormat="1" applyFont="1" applyAlignment="1">
      <alignment horizontal="center" vertical="center"/>
    </xf>
    <xf numFmtId="1" fontId="42" fillId="0" borderId="0" xfId="0" applyNumberFormat="1" applyFont="1" applyAlignment="1">
      <alignment horizontal="center" vertical="center"/>
    </xf>
    <xf numFmtId="1" fontId="41" fillId="0" borderId="0" xfId="0" applyNumberFormat="1" applyFont="1" applyAlignment="1">
      <alignment horizontal="center" vertical="center"/>
    </xf>
    <xf numFmtId="1" fontId="33" fillId="0" borderId="0" xfId="0" applyNumberFormat="1" applyFont="1" applyAlignment="1">
      <alignment horizontal="center" vertical="center"/>
    </xf>
    <xf numFmtId="2" fontId="13" fillId="0" borderId="0" xfId="1" applyNumberFormat="1" applyFont="1" applyFill="1" applyBorder="1" applyAlignment="1">
      <alignment horizontal="center" vertical="center"/>
    </xf>
    <xf numFmtId="2" fontId="13" fillId="0" borderId="0" xfId="0" applyNumberFormat="1" applyFont="1" applyAlignment="1">
      <alignment horizontal="center" vertical="center"/>
    </xf>
    <xf numFmtId="166" fontId="13" fillId="0" borderId="0" xfId="0" applyNumberFormat="1" applyFont="1" applyAlignment="1">
      <alignment horizontal="center" vertical="center"/>
    </xf>
    <xf numFmtId="9" fontId="43" fillId="0" borderId="0" xfId="1" applyFont="1" applyFill="1" applyBorder="1" applyAlignment="1">
      <alignment horizontal="center" vertical="center"/>
    </xf>
    <xf numFmtId="9" fontId="13" fillId="0" borderId="0" xfId="1" applyFont="1" applyFill="1" applyBorder="1" applyAlignment="1">
      <alignment horizontal="center" vertical="center"/>
    </xf>
    <xf numFmtId="1" fontId="13" fillId="0" borderId="0" xfId="1" applyNumberFormat="1" applyFont="1" applyFill="1" applyBorder="1" applyAlignment="1">
      <alignment horizontal="center" vertical="center"/>
    </xf>
    <xf numFmtId="164" fontId="13" fillId="0" borderId="0" xfId="0" applyNumberFormat="1" applyFont="1" applyAlignment="1">
      <alignment horizontal="center" vertical="center"/>
    </xf>
    <xf numFmtId="0" fontId="44" fillId="0" borderId="0" xfId="0" applyFont="1" applyAlignment="1">
      <alignment horizontal="center" vertical="center"/>
    </xf>
    <xf numFmtId="167" fontId="13" fillId="0" borderId="0" xfId="0" applyNumberFormat="1" applyFont="1" applyAlignment="1">
      <alignment horizontal="center" vertical="center"/>
    </xf>
    <xf numFmtId="2" fontId="0" fillId="0" borderId="0" xfId="0" applyNumberFormat="1"/>
    <xf numFmtId="9" fontId="45" fillId="0" borderId="0" xfId="0" applyNumberFormat="1" applyFont="1" applyAlignment="1">
      <alignment horizontal="center" vertical="center"/>
    </xf>
    <xf numFmtId="9" fontId="17" fillId="0" borderId="0" xfId="1" applyFont="1" applyFill="1" applyBorder="1" applyAlignment="1">
      <alignment horizontal="center" vertical="center"/>
    </xf>
    <xf numFmtId="9" fontId="27" fillId="0" borderId="0" xfId="0" applyNumberFormat="1" applyFont="1" applyAlignment="1">
      <alignment horizontal="center" vertical="center"/>
    </xf>
    <xf numFmtId="9" fontId="46" fillId="0" borderId="0" xfId="0" applyNumberFormat="1" applyFont="1" applyAlignment="1">
      <alignment horizontal="center" vertical="center"/>
    </xf>
    <xf numFmtId="9" fontId="17" fillId="0" borderId="0" xfId="0" applyNumberFormat="1" applyFont="1" applyAlignment="1">
      <alignment horizontal="center" vertical="center"/>
    </xf>
    <xf numFmtId="0" fontId="49" fillId="0" borderId="0" xfId="0" applyFont="1" applyAlignment="1">
      <alignment vertical="center"/>
    </xf>
    <xf numFmtId="0" fontId="9" fillId="0" borderId="0" xfId="0" applyFont="1" applyAlignment="1">
      <alignment horizontal="left"/>
    </xf>
    <xf numFmtId="2" fontId="0" fillId="0" borderId="0" xfId="0" applyNumberFormat="1" applyAlignment="1">
      <alignment horizontal="center"/>
    </xf>
    <xf numFmtId="166" fontId="0" fillId="0" borderId="0" xfId="0" applyNumberFormat="1" applyAlignment="1">
      <alignment horizontal="center"/>
    </xf>
    <xf numFmtId="2" fontId="0" fillId="0" borderId="1" xfId="0" applyNumberFormat="1" applyBorder="1" applyAlignment="1">
      <alignment horizontal="center"/>
    </xf>
    <xf numFmtId="166" fontId="0" fillId="0" borderId="1" xfId="0" applyNumberFormat="1" applyBorder="1" applyAlignment="1">
      <alignment horizontal="center"/>
    </xf>
    <xf numFmtId="0" fontId="50" fillId="0" borderId="0" xfId="0" applyFont="1" applyAlignment="1">
      <alignment horizontal="center" vertical="center"/>
    </xf>
    <xf numFmtId="0" fontId="50" fillId="0" borderId="1" xfId="0" applyFont="1" applyBorder="1" applyAlignment="1">
      <alignment horizontal="center" vertical="center"/>
    </xf>
    <xf numFmtId="0" fontId="29" fillId="0" borderId="0" xfId="0" applyFont="1" applyAlignment="1">
      <alignment horizontal="center"/>
    </xf>
    <xf numFmtId="0" fontId="29" fillId="0" borderId="1" xfId="0" applyFont="1" applyBorder="1" applyAlignment="1">
      <alignment horizontal="center"/>
    </xf>
    <xf numFmtId="0" fontId="7" fillId="0" borderId="1" xfId="0" applyFont="1" applyBorder="1" applyAlignment="1">
      <alignment horizontal="center"/>
    </xf>
    <xf numFmtId="1" fontId="32"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42" fillId="0" borderId="1" xfId="0" applyNumberFormat="1" applyFont="1" applyBorder="1" applyAlignment="1">
      <alignment horizontal="center" vertical="center"/>
    </xf>
    <xf numFmtId="0" fontId="45" fillId="0" borderId="0" xfId="0" applyFont="1" applyAlignment="1">
      <alignment horizontal="center" vertical="center"/>
    </xf>
    <xf numFmtId="164" fontId="5" fillId="0" borderId="0" xfId="0" applyNumberFormat="1" applyFont="1" applyAlignment="1">
      <alignment horizontal="center" vertical="center"/>
    </xf>
    <xf numFmtId="167"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1" fontId="10" fillId="0" borderId="0" xfId="0" applyNumberFormat="1" applyFont="1" applyAlignment="1">
      <alignment horizontal="center" vertical="center"/>
    </xf>
    <xf numFmtId="1" fontId="10" fillId="0" borderId="1" xfId="0" applyNumberFormat="1" applyFon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2" fontId="1" fillId="0" borderId="0" xfId="0" applyNumberFormat="1" applyFont="1" applyAlignment="1">
      <alignment horizontal="center"/>
    </xf>
    <xf numFmtId="0" fontId="7" fillId="0" borderId="2" xfId="0" applyFont="1" applyBorder="1" applyAlignment="1">
      <alignment horizontal="center" vertical="center"/>
    </xf>
    <xf numFmtId="2" fontId="0" fillId="0" borderId="2" xfId="0" applyNumberFormat="1" applyBorder="1" applyAlignment="1">
      <alignment horizontal="center"/>
    </xf>
    <xf numFmtId="1" fontId="8" fillId="0" borderId="2" xfId="0" applyNumberFormat="1" applyFont="1" applyBorder="1" applyAlignment="1">
      <alignment horizontal="center" vertical="center"/>
    </xf>
    <xf numFmtId="1" fontId="7" fillId="0" borderId="2" xfId="0" applyNumberFormat="1" applyFont="1" applyBorder="1" applyAlignment="1">
      <alignment horizontal="center" vertical="center"/>
    </xf>
    <xf numFmtId="9" fontId="9" fillId="0" borderId="2" xfId="1" applyFont="1" applyFill="1" applyBorder="1" applyAlignment="1">
      <alignment horizontal="center" vertical="center"/>
    </xf>
    <xf numFmtId="1" fontId="7" fillId="0" borderId="2" xfId="1" applyNumberFormat="1" applyFont="1" applyFill="1" applyBorder="1" applyAlignment="1">
      <alignment horizontal="center" vertical="center"/>
    </xf>
    <xf numFmtId="9" fontId="7" fillId="0" borderId="2" xfId="1" applyFont="1" applyFill="1" applyBorder="1" applyAlignment="1">
      <alignment horizontal="center" vertical="center"/>
    </xf>
    <xf numFmtId="9" fontId="7" fillId="0" borderId="2" xfId="0" applyNumberFormat="1" applyFont="1" applyBorder="1" applyAlignment="1">
      <alignment horizontal="center" vertical="center"/>
    </xf>
    <xf numFmtId="2" fontId="7" fillId="0" borderId="2" xfId="1" applyNumberFormat="1" applyFont="1" applyFill="1" applyBorder="1" applyAlignment="1">
      <alignment horizontal="center" vertical="center"/>
    </xf>
    <xf numFmtId="2" fontId="7" fillId="0" borderId="2" xfId="0" applyNumberFormat="1" applyFont="1" applyBorder="1" applyAlignment="1">
      <alignment horizontal="center" vertical="center"/>
    </xf>
    <xf numFmtId="166" fontId="7" fillId="0" borderId="2" xfId="0" applyNumberFormat="1" applyFont="1" applyBorder="1" applyAlignment="1">
      <alignment horizontal="center" vertical="center"/>
    </xf>
    <xf numFmtId="164" fontId="7" fillId="0" borderId="2" xfId="0" applyNumberFormat="1" applyFont="1" applyBorder="1" applyAlignment="1">
      <alignment horizontal="center" vertical="center"/>
    </xf>
    <xf numFmtId="164" fontId="7" fillId="0" borderId="2" xfId="1" applyNumberFormat="1" applyFont="1" applyFill="1" applyBorder="1" applyAlignment="1">
      <alignment horizontal="center" vertical="center"/>
    </xf>
    <xf numFmtId="165" fontId="7" fillId="0" borderId="2" xfId="0" applyNumberFormat="1" applyFont="1" applyBorder="1" applyAlignment="1">
      <alignment horizontal="center" vertical="center"/>
    </xf>
    <xf numFmtId="166" fontId="7" fillId="0" borderId="2" xfId="1" applyNumberFormat="1" applyFont="1" applyFill="1" applyBorder="1" applyAlignment="1">
      <alignment horizontal="center" vertical="center"/>
    </xf>
    <xf numFmtId="167" fontId="7" fillId="0" borderId="2" xfId="0" applyNumberFormat="1" applyFont="1" applyBorder="1" applyAlignment="1">
      <alignment horizontal="center" vertical="center"/>
    </xf>
    <xf numFmtId="0" fontId="0" fillId="0" borderId="2" xfId="0" applyBorder="1" applyAlignment="1">
      <alignment horizontal="center"/>
    </xf>
    <xf numFmtId="1" fontId="26" fillId="0" borderId="0" xfId="0" applyNumberFormat="1" applyFont="1" applyAlignment="1">
      <alignment horizontal="center" vertical="center"/>
    </xf>
    <xf numFmtId="1" fontId="6" fillId="0" borderId="0" xfId="0" applyNumberFormat="1" applyFont="1" applyAlignment="1">
      <alignment horizontal="center" vertical="center"/>
    </xf>
    <xf numFmtId="1" fontId="13" fillId="0" borderId="1" xfId="0" applyNumberFormat="1" applyFont="1" applyBorder="1" applyAlignment="1">
      <alignment horizontal="center" vertical="center"/>
    </xf>
    <xf numFmtId="1" fontId="9" fillId="0" borderId="1" xfId="1" applyNumberFormat="1" applyFont="1" applyFill="1" applyBorder="1" applyAlignment="1">
      <alignment horizontal="center" vertical="center"/>
    </xf>
    <xf numFmtId="1" fontId="15" fillId="0" borderId="0" xfId="1" applyNumberFormat="1" applyFont="1" applyFill="1" applyBorder="1" applyAlignment="1">
      <alignment horizontal="center" vertical="center"/>
    </xf>
    <xf numFmtId="1" fontId="9" fillId="0" borderId="2" xfId="1" applyNumberFormat="1" applyFont="1" applyFill="1" applyBorder="1" applyAlignment="1">
      <alignment horizontal="center" vertical="center"/>
    </xf>
    <xf numFmtId="1" fontId="26" fillId="0" borderId="1" xfId="0" applyNumberFormat="1" applyFont="1" applyBorder="1" applyAlignment="1">
      <alignment horizontal="center" vertical="center"/>
    </xf>
    <xf numFmtId="1" fontId="39" fillId="0" borderId="0" xfId="1" applyNumberFormat="1" applyFont="1" applyFill="1" applyBorder="1" applyAlignment="1">
      <alignment horizontal="center" vertical="center"/>
    </xf>
    <xf numFmtId="1" fontId="17" fillId="0" borderId="0" xfId="0"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T299"/>
  <sheetViews>
    <sheetView zoomScale="73" zoomScaleNormal="73" workbookViewId="0">
      <selection activeCell="D9" sqref="D9"/>
    </sheetView>
  </sheetViews>
  <sheetFormatPr defaultColWidth="12" defaultRowHeight="15.5"/>
  <cols>
    <col min="1" max="1" width="14.1796875" style="1" customWidth="1"/>
    <col min="2" max="2" width="7.36328125" style="1" customWidth="1"/>
    <col min="3" max="3" width="8.36328125" style="1" customWidth="1"/>
    <col min="4" max="4" width="14.1796875" style="1" customWidth="1"/>
    <col min="5" max="5" width="9.81640625" style="1" customWidth="1"/>
    <col min="6" max="6" width="27.54296875" style="2" customWidth="1"/>
    <col min="7" max="14" width="7" style="74" customWidth="1"/>
    <col min="15" max="15" width="8.54296875" style="75" customWidth="1"/>
    <col min="16" max="16" width="7.81640625" style="76" customWidth="1"/>
    <col min="17" max="17" width="11.36328125" style="74" customWidth="1"/>
    <col min="18" max="18" width="9.6328125" style="77" customWidth="1"/>
    <col min="19" max="19" width="2.36328125" style="74" customWidth="1"/>
    <col min="20" max="20" width="8.54296875" style="78" customWidth="1"/>
    <col min="21" max="21" width="3.453125" style="74" customWidth="1"/>
    <col min="22" max="22" width="9.81640625" style="79" customWidth="1"/>
    <col min="23" max="23" width="7.1796875" style="118" customWidth="1"/>
    <col min="24" max="24" width="15.90625" style="81" customWidth="1"/>
    <col min="25" max="25" width="7.1796875" style="82" customWidth="1"/>
    <col min="26" max="26" width="23.6328125" style="83" customWidth="1"/>
    <col min="27" max="27" width="7.453125" style="84" customWidth="1"/>
    <col min="28" max="28" width="20.54296875" style="85" customWidth="1"/>
    <col min="29" max="29" width="9.81640625" style="86" customWidth="1"/>
    <col min="30" max="30" width="26.90625" style="211" customWidth="1"/>
    <col min="31" max="31" width="9.81640625" style="86" customWidth="1"/>
    <col min="32" max="32" width="8.08984375" style="85" customWidth="1"/>
    <col min="38" max="38" width="4.90625" customWidth="1"/>
    <col min="39" max="39" width="13.36328125" style="74" customWidth="1"/>
    <col min="40" max="40" width="12.81640625" style="74" bestFit="1" customWidth="1"/>
    <col min="41" max="41" width="17.90625" style="74" customWidth="1"/>
    <col min="42" max="42" width="5.08984375" customWidth="1"/>
    <col min="43" max="43" width="13" bestFit="1" customWidth="1"/>
    <col min="44" max="53" width="12.54296875" bestFit="1" customWidth="1"/>
    <col min="54" max="54" width="15.36328125" customWidth="1"/>
    <col min="56" max="66" width="12.6328125" bestFit="1" customWidth="1"/>
    <col min="67" max="67" width="12.54296875" style="74" bestFit="1" customWidth="1"/>
    <col min="81" max="81" width="10.54296875" style="78" customWidth="1"/>
    <col min="82" max="82" width="10.54296875" style="77" customWidth="1"/>
    <col min="83" max="89" width="10.54296875" style="74" customWidth="1"/>
    <col min="90" max="90" width="13.36328125" style="74" customWidth="1"/>
    <col min="91" max="91" width="13.36328125" style="78" customWidth="1"/>
    <col min="92" max="94" width="13.36328125" style="74" customWidth="1"/>
    <col min="95" max="95" width="14.6328125" style="74" customWidth="1"/>
    <col min="96" max="96" width="14.6328125" style="78" customWidth="1"/>
    <col min="97" max="99" width="14.6328125" style="74" customWidth="1"/>
    <col min="100" max="100" width="16" style="74" customWidth="1"/>
    <col min="101" max="104" width="14.6328125" style="74" customWidth="1"/>
    <col min="105" max="105" width="5.90625" style="74" customWidth="1"/>
    <col min="107" max="107" width="8.6328125" style="74" customWidth="1"/>
    <col min="108" max="108" width="8.6328125" style="76" customWidth="1"/>
    <col min="109" max="109" width="9.453125" style="75" customWidth="1"/>
    <col min="111" max="112" width="12.08984375" style="74" customWidth="1"/>
    <col min="113" max="113" width="14.6328125" style="74" customWidth="1"/>
    <col min="114" max="114" width="12.08984375" style="74" customWidth="1"/>
    <col min="115" max="115" width="12.81640625" style="74" bestFit="1" customWidth="1"/>
    <col min="116" max="117" width="14" style="74" customWidth="1"/>
    <col min="118" max="118" width="14" style="88" customWidth="1"/>
    <col min="119" max="119" width="12.81640625" style="74" bestFit="1" customWidth="1"/>
    <col min="120" max="120" width="12.08984375" style="74" customWidth="1"/>
    <col min="121" max="121" width="13" style="74" bestFit="1" customWidth="1"/>
    <col min="122" max="125" width="12.81640625" style="74" bestFit="1" customWidth="1"/>
    <col min="126" max="126" width="12.08984375" style="74" customWidth="1"/>
    <col min="127" max="127" width="12.90625" style="74" bestFit="1" customWidth="1"/>
    <col min="128" max="128" width="12.1796875" style="74" customWidth="1"/>
    <col min="129" max="129" width="4.81640625" style="74" customWidth="1"/>
    <col min="130" max="138" width="12.6328125" style="74" bestFit="1" customWidth="1"/>
    <col min="139" max="139" width="12.08984375" style="74" customWidth="1"/>
    <col min="140" max="140" width="12.6328125" style="74" bestFit="1" customWidth="1"/>
    <col min="141" max="141" width="14.81640625" style="74" customWidth="1"/>
    <col min="142" max="142" width="12" style="74"/>
    <col min="143" max="151" width="12.6328125" style="74" bestFit="1" customWidth="1"/>
    <col min="153" max="153" width="12.08984375" style="74" customWidth="1"/>
    <col min="154" max="154" width="18.453125" style="74" customWidth="1"/>
    <col min="155" max="156" width="12.6328125" style="74" bestFit="1" customWidth="1"/>
    <col min="157" max="157" width="13.6328125" style="74" bestFit="1" customWidth="1"/>
    <col min="170" max="170" width="12" style="74"/>
    <col min="184" max="186" width="12.54296875" bestFit="1" customWidth="1"/>
    <col min="187" max="187" width="12.6328125" bestFit="1" customWidth="1"/>
    <col min="188" max="193" width="12.54296875" bestFit="1" customWidth="1"/>
    <col min="194" max="195" width="17.90625" style="74" customWidth="1"/>
    <col min="210" max="219" width="12.81640625" style="74" bestFit="1" customWidth="1"/>
    <col min="220" max="220" width="12" style="74"/>
    <col min="221" max="232" width="12.6328125" style="74" bestFit="1" customWidth="1"/>
    <col min="233" max="233" width="12" style="74"/>
    <col min="234" max="234" width="12.6328125" style="74" bestFit="1" customWidth="1"/>
    <col min="235" max="235" width="12.54296875" style="74" bestFit="1" customWidth="1"/>
    <col min="236" max="245" width="12.6328125" style="74" bestFit="1" customWidth="1"/>
    <col min="246" max="246" width="12" style="74"/>
    <col min="247" max="257" width="12.6328125" style="74" bestFit="1" customWidth="1"/>
    <col min="258" max="258" width="12.54296875" style="74" bestFit="1" customWidth="1"/>
    <col min="259" max="259" width="12" style="74"/>
    <col min="260" max="270" width="12.6328125" style="74" bestFit="1" customWidth="1"/>
    <col min="271" max="271" width="12" style="74"/>
    <col min="272" max="272" width="12.6328125" style="74" bestFit="1" customWidth="1"/>
    <col min="273" max="274" width="12" style="74"/>
    <col min="275" max="279" width="12.6328125" style="74" bestFit="1" customWidth="1"/>
    <col min="280" max="16384" width="12" style="74"/>
  </cols>
  <sheetData>
    <row r="1" spans="1:332">
      <c r="A1" s="170" t="s">
        <v>218</v>
      </c>
    </row>
    <row r="2" spans="1:332">
      <c r="A2" s="170" t="s">
        <v>228</v>
      </c>
      <c r="BL2" t="s">
        <v>259</v>
      </c>
    </row>
    <row r="3" spans="1:332" s="1" customFormat="1">
      <c r="F3" s="2"/>
      <c r="O3" s="3"/>
      <c r="P3" s="4"/>
      <c r="R3" s="5"/>
      <c r="T3" s="6"/>
      <c r="W3" s="7"/>
      <c r="Y3" s="7"/>
      <c r="AA3" s="7"/>
      <c r="AC3" s="7"/>
      <c r="AD3" s="212"/>
      <c r="AE3" s="7" t="s">
        <v>259</v>
      </c>
      <c r="AG3" s="8"/>
      <c r="AH3" s="8"/>
      <c r="AI3" s="8"/>
      <c r="AJ3" s="8"/>
      <c r="AK3" s="8"/>
      <c r="AQ3" s="8"/>
      <c r="AR3" s="8"/>
      <c r="AS3" s="8"/>
      <c r="AT3" s="8"/>
      <c r="AU3" s="8"/>
      <c r="AV3" s="8"/>
      <c r="AW3" s="8"/>
      <c r="AX3" s="8"/>
      <c r="AY3" s="8"/>
      <c r="AZ3" s="8"/>
      <c r="BA3" s="8"/>
      <c r="BB3" s="8"/>
      <c r="BC3" s="8"/>
      <c r="BD3" s="8"/>
      <c r="BE3" s="8"/>
      <c r="BF3" s="8"/>
      <c r="BG3" s="8"/>
      <c r="BH3" s="8"/>
      <c r="BI3" s="8"/>
      <c r="BJ3" s="8"/>
      <c r="BK3" s="8"/>
      <c r="BL3" s="8"/>
      <c r="BM3" s="8"/>
      <c r="BN3" s="8"/>
      <c r="BX3" s="8"/>
      <c r="BY3" s="8"/>
      <c r="BZ3" s="8"/>
      <c r="CA3" s="8"/>
      <c r="CB3" s="8"/>
      <c r="CC3" s="6"/>
      <c r="CD3" s="5"/>
      <c r="CM3" s="6"/>
      <c r="CR3" s="6"/>
      <c r="DB3" s="8"/>
      <c r="DD3" s="4"/>
      <c r="DE3" s="3"/>
      <c r="DF3" s="8"/>
      <c r="EV3" s="8"/>
      <c r="FB3" s="8"/>
      <c r="FC3" s="8"/>
      <c r="FD3" s="8"/>
      <c r="FE3" s="8"/>
      <c r="FF3" s="8"/>
      <c r="FG3" s="8"/>
      <c r="FH3" s="8"/>
      <c r="FI3" s="8"/>
      <c r="FJ3" s="8"/>
      <c r="FK3" s="8"/>
      <c r="FL3" s="8"/>
      <c r="FM3" s="8"/>
      <c r="FO3" s="8"/>
      <c r="FP3" s="8"/>
      <c r="FQ3" s="8"/>
      <c r="FR3" s="8"/>
      <c r="FS3" s="8"/>
      <c r="FT3" s="8"/>
      <c r="FU3" s="8"/>
      <c r="FV3" s="8"/>
      <c r="FW3" s="8"/>
      <c r="FX3" s="8"/>
      <c r="FY3" s="8"/>
      <c r="FZ3" s="8"/>
      <c r="GA3" s="8"/>
      <c r="GB3" s="8"/>
      <c r="GC3" s="8"/>
      <c r="GD3" s="8"/>
      <c r="GE3" s="8"/>
      <c r="GF3" s="8"/>
      <c r="GG3" s="8"/>
      <c r="GH3" s="8"/>
      <c r="GI3" s="8"/>
      <c r="GJ3" s="8"/>
      <c r="GK3" s="8"/>
      <c r="GN3" s="8"/>
      <c r="GO3" s="8"/>
      <c r="GP3" s="8"/>
      <c r="GQ3" s="8"/>
      <c r="GR3" s="8"/>
      <c r="GS3" s="8"/>
      <c r="GT3" s="8"/>
      <c r="GU3" s="8"/>
      <c r="GV3" s="8"/>
      <c r="GW3" s="8"/>
      <c r="GX3" s="8"/>
      <c r="GY3" s="8"/>
      <c r="GZ3" s="8"/>
      <c r="HA3" s="8"/>
    </row>
    <row r="4" spans="1:332" s="1" customFormat="1">
      <c r="A4" s="9" t="s">
        <v>217</v>
      </c>
      <c r="F4" s="2"/>
      <c r="O4" s="3"/>
      <c r="P4" s="4"/>
      <c r="R4" s="5"/>
      <c r="T4" s="6"/>
      <c r="W4" s="7"/>
      <c r="Y4" s="7"/>
      <c r="AA4" s="7"/>
      <c r="AC4" s="7"/>
      <c r="AD4" s="212"/>
      <c r="AE4" s="7"/>
      <c r="AG4" s="8"/>
      <c r="AH4" s="8"/>
      <c r="AI4" s="8"/>
      <c r="AJ4" s="8"/>
      <c r="AK4" s="8"/>
      <c r="AQ4" s="6"/>
      <c r="AR4" s="6"/>
      <c r="AS4" s="6"/>
      <c r="AT4" s="185"/>
      <c r="AU4" s="185"/>
      <c r="AV4" s="6"/>
      <c r="AW4" s="6"/>
      <c r="AX4" s="6"/>
      <c r="AY4" s="6"/>
      <c r="AZ4" s="186"/>
      <c r="BA4" s="6"/>
      <c r="BB4" s="6"/>
      <c r="BC4" s="8"/>
      <c r="BD4" s="8"/>
      <c r="BE4" s="8"/>
      <c r="BF4" s="8"/>
      <c r="BG4" s="8"/>
      <c r="BH4" s="8"/>
      <c r="BI4" s="8"/>
      <c r="BJ4" s="8"/>
      <c r="BK4" s="8"/>
      <c r="BL4" s="8"/>
      <c r="BM4" s="8"/>
      <c r="BN4" s="8"/>
      <c r="BX4" s="8"/>
      <c r="BY4" s="8"/>
      <c r="BZ4" s="8"/>
      <c r="CA4" s="8"/>
      <c r="CB4" s="8"/>
      <c r="CC4" s="6"/>
      <c r="CD4" s="5"/>
      <c r="CM4" s="6"/>
      <c r="CR4" s="6"/>
      <c r="DB4" s="8"/>
      <c r="DD4" s="4"/>
      <c r="DE4" s="3"/>
      <c r="DF4" s="8"/>
      <c r="EV4" s="8"/>
      <c r="FB4" s="8"/>
      <c r="FC4" s="8"/>
      <c r="FD4" s="8"/>
      <c r="FE4" s="8"/>
      <c r="FF4" s="8"/>
      <c r="FG4" s="8"/>
      <c r="FH4" s="8"/>
      <c r="FI4" s="8"/>
      <c r="FJ4" s="8"/>
      <c r="FK4" s="8"/>
      <c r="FL4" s="8"/>
      <c r="FM4" s="8"/>
      <c r="FO4" s="8"/>
      <c r="FP4" s="8"/>
      <c r="FQ4" s="8"/>
      <c r="FR4" s="8"/>
      <c r="FS4" s="8"/>
      <c r="FT4" s="8"/>
      <c r="FU4" s="8"/>
      <c r="FV4" s="8"/>
      <c r="FW4" s="8"/>
      <c r="FX4" s="8"/>
      <c r="FY4" s="8"/>
      <c r="FZ4" s="8"/>
      <c r="GA4" s="8"/>
      <c r="GB4" s="8"/>
      <c r="GC4" s="8"/>
      <c r="GD4" s="8"/>
      <c r="GE4" s="8"/>
      <c r="GF4" s="8"/>
      <c r="GG4" s="8"/>
      <c r="GH4" s="8"/>
      <c r="GI4" s="8"/>
      <c r="GJ4" s="8"/>
      <c r="GK4" s="8"/>
      <c r="GN4" s="8"/>
      <c r="GO4" s="8"/>
      <c r="GP4" s="8"/>
      <c r="GQ4" s="8"/>
      <c r="GR4" s="8"/>
      <c r="GS4" s="8"/>
      <c r="GT4" s="8"/>
      <c r="GU4" s="8"/>
      <c r="GV4" s="8"/>
      <c r="GW4" s="8"/>
      <c r="GX4" s="8"/>
      <c r="GY4" s="8"/>
      <c r="GZ4" s="8"/>
      <c r="HA4" s="8"/>
    </row>
    <row r="5" spans="1:332" s="10" customFormat="1" ht="14.5">
      <c r="F5" s="9"/>
      <c r="O5" s="11"/>
      <c r="P5" s="12"/>
      <c r="R5" s="13"/>
      <c r="T5" s="14"/>
      <c r="V5" s="10" t="s">
        <v>0</v>
      </c>
      <c r="W5" s="15"/>
      <c r="X5" s="10" t="s">
        <v>1</v>
      </c>
      <c r="Y5" s="15"/>
      <c r="Z5" s="10" t="s">
        <v>2</v>
      </c>
      <c r="AA5" s="15"/>
      <c r="AB5" s="10" t="s">
        <v>3</v>
      </c>
      <c r="AC5" s="15"/>
      <c r="AD5" s="36" t="s">
        <v>231</v>
      </c>
      <c r="AE5" s="15"/>
      <c r="AQ5" s="8"/>
      <c r="AR5" s="8"/>
      <c r="AS5" s="8"/>
      <c r="AT5" s="8"/>
      <c r="AU5" s="8"/>
      <c r="AV5" s="8"/>
      <c r="AW5" s="8"/>
      <c r="AX5" s="8"/>
      <c r="AY5" s="8"/>
      <c r="AZ5" s="8"/>
      <c r="BA5" s="8"/>
      <c r="BB5" s="8"/>
      <c r="BD5" s="8"/>
      <c r="BE5" s="8"/>
      <c r="BF5" s="8"/>
      <c r="BG5" s="8"/>
      <c r="BH5" s="8"/>
      <c r="BI5" s="8"/>
      <c r="BJ5" s="8"/>
      <c r="BK5" s="8"/>
      <c r="BL5" s="8"/>
      <c r="BM5" s="8"/>
      <c r="BN5" s="8"/>
      <c r="CC5" s="14"/>
      <c r="CD5" s="13"/>
      <c r="CM5" s="14"/>
      <c r="CR5" s="14"/>
      <c r="DD5" s="12"/>
      <c r="DE5" s="11"/>
      <c r="FB5" s="8"/>
      <c r="GA5" s="8"/>
      <c r="GB5" s="8"/>
      <c r="GC5" s="8"/>
      <c r="GD5" s="8"/>
      <c r="GE5" s="8"/>
      <c r="GF5" s="8"/>
      <c r="GG5" s="8"/>
      <c r="GH5" s="8"/>
      <c r="GI5" s="8"/>
      <c r="GJ5" s="8"/>
      <c r="GK5" s="8"/>
      <c r="HA5" s="8"/>
    </row>
    <row r="6" spans="1:332" s="10" customFormat="1" ht="15" thickBot="1">
      <c r="D6" s="10" t="s">
        <v>4</v>
      </c>
      <c r="E6" s="10" t="s">
        <v>5</v>
      </c>
      <c r="F6" s="9"/>
      <c r="O6" s="11"/>
      <c r="P6" s="12"/>
      <c r="R6" s="13"/>
      <c r="T6" s="14" t="s">
        <v>6</v>
      </c>
      <c r="V6" s="10" t="s">
        <v>7</v>
      </c>
      <c r="W6" s="15"/>
      <c r="X6" s="10" t="s">
        <v>7</v>
      </c>
      <c r="Y6" s="15"/>
      <c r="Z6" s="10" t="s">
        <v>7</v>
      </c>
      <c r="AA6" s="15"/>
      <c r="AB6" s="10" t="s">
        <v>7</v>
      </c>
      <c r="AC6" s="15"/>
      <c r="AD6" s="36" t="s">
        <v>7</v>
      </c>
      <c r="AE6" s="15"/>
      <c r="AG6" s="16" t="s">
        <v>8</v>
      </c>
      <c r="AH6" s="17"/>
      <c r="AI6" s="17"/>
      <c r="AJ6" s="17"/>
      <c r="AK6" s="17"/>
      <c r="AM6" s="10" t="s">
        <v>9</v>
      </c>
      <c r="AN6" s="10" t="s">
        <v>9</v>
      </c>
      <c r="AO6" s="10" t="s">
        <v>9</v>
      </c>
      <c r="AQ6" s="18" t="s">
        <v>230</v>
      </c>
      <c r="AR6" s="18"/>
      <c r="AS6" s="18"/>
      <c r="AT6" s="18"/>
      <c r="AU6" s="18"/>
      <c r="AV6" s="18"/>
      <c r="AW6" s="18"/>
      <c r="AX6" s="18"/>
      <c r="AY6" s="18"/>
      <c r="AZ6" s="18"/>
      <c r="BA6" s="18"/>
      <c r="BB6" s="18"/>
      <c r="BD6" s="18" t="s">
        <v>10</v>
      </c>
      <c r="BE6" s="18"/>
      <c r="BF6" s="18"/>
      <c r="BG6" s="18"/>
      <c r="BH6" s="18"/>
      <c r="BI6" s="18"/>
      <c r="BJ6" s="18"/>
      <c r="BK6" s="18"/>
      <c r="BL6" s="18"/>
      <c r="BM6" s="18"/>
      <c r="BN6" s="18"/>
      <c r="BO6" s="17"/>
      <c r="CC6" s="14"/>
      <c r="CD6" s="13"/>
      <c r="CM6" s="14"/>
      <c r="CR6" s="14"/>
      <c r="DD6" s="12"/>
      <c r="DE6" s="11"/>
      <c r="FB6" s="8"/>
      <c r="GA6" s="8"/>
      <c r="GB6" s="8"/>
      <c r="GC6" s="8"/>
      <c r="GD6" s="8"/>
      <c r="GE6" s="8"/>
      <c r="GF6" s="8"/>
      <c r="GG6" s="8"/>
      <c r="GH6" s="8"/>
      <c r="GI6" s="8"/>
      <c r="GJ6" s="8"/>
      <c r="GK6" s="8"/>
      <c r="HA6" s="8"/>
    </row>
    <row r="7" spans="1:332" s="19" customFormat="1" ht="15" thickBot="1">
      <c r="A7" s="19" t="s">
        <v>11</v>
      </c>
      <c r="B7" s="19" t="s">
        <v>12</v>
      </c>
      <c r="C7" s="19" t="s">
        <v>13</v>
      </c>
      <c r="D7" s="19" t="s">
        <v>14</v>
      </c>
      <c r="E7" s="19" t="s">
        <v>15</v>
      </c>
      <c r="F7" s="19" t="s">
        <v>16</v>
      </c>
      <c r="G7" s="19" t="s">
        <v>17</v>
      </c>
      <c r="H7" s="19" t="s">
        <v>18</v>
      </c>
      <c r="I7" s="19" t="s">
        <v>19</v>
      </c>
      <c r="J7" s="19" t="s">
        <v>20</v>
      </c>
      <c r="K7" s="19" t="s">
        <v>21</v>
      </c>
      <c r="L7" s="19" t="s">
        <v>22</v>
      </c>
      <c r="M7" s="19" t="s">
        <v>23</v>
      </c>
      <c r="N7" s="19" t="s">
        <v>24</v>
      </c>
      <c r="O7" s="20" t="s">
        <v>25</v>
      </c>
      <c r="P7" s="21" t="s">
        <v>26</v>
      </c>
      <c r="Q7" s="19" t="s">
        <v>27</v>
      </c>
      <c r="R7" s="22" t="s">
        <v>28</v>
      </c>
      <c r="T7" s="23" t="s">
        <v>29</v>
      </c>
      <c r="V7" s="19" t="s">
        <v>29</v>
      </c>
      <c r="W7" s="24" t="s">
        <v>30</v>
      </c>
      <c r="X7" s="19" t="s">
        <v>29</v>
      </c>
      <c r="Y7" s="24" t="s">
        <v>30</v>
      </c>
      <c r="Z7" s="19" t="s">
        <v>29</v>
      </c>
      <c r="AA7" s="24" t="s">
        <v>30</v>
      </c>
      <c r="AB7" s="19" t="s">
        <v>29</v>
      </c>
      <c r="AC7" s="24" t="s">
        <v>30</v>
      </c>
      <c r="AD7" s="213"/>
      <c r="AE7" s="24"/>
      <c r="AG7" s="19" t="s">
        <v>0</v>
      </c>
      <c r="AH7" s="19" t="s">
        <v>257</v>
      </c>
      <c r="AI7" s="19" t="s">
        <v>256</v>
      </c>
      <c r="AJ7" s="19" t="s">
        <v>255</v>
      </c>
      <c r="AK7" s="19" t="s">
        <v>254</v>
      </c>
      <c r="AM7" s="19" t="s">
        <v>31</v>
      </c>
      <c r="AN7" s="19" t="s">
        <v>32</v>
      </c>
      <c r="AO7" s="19" t="s">
        <v>33</v>
      </c>
      <c r="AQ7" s="25" t="s">
        <v>17</v>
      </c>
      <c r="AR7" s="25" t="s">
        <v>18</v>
      </c>
      <c r="AS7" s="25" t="s">
        <v>19</v>
      </c>
      <c r="AT7" s="25" t="s">
        <v>34</v>
      </c>
      <c r="AU7" s="25" t="s">
        <v>35</v>
      </c>
      <c r="AV7" s="25" t="s">
        <v>21</v>
      </c>
      <c r="AW7" s="25" t="s">
        <v>22</v>
      </c>
      <c r="AX7" s="25" t="s">
        <v>23</v>
      </c>
      <c r="AY7" s="25" t="s">
        <v>24</v>
      </c>
      <c r="AZ7" s="25" t="s">
        <v>25</v>
      </c>
      <c r="BA7" s="19" t="s">
        <v>36</v>
      </c>
      <c r="BB7" s="25" t="s">
        <v>223</v>
      </c>
      <c r="BD7" s="25" t="s">
        <v>37</v>
      </c>
      <c r="BE7" s="25" t="s">
        <v>38</v>
      </c>
      <c r="BF7" s="25" t="s">
        <v>39</v>
      </c>
      <c r="BG7" s="25" t="s">
        <v>40</v>
      </c>
      <c r="BH7" s="25" t="s">
        <v>41</v>
      </c>
      <c r="BI7" s="25" t="s">
        <v>42</v>
      </c>
      <c r="BJ7" s="25" t="s">
        <v>43</v>
      </c>
      <c r="BK7" s="25" t="s">
        <v>44</v>
      </c>
      <c r="BL7" s="25" t="s">
        <v>45</v>
      </c>
      <c r="BM7" s="25" t="s">
        <v>46</v>
      </c>
      <c r="BN7" s="25" t="s">
        <v>47</v>
      </c>
      <c r="BO7" s="19" t="s">
        <v>48</v>
      </c>
      <c r="BP7" s="26"/>
      <c r="BQ7" s="26"/>
      <c r="BR7" s="26"/>
      <c r="BS7" s="26"/>
      <c r="BT7" s="26"/>
      <c r="BU7" s="26"/>
      <c r="BV7" s="26"/>
      <c r="BW7" s="26"/>
      <c r="BX7" s="26"/>
      <c r="BY7" s="26"/>
      <c r="BZ7" s="26"/>
      <c r="CA7" s="26"/>
      <c r="CB7" s="26"/>
      <c r="CC7" s="27"/>
      <c r="CD7" s="28"/>
      <c r="CE7" s="26"/>
      <c r="CF7" s="26"/>
      <c r="CG7" s="26"/>
      <c r="CH7" s="26"/>
      <c r="CI7" s="26"/>
      <c r="CJ7" s="26"/>
      <c r="CK7" s="26"/>
      <c r="CL7" s="26"/>
      <c r="CM7" s="27"/>
      <c r="CN7" s="26"/>
      <c r="CO7" s="26"/>
      <c r="CP7" s="26"/>
      <c r="CQ7" s="26"/>
      <c r="CR7" s="27"/>
      <c r="CS7" s="26"/>
      <c r="CT7" s="26"/>
      <c r="CU7" s="26"/>
      <c r="CV7" s="26"/>
      <c r="CW7" s="26"/>
      <c r="CX7" s="26"/>
      <c r="CY7" s="26"/>
      <c r="CZ7" s="26"/>
      <c r="DA7" s="26"/>
      <c r="DB7" s="26"/>
      <c r="DC7" s="26"/>
      <c r="DD7" s="29"/>
      <c r="DE7" s="30"/>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31"/>
      <c r="FC7" s="26"/>
      <c r="FD7" s="26"/>
      <c r="FE7" s="26"/>
      <c r="FF7" s="26"/>
      <c r="FG7" s="26"/>
      <c r="FH7" s="26"/>
      <c r="FI7" s="26"/>
      <c r="FJ7" s="26"/>
      <c r="FK7" s="26"/>
      <c r="FL7" s="26"/>
      <c r="FM7" s="26"/>
      <c r="FN7" s="26"/>
      <c r="FO7" s="26"/>
      <c r="FP7" s="26"/>
      <c r="FQ7" s="26"/>
      <c r="FR7" s="26"/>
      <c r="FS7" s="26"/>
      <c r="FT7" s="26"/>
      <c r="FU7" s="26"/>
      <c r="FV7" s="26"/>
      <c r="FW7" s="26"/>
      <c r="FX7" s="26"/>
      <c r="FY7" s="26"/>
      <c r="FZ7" s="26"/>
      <c r="GA7" s="31"/>
      <c r="GB7" s="31"/>
      <c r="GC7" s="31"/>
      <c r="GD7" s="31"/>
      <c r="GE7" s="31"/>
      <c r="GF7" s="31"/>
      <c r="GG7" s="31"/>
      <c r="GH7" s="31"/>
      <c r="GI7" s="31"/>
      <c r="GJ7" s="31"/>
      <c r="GK7" s="31"/>
      <c r="GL7" s="26"/>
      <c r="GM7" s="26"/>
      <c r="GN7" s="26"/>
      <c r="GO7" s="26"/>
      <c r="GP7" s="26"/>
      <c r="GQ7" s="26"/>
      <c r="GR7" s="26"/>
      <c r="GS7" s="26"/>
      <c r="GT7" s="26"/>
      <c r="GU7" s="26"/>
      <c r="GV7" s="26"/>
      <c r="GW7" s="26"/>
      <c r="GX7" s="26"/>
      <c r="GY7" s="26"/>
      <c r="GZ7" s="26"/>
      <c r="HA7" s="31"/>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row>
    <row r="8" spans="1:332" s="10" customFormat="1" ht="14" customHeight="1">
      <c r="A8" s="10" t="s">
        <v>49</v>
      </c>
      <c r="B8" s="10">
        <v>1100</v>
      </c>
      <c r="C8" s="10">
        <v>600</v>
      </c>
      <c r="D8" s="32" t="s">
        <v>50</v>
      </c>
      <c r="E8" s="32">
        <v>-7.12</v>
      </c>
      <c r="F8" s="32" t="s">
        <v>0</v>
      </c>
      <c r="G8" s="33">
        <v>55.052500000000002</v>
      </c>
      <c r="H8" s="13">
        <v>1.0525800000000001</v>
      </c>
      <c r="I8" s="33">
        <v>15.973750000000001</v>
      </c>
      <c r="J8" s="33">
        <v>6.7137500000000001</v>
      </c>
      <c r="K8" s="33">
        <v>4.2937499999999993</v>
      </c>
      <c r="L8" s="33">
        <v>7.1237500000000002</v>
      </c>
      <c r="M8" s="33">
        <v>3.8387499999999997</v>
      </c>
      <c r="N8" s="33">
        <v>0.8495625</v>
      </c>
      <c r="O8" s="34">
        <v>1.2027124999999999</v>
      </c>
      <c r="P8" s="13">
        <f t="shared" ref="P8:P13" si="0">SUM(G8:O8)</f>
        <v>96.101105000000018</v>
      </c>
      <c r="Q8" s="13">
        <v>3.4314749999999776</v>
      </c>
      <c r="R8" s="13">
        <v>2.75</v>
      </c>
      <c r="T8" s="35">
        <v>4816.8635624999997</v>
      </c>
      <c r="U8" s="36"/>
      <c r="V8" s="36">
        <v>3202.2146694068783</v>
      </c>
      <c r="W8" s="37">
        <v>-0.33520752085722411</v>
      </c>
      <c r="X8" s="38">
        <v>2801.48289065266</v>
      </c>
      <c r="Y8" s="37">
        <v>-0.41840102915460986</v>
      </c>
      <c r="Z8" s="38">
        <v>139.25045725970202</v>
      </c>
      <c r="AA8" s="37">
        <v>-0.97109105220588199</v>
      </c>
      <c r="AB8" s="38">
        <v>3914.3624485575092</v>
      </c>
      <c r="AC8" s="37">
        <v>-0.18736281446055397</v>
      </c>
      <c r="AD8" s="109">
        <v>4107.6182956757993</v>
      </c>
      <c r="AE8" s="37">
        <v>-0.1472421333138394</v>
      </c>
      <c r="AF8" s="39"/>
      <c r="AG8" s="40">
        <f t="shared" ref="AG8:AG78" si="1">ABS(W8)</f>
        <v>0.33520752085722411</v>
      </c>
      <c r="AH8" s="39">
        <f t="shared" ref="AH8:AH78" si="2">+ABS(AA8)</f>
        <v>0.97109105220588199</v>
      </c>
      <c r="AI8" s="39">
        <f t="shared" ref="AI8:AI78" si="3">+ABS(Y8)</f>
        <v>0.41840102915460986</v>
      </c>
      <c r="AJ8" s="39">
        <f t="shared" ref="AJ8:AJ78" si="4">+ABS(AC8)</f>
        <v>0.18736281446055397</v>
      </c>
      <c r="AK8" s="39">
        <f>+ABS(AE8)</f>
        <v>0.1472421333138394</v>
      </c>
      <c r="AM8" s="41">
        <v>3.9339853927558623</v>
      </c>
      <c r="AN8" s="13">
        <v>0.39247621576120839</v>
      </c>
      <c r="AO8" s="13">
        <v>0.79131709896950064</v>
      </c>
      <c r="AQ8" s="42">
        <v>0.55975335063659903</v>
      </c>
      <c r="AR8" s="42">
        <v>8.0528140028045918E-3</v>
      </c>
      <c r="AS8" s="42">
        <v>9.5719168364629501E-2</v>
      </c>
      <c r="AT8" s="42">
        <v>3.6843085850309432E-2</v>
      </c>
      <c r="AU8" s="42">
        <v>2.0246941786786214E-2</v>
      </c>
      <c r="AV8" s="42">
        <v>6.5079741103757735E-2</v>
      </c>
      <c r="AW8" s="42">
        <v>7.7610865273684784E-2</v>
      </c>
      <c r="AX8" s="42">
        <v>3.7840783318438112E-2</v>
      </c>
      <c r="AY8" s="42">
        <v>5.5101864159675133E-3</v>
      </c>
      <c r="AZ8" s="42">
        <v>9.1772773423197292E-3</v>
      </c>
      <c r="BA8" s="42">
        <v>9.3343063247023197E-2</v>
      </c>
      <c r="BB8" s="42">
        <v>1.0091772773423198</v>
      </c>
      <c r="BD8" s="42">
        <v>0.53527671234467511</v>
      </c>
      <c r="BE8" s="42">
        <v>7.7006842382312795E-3</v>
      </c>
      <c r="BF8" s="42">
        <v>0.18306720877084559</v>
      </c>
      <c r="BG8" s="42">
        <v>3.5232028257012799E-2</v>
      </c>
      <c r="BH8" s="42">
        <v>1.9361592784285033E-2</v>
      </c>
      <c r="BI8" s="42">
        <v>6.2233963974747043E-2</v>
      </c>
      <c r="BJ8" s="42">
        <v>7.4217132883040271E-2</v>
      </c>
      <c r="BK8" s="42">
        <v>7.2372197733893834E-2</v>
      </c>
      <c r="BL8" s="42">
        <v>1.0538479013268919E-2</v>
      </c>
      <c r="BM8" s="42">
        <v>8.7759775595544053E-3</v>
      </c>
      <c r="BN8" s="42">
        <v>1.6027364589868902</v>
      </c>
      <c r="BO8" s="11">
        <v>1</v>
      </c>
      <c r="CC8" s="39"/>
      <c r="CD8" s="41"/>
      <c r="CE8" s="39"/>
      <c r="CF8" s="43"/>
      <c r="CG8" s="38"/>
      <c r="CH8" s="39"/>
      <c r="CI8" s="41"/>
      <c r="CJ8" s="39"/>
      <c r="CK8" s="43"/>
      <c r="CL8" s="38"/>
      <c r="CM8" s="39"/>
      <c r="CN8" s="38"/>
      <c r="CO8" s="39"/>
      <c r="CP8" s="43"/>
      <c r="CQ8" s="38"/>
      <c r="CR8" s="39"/>
      <c r="CS8" s="38"/>
      <c r="CT8" s="39"/>
      <c r="CU8" s="43"/>
      <c r="CV8" s="41"/>
      <c r="CW8" s="41"/>
      <c r="CX8" s="41"/>
      <c r="CY8" s="41"/>
      <c r="CZ8" s="41"/>
      <c r="DA8" s="38"/>
      <c r="DC8" s="13"/>
      <c r="DD8" s="12"/>
      <c r="DE8" s="11"/>
      <c r="DI8" s="44"/>
      <c r="DZ8" s="45"/>
      <c r="EA8" s="45"/>
      <c r="EB8" s="45"/>
      <c r="EC8" s="45"/>
      <c r="ED8" s="45"/>
      <c r="EE8" s="45"/>
      <c r="EF8" s="45"/>
      <c r="EG8" s="45"/>
      <c r="EH8" s="45"/>
      <c r="EI8" s="45"/>
      <c r="EJ8" s="45"/>
      <c r="EK8" s="45"/>
      <c r="EL8" s="45"/>
      <c r="EM8" s="45"/>
      <c r="EN8" s="45"/>
      <c r="EO8" s="45"/>
      <c r="EP8" s="45"/>
      <c r="EQ8" s="45"/>
      <c r="ER8" s="45"/>
      <c r="ES8" s="45"/>
      <c r="ET8" s="45"/>
      <c r="EU8" s="45"/>
      <c r="EW8" s="13"/>
      <c r="EX8" s="13"/>
      <c r="EY8" s="13"/>
      <c r="EZ8" s="13"/>
      <c r="GB8" s="45"/>
      <c r="GC8" s="45"/>
      <c r="GD8" s="45"/>
      <c r="GF8" s="45"/>
      <c r="GG8" s="45"/>
      <c r="GH8" s="45"/>
      <c r="GI8" s="45"/>
      <c r="GJ8" s="45"/>
      <c r="GK8" s="45"/>
      <c r="GL8" s="45"/>
      <c r="GM8" s="45"/>
    </row>
    <row r="9" spans="1:332" s="10" customFormat="1" ht="14" customHeight="1">
      <c r="A9" s="10" t="s">
        <v>51</v>
      </c>
      <c r="B9" s="10">
        <v>1100</v>
      </c>
      <c r="C9" s="10">
        <v>1200</v>
      </c>
      <c r="D9" s="32" t="s">
        <v>50</v>
      </c>
      <c r="E9" s="32">
        <v>-7.1</v>
      </c>
      <c r="F9" s="32" t="s">
        <v>0</v>
      </c>
      <c r="G9" s="33">
        <v>52.3028571428571</v>
      </c>
      <c r="H9" s="13">
        <v>1.0235672163687</v>
      </c>
      <c r="I9" s="33">
        <v>14.611698723947001</v>
      </c>
      <c r="J9" s="33">
        <v>5.5228571428571422</v>
      </c>
      <c r="K9" s="33">
        <v>3.8257142857142861</v>
      </c>
      <c r="L9" s="33">
        <v>10.914285714285715</v>
      </c>
      <c r="M9" s="33">
        <v>3.5513997126933501</v>
      </c>
      <c r="N9" s="33">
        <v>0.79287398769869999</v>
      </c>
      <c r="O9" s="34">
        <v>1.5283636363636364</v>
      </c>
      <c r="P9" s="13">
        <f>SUM(G9:O9)</f>
        <v>94.073617562785628</v>
      </c>
      <c r="Q9" s="13">
        <v>5.4987792207792126</v>
      </c>
      <c r="R9" s="13">
        <v>4.25</v>
      </c>
      <c r="T9" s="35">
        <v>6121.096363636364</v>
      </c>
      <c r="U9" s="36"/>
      <c r="V9" s="36">
        <v>4836.083701821346</v>
      </c>
      <c r="W9" s="37">
        <v>-0.20993178108564028</v>
      </c>
      <c r="X9" s="38">
        <v>4135.6938049612918</v>
      </c>
      <c r="Y9" s="37">
        <v>-0.32435407657846488</v>
      </c>
      <c r="Z9" s="38">
        <v>125.52179183951914</v>
      </c>
      <c r="AA9" s="37">
        <v>-0.9794935769047507</v>
      </c>
      <c r="AB9" s="38">
        <v>5535.093106122772</v>
      </c>
      <c r="AC9" s="37">
        <v>-9.5735015869847312E-2</v>
      </c>
      <c r="AD9" s="109">
        <v>6470.2701522281914</v>
      </c>
      <c r="AE9" s="37">
        <v>5.7044321449694256E-2</v>
      </c>
      <c r="AF9" s="39"/>
      <c r="AG9" s="40">
        <f t="shared" si="1"/>
        <v>0.20993178108564028</v>
      </c>
      <c r="AH9" s="39">
        <f t="shared" si="2"/>
        <v>0.9794935769047507</v>
      </c>
      <c r="AI9" s="39">
        <f>+ABS(Y9)</f>
        <v>0.32435407657846488</v>
      </c>
      <c r="AJ9" s="39">
        <f t="shared" si="4"/>
        <v>9.5735015869847312E-2</v>
      </c>
      <c r="AK9" s="39">
        <f t="shared" ref="AK9:AK72" si="5">+ABS(AE9)</f>
        <v>5.7044321449694256E-2</v>
      </c>
      <c r="AM9" s="41">
        <v>4.8517046268520616</v>
      </c>
      <c r="AN9" s="13">
        <v>0.49916559129865001</v>
      </c>
      <c r="AO9" s="13">
        <v>0.55052212798075983</v>
      </c>
      <c r="AQ9" s="42">
        <v>0.51358975541417973</v>
      </c>
      <c r="AR9" s="42">
        <v>7.5627580101350284E-3</v>
      </c>
      <c r="AS9" s="42">
        <v>8.45598151257453E-2</v>
      </c>
      <c r="AT9" s="42">
        <v>2.7345474778012285E-2</v>
      </c>
      <c r="AU9" s="42">
        <v>1.8010048284754082E-2</v>
      </c>
      <c r="AV9" s="42">
        <v>5.600062539925027E-2</v>
      </c>
      <c r="AW9" s="42">
        <v>0.11483663449956844</v>
      </c>
      <c r="AX9" s="42">
        <v>3.380968510870299E-2</v>
      </c>
      <c r="AY9" s="42">
        <v>4.9664539131090632E-3</v>
      </c>
      <c r="AZ9" s="42">
        <v>1.1262894349414151E-2</v>
      </c>
      <c r="BA9" s="42">
        <v>0.13931874946654302</v>
      </c>
      <c r="BB9" s="42">
        <v>1.0112628943494144</v>
      </c>
      <c r="BD9" s="42">
        <v>0.52193168266876844</v>
      </c>
      <c r="BE9" s="42">
        <v>7.6855953068286267E-3</v>
      </c>
      <c r="BF9" s="42">
        <v>0.1718665379497237</v>
      </c>
      <c r="BG9" s="42">
        <v>2.7789630758414206E-2</v>
      </c>
      <c r="BH9" s="42">
        <v>1.8302574588207877E-2</v>
      </c>
      <c r="BI9" s="42">
        <v>5.6910209631348678E-2</v>
      </c>
      <c r="BJ9" s="42">
        <v>0.11670185638349144</v>
      </c>
      <c r="BK9" s="42">
        <v>6.871767068272544E-2</v>
      </c>
      <c r="BL9" s="42">
        <v>1.0094242030491779E-2</v>
      </c>
      <c r="BM9" s="42">
        <v>1.1445830719052525E-2</v>
      </c>
      <c r="BN9" s="42">
        <v>1.5852958778879545</v>
      </c>
      <c r="BO9" s="11">
        <v>1</v>
      </c>
      <c r="CC9" s="39"/>
      <c r="CD9" s="41"/>
      <c r="CE9" s="39"/>
      <c r="CF9" s="43"/>
      <c r="CG9" s="38"/>
      <c r="CH9" s="39"/>
      <c r="CI9" s="41"/>
      <c r="CJ9" s="39"/>
      <c r="CK9" s="43"/>
      <c r="CL9" s="38"/>
      <c r="CM9" s="39"/>
      <c r="CN9" s="38"/>
      <c r="CO9" s="39"/>
      <c r="CP9" s="43"/>
      <c r="CQ9" s="38"/>
      <c r="CR9" s="39"/>
      <c r="CS9" s="38"/>
      <c r="CT9" s="39"/>
      <c r="CU9" s="43"/>
      <c r="CV9" s="41"/>
      <c r="CW9" s="41"/>
      <c r="CX9" s="41"/>
      <c r="CY9" s="41"/>
      <c r="CZ9" s="41"/>
      <c r="DA9" s="38"/>
      <c r="DC9" s="13"/>
      <c r="DD9" s="12"/>
      <c r="DE9" s="11"/>
      <c r="DI9" s="44"/>
      <c r="DZ9" s="45"/>
      <c r="EA9" s="45"/>
      <c r="EB9" s="45"/>
      <c r="EC9" s="45"/>
      <c r="ED9" s="45"/>
      <c r="EE9" s="45"/>
      <c r="EF9" s="45"/>
      <c r="EG9" s="45"/>
      <c r="EH9" s="45"/>
      <c r="EI9" s="45"/>
      <c r="EJ9" s="45"/>
      <c r="EK9" s="45"/>
      <c r="EL9" s="45"/>
      <c r="EM9" s="45"/>
      <c r="EN9" s="45"/>
      <c r="EO9" s="45"/>
      <c r="EP9" s="45"/>
      <c r="EQ9" s="45"/>
      <c r="ER9" s="45"/>
      <c r="ES9" s="45"/>
      <c r="ET9" s="45"/>
      <c r="EU9" s="45"/>
      <c r="EW9" s="13"/>
      <c r="EX9" s="13"/>
      <c r="EY9" s="13"/>
      <c r="EZ9" s="13"/>
      <c r="GB9" s="45"/>
      <c r="GC9" s="45"/>
      <c r="GD9" s="45"/>
      <c r="GF9" s="45"/>
      <c r="GG9" s="45"/>
      <c r="GH9" s="45"/>
      <c r="GI9" s="45"/>
      <c r="GJ9" s="45"/>
      <c r="GK9" s="45"/>
      <c r="GL9" s="45"/>
      <c r="GM9" s="45"/>
    </row>
    <row r="10" spans="1:332" s="10" customFormat="1" ht="14" customHeight="1">
      <c r="A10" s="10" t="s">
        <v>52</v>
      </c>
      <c r="B10" s="10">
        <v>1100</v>
      </c>
      <c r="C10" s="10">
        <v>2400</v>
      </c>
      <c r="D10" s="32" t="s">
        <v>50</v>
      </c>
      <c r="E10" s="32">
        <v>-7.05</v>
      </c>
      <c r="F10" s="32" t="s">
        <v>0</v>
      </c>
      <c r="G10" s="33">
        <v>51.7922222222222</v>
      </c>
      <c r="H10" s="13">
        <v>1.0218634969391001</v>
      </c>
      <c r="I10" s="33">
        <v>14.9744444444444</v>
      </c>
      <c r="J10" s="33">
        <v>6.5377777777777766</v>
      </c>
      <c r="K10" s="33">
        <v>4.0928927936455999</v>
      </c>
      <c r="L10" s="33">
        <v>8.6522222222222211</v>
      </c>
      <c r="M10" s="33">
        <v>3.4516974169849002</v>
      </c>
      <c r="N10" s="33">
        <v>0.81431639459630001</v>
      </c>
      <c r="O10" s="34">
        <v>1.8084</v>
      </c>
      <c r="P10" s="13">
        <f t="shared" si="0"/>
        <v>93.14583676883251</v>
      </c>
      <c r="Q10" s="13">
        <v>6.4006333333333316</v>
      </c>
      <c r="R10" s="13">
        <v>6.39</v>
      </c>
      <c r="T10" s="35">
        <v>7242.6419999999998</v>
      </c>
      <c r="U10" s="36"/>
      <c r="V10" s="36">
        <v>5184.9453733774571</v>
      </c>
      <c r="W10" s="37">
        <v>-0.28410856516483113</v>
      </c>
      <c r="X10" s="38">
        <v>3860.2101024218273</v>
      </c>
      <c r="Y10" s="37">
        <v>-0.46701630393690213</v>
      </c>
      <c r="Z10" s="38">
        <v>444.37689200590972</v>
      </c>
      <c r="AA10" s="37">
        <v>-0.93864436596397971</v>
      </c>
      <c r="AB10" s="38">
        <v>8796.4262392760047</v>
      </c>
      <c r="AC10" s="37">
        <v>0.21453279608132017</v>
      </c>
      <c r="AD10" s="109">
        <v>2746.693522234385</v>
      </c>
      <c r="AE10" s="37">
        <v>-0.62076083254779324</v>
      </c>
      <c r="AF10" s="39"/>
      <c r="AG10" s="40">
        <f t="shared" si="1"/>
        <v>0.28410856516483113</v>
      </c>
      <c r="AH10" s="39">
        <f t="shared" si="2"/>
        <v>0.93864436596397971</v>
      </c>
      <c r="AI10" s="39">
        <f t="shared" si="3"/>
        <v>0.46701630393690213</v>
      </c>
      <c r="AJ10" s="39">
        <f t="shared" si="4"/>
        <v>0.21453279608132017</v>
      </c>
      <c r="AK10" s="39">
        <f t="shared" si="5"/>
        <v>0.62076083254779324</v>
      </c>
      <c r="AM10" s="41">
        <v>4.3834334459438029</v>
      </c>
      <c r="AN10" s="13">
        <v>0.45720169335482858</v>
      </c>
      <c r="AO10" s="13">
        <v>0.67187504089940198</v>
      </c>
      <c r="AQ10" s="42">
        <v>0.48212895544035306</v>
      </c>
      <c r="AR10" s="42">
        <v>7.1575510315536744E-3</v>
      </c>
      <c r="AS10" s="42">
        <v>8.2152685661529501E-2</v>
      </c>
      <c r="AT10" s="42">
        <v>3.1772371222033163E-2</v>
      </c>
      <c r="AU10" s="42">
        <v>1.9126043445531017E-2</v>
      </c>
      <c r="AV10" s="42">
        <v>5.6796090754101934E-2</v>
      </c>
      <c r="AW10" s="42">
        <v>8.6301935093460375E-2</v>
      </c>
      <c r="AX10" s="42">
        <v>3.1151719171011911E-2</v>
      </c>
      <c r="AY10" s="42">
        <v>4.8355196131745328E-3</v>
      </c>
      <c r="AZ10" s="42">
        <v>1.2633554066284126E-2</v>
      </c>
      <c r="BA10" s="42">
        <v>0.19857712856725077</v>
      </c>
      <c r="BB10" s="42">
        <v>1.0126335540662841</v>
      </c>
      <c r="BD10" s="42">
        <v>0.52430237238966559</v>
      </c>
      <c r="BE10" s="42">
        <v>7.7836457321177428E-3</v>
      </c>
      <c r="BF10" s="42">
        <v>0.17867770647038506</v>
      </c>
      <c r="BG10" s="42">
        <v>3.4551605789663098E-2</v>
      </c>
      <c r="BH10" s="42">
        <v>2.0799061827267346E-2</v>
      </c>
      <c r="BI10" s="42">
        <v>6.1764232968825376E-2</v>
      </c>
      <c r="BJ10" s="42">
        <v>9.3851051260741253E-2</v>
      </c>
      <c r="BK10" s="42">
        <v>6.7753326495233954E-2</v>
      </c>
      <c r="BL10" s="42">
        <v>1.0516997066100582E-2</v>
      </c>
      <c r="BM10" s="42">
        <v>1.3738652893427685E-2</v>
      </c>
      <c r="BN10" s="42">
        <v>1.5926892404899424</v>
      </c>
      <c r="BO10" s="11">
        <v>1</v>
      </c>
      <c r="CC10" s="39"/>
      <c r="CD10" s="41"/>
      <c r="CE10" s="39"/>
      <c r="CF10" s="43"/>
      <c r="CG10" s="38"/>
      <c r="CH10" s="39"/>
      <c r="CI10" s="41"/>
      <c r="CJ10" s="39"/>
      <c r="CK10" s="43"/>
      <c r="CL10" s="38"/>
      <c r="CM10" s="39"/>
      <c r="CN10" s="38"/>
      <c r="CO10" s="39"/>
      <c r="CP10" s="43"/>
      <c r="CQ10" s="38"/>
      <c r="CR10" s="39"/>
      <c r="CS10" s="38"/>
      <c r="CT10" s="39"/>
      <c r="CU10" s="43"/>
      <c r="CV10" s="41"/>
      <c r="CW10" s="41"/>
      <c r="CX10" s="41"/>
      <c r="CY10" s="41"/>
      <c r="CZ10" s="41"/>
      <c r="DA10" s="38"/>
      <c r="DC10" s="13"/>
      <c r="DD10" s="12"/>
      <c r="DE10" s="11"/>
      <c r="DI10" s="44"/>
      <c r="DZ10" s="45"/>
      <c r="EA10" s="45"/>
      <c r="EB10" s="45"/>
      <c r="EC10" s="45"/>
      <c r="ED10" s="45"/>
      <c r="EE10" s="45"/>
      <c r="EF10" s="45"/>
      <c r="EG10" s="45"/>
      <c r="EH10" s="45"/>
      <c r="EI10" s="45"/>
      <c r="EJ10" s="45"/>
      <c r="EK10" s="45"/>
      <c r="EL10" s="45"/>
      <c r="EM10" s="45"/>
      <c r="EN10" s="45"/>
      <c r="EO10" s="45"/>
      <c r="EP10" s="45"/>
      <c r="EQ10" s="45"/>
      <c r="ER10" s="45"/>
      <c r="ES10" s="45"/>
      <c r="ET10" s="45"/>
      <c r="EU10" s="45"/>
      <c r="EW10" s="13"/>
      <c r="EX10" s="13"/>
      <c r="EY10" s="13"/>
      <c r="EZ10" s="13"/>
      <c r="GB10" s="45"/>
      <c r="GC10" s="45"/>
      <c r="GD10" s="45"/>
      <c r="GF10" s="45"/>
      <c r="GG10" s="45"/>
      <c r="GH10" s="45"/>
      <c r="GI10" s="45"/>
      <c r="GJ10" s="45"/>
      <c r="GK10" s="45"/>
      <c r="GL10" s="45"/>
      <c r="GM10" s="45"/>
    </row>
    <row r="11" spans="1:332" s="10" customFormat="1" ht="14" customHeight="1">
      <c r="A11" s="10" t="s">
        <v>261</v>
      </c>
      <c r="B11" s="10">
        <v>1010</v>
      </c>
      <c r="C11" s="10">
        <v>2400</v>
      </c>
      <c r="D11" s="32" t="s">
        <v>50</v>
      </c>
      <c r="E11" s="32">
        <v>-8.34</v>
      </c>
      <c r="F11" s="32" t="s">
        <v>0</v>
      </c>
      <c r="G11" s="33">
        <v>59.709428571428603</v>
      </c>
      <c r="H11" s="13">
        <v>0.60163994389609998</v>
      </c>
      <c r="I11" s="33">
        <v>15.315142857142858</v>
      </c>
      <c r="J11" s="33">
        <v>4.6121428571428567</v>
      </c>
      <c r="K11" s="33">
        <v>1.5715714285714288</v>
      </c>
      <c r="L11" s="33">
        <v>4.694285714285714</v>
      </c>
      <c r="M11" s="33">
        <v>3.7444285714285712</v>
      </c>
      <c r="N11" s="33">
        <v>2.4628571428571431</v>
      </c>
      <c r="O11" s="46">
        <v>0.5595714285714285</v>
      </c>
      <c r="P11" s="13">
        <f t="shared" si="0"/>
        <v>93.271068515324714</v>
      </c>
      <c r="Q11" s="13">
        <v>6.6924285714285645</v>
      </c>
      <c r="R11" s="13">
        <v>6.08</v>
      </c>
      <c r="T11" s="35">
        <v>2241.0835714285713</v>
      </c>
      <c r="U11" s="36"/>
      <c r="V11" s="36">
        <v>2130.6625538276307</v>
      </c>
      <c r="W11" s="37">
        <v>-4.927126279835832E-2</v>
      </c>
      <c r="X11" s="38">
        <v>1964.4807635971692</v>
      </c>
      <c r="Y11" s="37">
        <v>-0.12342369171671831</v>
      </c>
      <c r="Z11" s="38">
        <v>2645.3599075991065</v>
      </c>
      <c r="AA11" s="37">
        <v>0.18039324428799883</v>
      </c>
      <c r="AB11" s="38">
        <v>3355.2338477943836</v>
      </c>
      <c r="AC11" s="37">
        <v>0.49714802721774487</v>
      </c>
      <c r="AD11" s="109">
        <v>639.06999009837944</v>
      </c>
      <c r="AE11" s="37">
        <v>-0.71483884035122947</v>
      </c>
      <c r="AF11" s="39"/>
      <c r="AG11" s="40">
        <f t="shared" si="1"/>
        <v>4.927126279835832E-2</v>
      </c>
      <c r="AH11" s="39">
        <f t="shared" si="2"/>
        <v>0.18039324428799883</v>
      </c>
      <c r="AI11" s="39">
        <f t="shared" si="3"/>
        <v>0.12342369171671831</v>
      </c>
      <c r="AJ11" s="39">
        <f t="shared" si="4"/>
        <v>0.49714802721774487</v>
      </c>
      <c r="AK11" s="39">
        <f t="shared" si="5"/>
        <v>0.71483884035122947</v>
      </c>
      <c r="AM11" s="41">
        <v>2.5905135236073678</v>
      </c>
      <c r="AN11" s="13">
        <v>0.19046170108152236</v>
      </c>
      <c r="AO11" s="13">
        <v>0.88219532816610891</v>
      </c>
      <c r="AQ11" s="42">
        <v>0.56374113475870147</v>
      </c>
      <c r="AR11" s="42">
        <v>4.2741166481493247E-3</v>
      </c>
      <c r="AS11" s="42">
        <v>8.5217784623431728E-2</v>
      </c>
      <c r="AT11" s="42">
        <v>2.3125063264147011E-2</v>
      </c>
      <c r="AU11" s="42">
        <v>1.3292844587350567E-2</v>
      </c>
      <c r="AV11" s="42">
        <v>2.2118737825149379E-2</v>
      </c>
      <c r="AW11" s="42">
        <v>4.7489820553380517E-2</v>
      </c>
      <c r="AX11" s="42">
        <v>3.4274647182784869E-2</v>
      </c>
      <c r="AY11" s="42">
        <v>1.4832943180281949E-2</v>
      </c>
      <c r="AZ11" s="42">
        <v>3.9648313386900771E-3</v>
      </c>
      <c r="BA11" s="42">
        <v>0.19163290737662328</v>
      </c>
      <c r="BB11" s="42">
        <v>1.0039648313386902</v>
      </c>
      <c r="BD11" s="42">
        <v>0.59801171021130994</v>
      </c>
      <c r="BE11" s="42">
        <v>4.5339458996485043E-3</v>
      </c>
      <c r="BF11" s="42">
        <v>0.18079657481404282</v>
      </c>
      <c r="BG11" s="42">
        <v>2.4530866702243671E-2</v>
      </c>
      <c r="BH11" s="42">
        <v>1.4100934338696434E-2</v>
      </c>
      <c r="BI11" s="42">
        <v>2.3463365397656935E-2</v>
      </c>
      <c r="BJ11" s="42">
        <v>5.0376790082758721E-2</v>
      </c>
      <c r="BK11" s="42">
        <v>7.2716497395350188E-2</v>
      </c>
      <c r="BL11" s="42">
        <v>3.14693151582928E-2</v>
      </c>
      <c r="BM11" s="42">
        <v>4.2058587237284329E-3</v>
      </c>
      <c r="BN11" s="42">
        <v>1.6479015044105068</v>
      </c>
      <c r="BO11" s="11">
        <v>1</v>
      </c>
      <c r="CC11" s="39"/>
      <c r="CD11" s="41"/>
      <c r="CE11" s="39"/>
      <c r="CF11" s="43"/>
      <c r="CG11" s="38"/>
      <c r="CH11" s="39"/>
      <c r="CI11" s="41"/>
      <c r="CJ11" s="39"/>
      <c r="CK11" s="43"/>
      <c r="CL11" s="38"/>
      <c r="CM11" s="39"/>
      <c r="CN11" s="38"/>
      <c r="CO11" s="39"/>
      <c r="CP11" s="43"/>
      <c r="CQ11" s="38"/>
      <c r="CR11" s="39"/>
      <c r="CS11" s="38"/>
      <c r="CT11" s="39"/>
      <c r="CU11" s="43"/>
      <c r="CV11" s="41"/>
      <c r="CW11" s="41"/>
      <c r="CX11" s="41"/>
      <c r="CY11" s="41"/>
      <c r="CZ11" s="41"/>
      <c r="DA11" s="38"/>
      <c r="DC11" s="13"/>
      <c r="DD11" s="12"/>
      <c r="DE11" s="11"/>
      <c r="DI11" s="44"/>
      <c r="DZ11" s="45"/>
      <c r="EA11" s="45"/>
      <c r="EB11" s="45"/>
      <c r="EC11" s="45"/>
      <c r="ED11" s="45"/>
      <c r="EE11" s="45"/>
      <c r="EF11" s="45"/>
      <c r="EG11" s="45"/>
      <c r="EH11" s="45"/>
      <c r="EI11" s="45"/>
      <c r="EJ11" s="45"/>
      <c r="EK11" s="45"/>
      <c r="EL11" s="45"/>
      <c r="EM11" s="45"/>
      <c r="EN11" s="45"/>
      <c r="EO11" s="45"/>
      <c r="EP11" s="45"/>
      <c r="EQ11" s="45"/>
      <c r="ER11" s="45"/>
      <c r="ES11" s="45"/>
      <c r="ET11" s="45"/>
      <c r="EU11" s="45"/>
      <c r="EW11" s="13"/>
      <c r="EX11" s="13"/>
      <c r="EY11" s="13"/>
      <c r="EZ11" s="13"/>
      <c r="GB11" s="45"/>
      <c r="GC11" s="45"/>
      <c r="GD11" s="45"/>
      <c r="GF11" s="45"/>
      <c r="GG11" s="45"/>
      <c r="GH11" s="45"/>
      <c r="GI11" s="45"/>
      <c r="GJ11" s="45"/>
      <c r="GK11" s="45"/>
      <c r="GL11" s="45"/>
      <c r="GM11" s="45"/>
    </row>
    <row r="12" spans="1:332" s="10" customFormat="1" ht="14" customHeight="1">
      <c r="A12" s="10" t="s">
        <v>260</v>
      </c>
      <c r="B12" s="10">
        <v>1100</v>
      </c>
      <c r="C12" s="10">
        <v>300</v>
      </c>
      <c r="D12" s="32" t="s">
        <v>50</v>
      </c>
      <c r="E12" s="32">
        <v>-7.13</v>
      </c>
      <c r="F12" s="32" t="s">
        <v>0</v>
      </c>
      <c r="G12" s="33">
        <v>53.047375000000002</v>
      </c>
      <c r="H12" s="13">
        <v>1.051566</v>
      </c>
      <c r="I12" s="33">
        <v>15.370875000000002</v>
      </c>
      <c r="J12" s="33">
        <v>6.60175</v>
      </c>
      <c r="K12" s="33">
        <v>3.9856250000000002</v>
      </c>
      <c r="L12" s="33">
        <v>11.931625</v>
      </c>
      <c r="M12" s="33">
        <v>3.7548749999999993</v>
      </c>
      <c r="N12" s="33">
        <v>0.96612200000000004</v>
      </c>
      <c r="O12" s="46">
        <v>1.2922500000000001</v>
      </c>
      <c r="P12" s="13">
        <f t="shared" si="0"/>
        <v>98.002062999999993</v>
      </c>
      <c r="Q12" s="13">
        <v>1.5341250000000173</v>
      </c>
      <c r="R12" s="13">
        <v>1.73</v>
      </c>
      <c r="T12" s="35">
        <v>5175.4612500000003</v>
      </c>
      <c r="U12" s="36"/>
      <c r="V12" s="36">
        <v>3994.1131676344812</v>
      </c>
      <c r="W12" s="37">
        <v>-0.22825947781282663</v>
      </c>
      <c r="X12" s="38">
        <v>4362.3747445340014</v>
      </c>
      <c r="Y12" s="37">
        <v>-0.1571041625451256</v>
      </c>
      <c r="Z12" s="38">
        <v>35.558730578107813</v>
      </c>
      <c r="AA12" s="37">
        <v>-0.99312936009749697</v>
      </c>
      <c r="AB12" s="38">
        <v>2901.9620599249561</v>
      </c>
      <c r="AC12" s="37">
        <v>-0.43928436138422333</v>
      </c>
      <c r="AD12" s="109">
        <v>16545.487425515468</v>
      </c>
      <c r="AE12" s="37">
        <v>2.196910695740494</v>
      </c>
      <c r="AF12" s="39"/>
      <c r="AG12" s="40">
        <f t="shared" si="1"/>
        <v>0.22825947781282663</v>
      </c>
      <c r="AH12" s="39">
        <f t="shared" si="2"/>
        <v>0.99312936009749697</v>
      </c>
      <c r="AI12" s="39">
        <f t="shared" si="3"/>
        <v>0.1571041625451256</v>
      </c>
      <c r="AJ12" s="39">
        <f t="shared" si="4"/>
        <v>0.43928436138422333</v>
      </c>
      <c r="AK12" s="39">
        <f t="shared" si="5"/>
        <v>2.196910695740494</v>
      </c>
      <c r="AM12" s="41">
        <v>5.1144373828972443</v>
      </c>
      <c r="AN12" s="13">
        <v>0.54648071904640516</v>
      </c>
      <c r="AO12" s="13">
        <v>0.53157702317214128</v>
      </c>
      <c r="AQ12" s="42">
        <v>0.54588534453589399</v>
      </c>
      <c r="AR12" s="42">
        <v>8.1422975799237823E-3</v>
      </c>
      <c r="AS12" s="42">
        <v>9.3219872539681795E-2</v>
      </c>
      <c r="AT12" s="42">
        <v>3.4250926785355074E-2</v>
      </c>
      <c r="AU12" s="42">
        <v>2.2565254731122811E-2</v>
      </c>
      <c r="AV12" s="42">
        <v>6.1139710357756435E-2</v>
      </c>
      <c r="AW12" s="42">
        <v>0.13156226181885289</v>
      </c>
      <c r="AX12" s="42">
        <v>3.7461369730112791E-2</v>
      </c>
      <c r="AY12" s="42">
        <v>6.3419207361855657E-3</v>
      </c>
      <c r="AZ12" s="42">
        <v>9.9796762622182539E-3</v>
      </c>
      <c r="BA12" s="42">
        <v>5.9431041185114698E-2</v>
      </c>
      <c r="BB12" s="42">
        <v>1.0099796762622182</v>
      </c>
      <c r="BD12" s="42">
        <v>0.50657881909296276</v>
      </c>
      <c r="BE12" s="42">
        <v>7.5560106788506443E-3</v>
      </c>
      <c r="BF12" s="42">
        <v>0.17301513374497055</v>
      </c>
      <c r="BG12" s="42">
        <v>3.1784685589088611E-2</v>
      </c>
      <c r="BH12" s="42">
        <v>2.0940441447356805E-2</v>
      </c>
      <c r="BI12" s="42">
        <v>5.6737339777916514E-2</v>
      </c>
      <c r="BJ12" s="42">
        <v>0.12208910881470168</v>
      </c>
      <c r="BK12" s="42">
        <v>6.9527920576873375E-2</v>
      </c>
      <c r="BL12" s="42">
        <v>1.1770540277279092E-2</v>
      </c>
      <c r="BM12" s="42">
        <v>9.2610887367616038E-3</v>
      </c>
      <c r="BN12" s="42">
        <v>1.570463386940901</v>
      </c>
      <c r="BO12" s="11">
        <v>1</v>
      </c>
      <c r="CC12" s="39"/>
      <c r="CD12" s="41"/>
      <c r="CE12" s="39"/>
      <c r="CF12" s="43"/>
      <c r="CG12" s="38"/>
      <c r="CH12" s="39"/>
      <c r="CI12" s="41"/>
      <c r="CJ12" s="39"/>
      <c r="CK12" s="43"/>
      <c r="CL12" s="38"/>
      <c r="CM12" s="39"/>
      <c r="CN12" s="38"/>
      <c r="CO12" s="39"/>
      <c r="CP12" s="43"/>
      <c r="CQ12" s="38"/>
      <c r="CR12" s="39"/>
      <c r="CS12" s="38"/>
      <c r="CT12" s="39"/>
      <c r="CU12" s="43"/>
      <c r="CV12" s="41"/>
      <c r="CW12" s="41"/>
      <c r="CX12" s="41"/>
      <c r="CY12" s="41"/>
      <c r="CZ12" s="41"/>
      <c r="DA12" s="38"/>
      <c r="DC12" s="13"/>
      <c r="DD12" s="12"/>
      <c r="DE12" s="11"/>
      <c r="DI12" s="44"/>
      <c r="DZ12" s="45"/>
      <c r="EA12" s="45"/>
      <c r="EB12" s="45"/>
      <c r="EC12" s="45"/>
      <c r="ED12" s="45"/>
      <c r="EE12" s="45"/>
      <c r="EF12" s="45"/>
      <c r="EG12" s="45"/>
      <c r="EH12" s="45"/>
      <c r="EI12" s="45"/>
      <c r="EJ12" s="45"/>
      <c r="EK12" s="45"/>
      <c r="EL12" s="45"/>
      <c r="EM12" s="45"/>
      <c r="EN12" s="45"/>
      <c r="EO12" s="45"/>
      <c r="EP12" s="45"/>
      <c r="EQ12" s="45"/>
      <c r="ER12" s="45"/>
      <c r="ES12" s="45"/>
      <c r="ET12" s="45"/>
      <c r="EU12" s="45"/>
      <c r="EW12" s="13"/>
      <c r="EX12" s="13"/>
      <c r="EY12" s="13"/>
      <c r="EZ12" s="13"/>
      <c r="GB12" s="45"/>
      <c r="GC12" s="45"/>
      <c r="GD12" s="45"/>
      <c r="GF12" s="45"/>
      <c r="GG12" s="45"/>
      <c r="GH12" s="45"/>
      <c r="GI12" s="45"/>
      <c r="GJ12" s="45"/>
      <c r="GK12" s="45"/>
      <c r="GL12" s="45"/>
      <c r="GM12" s="45"/>
    </row>
    <row r="13" spans="1:332" s="10" customFormat="1" ht="14" customHeight="1">
      <c r="A13" s="10" t="s">
        <v>262</v>
      </c>
      <c r="B13" s="10">
        <v>920</v>
      </c>
      <c r="C13" s="10">
        <v>2400</v>
      </c>
      <c r="D13" s="32" t="s">
        <v>50</v>
      </c>
      <c r="E13" s="32">
        <v>-9.52</v>
      </c>
      <c r="F13" s="32" t="s">
        <v>0</v>
      </c>
      <c r="G13" s="33">
        <v>61.345428571428599</v>
      </c>
      <c r="H13" s="13">
        <v>0.54166348998909997</v>
      </c>
      <c r="I13" s="33">
        <v>15.677142857142856</v>
      </c>
      <c r="J13" s="33">
        <v>3.3244285714285717</v>
      </c>
      <c r="K13" s="33">
        <v>1.5184285714285717</v>
      </c>
      <c r="L13" s="33">
        <v>4.0955714285714286</v>
      </c>
      <c r="M13" s="33">
        <v>3.8971428571428572</v>
      </c>
      <c r="N13" s="33">
        <v>2.5424285714285717</v>
      </c>
      <c r="O13" s="46">
        <v>0.26471428571428574</v>
      </c>
      <c r="P13" s="13">
        <f t="shared" si="0"/>
        <v>93.206949204274849</v>
      </c>
      <c r="Q13" s="13">
        <v>6.7859999999999872</v>
      </c>
      <c r="R13" s="13">
        <v>5.93</v>
      </c>
      <c r="T13" s="35">
        <v>1060.1807142857144</v>
      </c>
      <c r="U13" s="36"/>
      <c r="V13" s="36">
        <v>983.7399427386307</v>
      </c>
      <c r="W13" s="37">
        <v>-7.2101643160510515E-2</v>
      </c>
      <c r="X13" s="38">
        <v>843.87399461941834</v>
      </c>
      <c r="Y13" s="37">
        <v>-0.2040281593049261</v>
      </c>
      <c r="Z13" s="38">
        <v>2051.9011434473236</v>
      </c>
      <c r="AA13" s="37">
        <v>0.93542583429257187</v>
      </c>
      <c r="AB13" s="38">
        <v>1116.2784856358444</v>
      </c>
      <c r="AC13" s="37">
        <v>5.2913404850912837E-2</v>
      </c>
      <c r="AD13" s="109">
        <v>444.62043387642512</v>
      </c>
      <c r="AE13" s="37">
        <v>-0.58061825886355289</v>
      </c>
      <c r="AF13" s="39"/>
      <c r="AG13" s="40">
        <f t="shared" si="1"/>
        <v>7.2101643160510515E-2</v>
      </c>
      <c r="AH13" s="39">
        <f t="shared" si="2"/>
        <v>0.93542583429257187</v>
      </c>
      <c r="AI13" s="39">
        <f t="shared" si="3"/>
        <v>0.2040281593049261</v>
      </c>
      <c r="AJ13" s="39">
        <f t="shared" si="4"/>
        <v>5.2913404850912837E-2</v>
      </c>
      <c r="AK13" s="39">
        <f t="shared" si="5"/>
        <v>0.58061825886355289</v>
      </c>
      <c r="AM13" s="41">
        <v>2.2942842264650372</v>
      </c>
      <c r="AN13" s="13">
        <v>0.14013466349130688</v>
      </c>
      <c r="AO13" s="13">
        <v>0.94388996622294485</v>
      </c>
      <c r="AQ13" s="42">
        <v>0.58080721456136464</v>
      </c>
      <c r="AR13" s="42">
        <v>3.8587999058019911E-3</v>
      </c>
      <c r="AS13" s="42">
        <v>8.747603517574741E-2</v>
      </c>
      <c r="AT13" s="42">
        <v>1.5808662260955335E-2</v>
      </c>
      <c r="AU13" s="42">
        <v>1.0514753012629071E-2</v>
      </c>
      <c r="AV13" s="42">
        <v>2.1430562501139377E-2</v>
      </c>
      <c r="AW13" s="42">
        <v>4.1548801533126928E-2</v>
      </c>
      <c r="AX13" s="42">
        <v>3.5772291047672128E-2</v>
      </c>
      <c r="AY13" s="42">
        <v>1.5355001356071728E-2</v>
      </c>
      <c r="AZ13" s="42">
        <v>1.8808733469818715E-3</v>
      </c>
      <c r="BA13" s="42">
        <v>0.18742787864549151</v>
      </c>
      <c r="BB13" s="42">
        <v>1.0018808733469819</v>
      </c>
      <c r="BD13" s="42">
        <v>0.61062048564466853</v>
      </c>
      <c r="BE13" s="42">
        <v>4.0568750067367914E-3</v>
      </c>
      <c r="BF13" s="42">
        <v>0.18393249168443832</v>
      </c>
      <c r="BG13" s="42">
        <v>1.6620132782729408E-2</v>
      </c>
      <c r="BH13" s="42">
        <v>1.1054483191732032E-2</v>
      </c>
      <c r="BI13" s="42">
        <v>2.2530609389841812E-2</v>
      </c>
      <c r="BJ13" s="42">
        <v>4.3681532760009155E-2</v>
      </c>
      <c r="BK13" s="42">
        <v>7.5217019294942497E-2</v>
      </c>
      <c r="BL13" s="42">
        <v>3.2286370244901434E-2</v>
      </c>
      <c r="BM13" s="42">
        <v>1.9774199902760333E-3</v>
      </c>
      <c r="BN13" s="42">
        <v>1.6584191533195682</v>
      </c>
      <c r="BO13" s="11">
        <v>1</v>
      </c>
      <c r="CC13" s="39"/>
      <c r="CD13" s="41"/>
      <c r="CE13" s="39"/>
      <c r="CF13" s="43"/>
      <c r="CG13" s="38"/>
      <c r="CH13" s="39"/>
      <c r="CI13" s="41"/>
      <c r="CJ13" s="39"/>
      <c r="CK13" s="43"/>
      <c r="CL13" s="38"/>
      <c r="CM13" s="39"/>
      <c r="CN13" s="38"/>
      <c r="CO13" s="39"/>
      <c r="CP13" s="43"/>
      <c r="CQ13" s="38"/>
      <c r="CR13" s="39"/>
      <c r="CS13" s="38"/>
      <c r="CT13" s="39"/>
      <c r="CU13" s="43"/>
      <c r="CV13" s="41"/>
      <c r="CW13" s="41"/>
      <c r="CX13" s="41"/>
      <c r="CY13" s="41"/>
      <c r="CZ13" s="41"/>
      <c r="DA13" s="38"/>
      <c r="DC13" s="13"/>
      <c r="DD13" s="12"/>
      <c r="DE13" s="11"/>
      <c r="DI13" s="44"/>
      <c r="DZ13" s="45"/>
      <c r="EA13" s="45"/>
      <c r="EB13" s="45"/>
      <c r="EC13" s="45"/>
      <c r="ED13" s="45"/>
      <c r="EE13" s="45"/>
      <c r="EF13" s="45"/>
      <c r="EG13" s="45"/>
      <c r="EH13" s="45"/>
      <c r="EI13" s="45"/>
      <c r="EJ13" s="45"/>
      <c r="EK13" s="45"/>
      <c r="EL13" s="45"/>
      <c r="EM13" s="45"/>
      <c r="EN13" s="45"/>
      <c r="EO13" s="45"/>
      <c r="EP13" s="45"/>
      <c r="EQ13" s="45"/>
      <c r="ER13" s="45"/>
      <c r="ES13" s="45"/>
      <c r="ET13" s="45"/>
      <c r="EU13" s="45"/>
      <c r="EW13" s="13"/>
      <c r="EX13" s="13"/>
      <c r="EY13" s="13"/>
      <c r="EZ13" s="13"/>
      <c r="GB13" s="45"/>
      <c r="GC13" s="45"/>
      <c r="GD13" s="45"/>
      <c r="GF13" s="45"/>
      <c r="GG13" s="45"/>
      <c r="GH13" s="45"/>
      <c r="GI13" s="45"/>
      <c r="GJ13" s="45"/>
      <c r="GK13" s="45"/>
      <c r="GL13" s="45"/>
      <c r="GM13" s="45"/>
    </row>
    <row r="14" spans="1:332" s="10" customFormat="1" ht="14" customHeight="1">
      <c r="A14" s="10" t="s">
        <v>53</v>
      </c>
      <c r="B14" s="10">
        <v>1010</v>
      </c>
      <c r="C14" s="10">
        <v>1250</v>
      </c>
      <c r="D14" s="10" t="s">
        <v>50</v>
      </c>
      <c r="E14" s="10">
        <v>-8.24</v>
      </c>
      <c r="F14" s="32" t="s">
        <v>0</v>
      </c>
      <c r="G14" s="33">
        <v>62.218800000000002</v>
      </c>
      <c r="H14" s="33">
        <v>0.61950000000000005</v>
      </c>
      <c r="I14" s="33">
        <v>16.135899999999999</v>
      </c>
      <c r="J14" s="33">
        <v>4.8866999999999994</v>
      </c>
      <c r="K14" s="33">
        <v>1.6915</v>
      </c>
      <c r="L14" s="33">
        <v>4.7816999999999998</v>
      </c>
      <c r="M14" s="33">
        <v>3.8257999999999996</v>
      </c>
      <c r="N14" s="33">
        <v>2.5192000000000001</v>
      </c>
      <c r="O14" s="33">
        <v>0.34889999999999999</v>
      </c>
      <c r="P14" s="33">
        <v>96.697000000000017</v>
      </c>
      <c r="Q14" s="33">
        <v>2.9540999999999826</v>
      </c>
      <c r="R14" s="33">
        <v>4.16</v>
      </c>
      <c r="T14" s="35">
        <v>1397.3444999999999</v>
      </c>
      <c r="U14" s="36"/>
      <c r="V14" s="36">
        <v>1697.1549337292113</v>
      </c>
      <c r="W14" s="37">
        <v>0.21455727898826049</v>
      </c>
      <c r="X14" s="38">
        <v>1716.778358910502</v>
      </c>
      <c r="Y14" s="37">
        <v>0.22860064852332557</v>
      </c>
      <c r="Z14" s="38">
        <v>1152.6534101020754</v>
      </c>
      <c r="AA14" s="37">
        <v>-0.17511149891664118</v>
      </c>
      <c r="AB14" s="38">
        <v>5239.5321878325449</v>
      </c>
      <c r="AC14" s="37">
        <v>2.7496352458771227</v>
      </c>
      <c r="AD14" s="109">
        <v>925.29751763118827</v>
      </c>
      <c r="AE14" s="37">
        <v>-0.33781718278406769</v>
      </c>
      <c r="AF14" s="39"/>
      <c r="AG14" s="40">
        <f t="shared" si="1"/>
        <v>0.21455727898826049</v>
      </c>
      <c r="AH14" s="39">
        <f t="shared" si="2"/>
        <v>0.17511149891664118</v>
      </c>
      <c r="AI14" s="39">
        <f t="shared" si="3"/>
        <v>0.22860064852332557</v>
      </c>
      <c r="AJ14" s="39">
        <f t="shared" si="4"/>
        <v>2.7496352458771227</v>
      </c>
      <c r="AK14" s="39">
        <f t="shared" si="5"/>
        <v>0.33781718278406769</v>
      </c>
      <c r="AM14" s="41">
        <v>2.5290145100098651</v>
      </c>
      <c r="AN14" s="13">
        <v>0.18558915965299569</v>
      </c>
      <c r="AO14" s="13">
        <v>0.9109104007818809</v>
      </c>
      <c r="AQ14" s="42">
        <v>0.60330334226804638</v>
      </c>
      <c r="AR14" s="42">
        <v>4.5198946196048457E-3</v>
      </c>
      <c r="AS14" s="42">
        <v>9.2210350225738535E-2</v>
      </c>
      <c r="AT14" s="42">
        <v>2.4887822580577153E-2</v>
      </c>
      <c r="AU14" s="42">
        <v>1.4740456254399809E-2</v>
      </c>
      <c r="AV14" s="42">
        <v>2.4449811126003456E-2</v>
      </c>
      <c r="AW14" s="42">
        <v>4.9681033868104942E-2</v>
      </c>
      <c r="AX14" s="42">
        <v>3.5965573967538841E-2</v>
      </c>
      <c r="AY14" s="42">
        <v>1.5582173992502734E-2</v>
      </c>
      <c r="AZ14" s="42">
        <v>2.5389108148171245E-3</v>
      </c>
      <c r="BA14" s="42">
        <v>0.13465954109748315</v>
      </c>
      <c r="BB14" s="42">
        <v>1.0025389108148171</v>
      </c>
      <c r="BD14" s="42">
        <v>0.59786364575611706</v>
      </c>
      <c r="BE14" s="42">
        <v>4.4791409004158863E-3</v>
      </c>
      <c r="BF14" s="42">
        <v>0.1827578675601457</v>
      </c>
      <c r="BG14" s="42">
        <v>2.4663421036285806E-2</v>
      </c>
      <c r="BH14" s="42">
        <v>1.4607548639186101E-2</v>
      </c>
      <c r="BI14" s="42">
        <v>2.4229358920651076E-2</v>
      </c>
      <c r="BJ14" s="42">
        <v>4.9233083844116343E-2</v>
      </c>
      <c r="BK14" s="42">
        <v>7.1282579317754044E-2</v>
      </c>
      <c r="BL14" s="42">
        <v>3.0883354025327939E-2</v>
      </c>
      <c r="BM14" s="42">
        <v>2.5160186752650046E-3</v>
      </c>
      <c r="BN14" s="42">
        <v>1.6499425280846578</v>
      </c>
      <c r="BO14" s="11">
        <v>1</v>
      </c>
      <c r="CC14" s="39"/>
      <c r="CD14" s="41"/>
      <c r="CE14" s="39"/>
      <c r="CF14" s="43"/>
      <c r="CG14" s="38"/>
      <c r="CH14" s="39"/>
      <c r="CI14" s="41"/>
      <c r="CJ14" s="41"/>
      <c r="CK14" s="43"/>
      <c r="CL14" s="38"/>
      <c r="CM14" s="39"/>
      <c r="CN14" s="38"/>
      <c r="CO14" s="38"/>
      <c r="CP14" s="43"/>
      <c r="CQ14" s="38"/>
      <c r="CR14" s="39"/>
      <c r="CS14" s="38"/>
      <c r="CT14" s="38"/>
      <c r="CU14" s="43"/>
      <c r="CV14" s="41"/>
      <c r="CW14" s="41"/>
      <c r="CX14" s="41"/>
      <c r="CY14" s="41"/>
      <c r="CZ14" s="41"/>
      <c r="DA14" s="38"/>
      <c r="DC14" s="13"/>
      <c r="DD14" s="12"/>
      <c r="DE14" s="11"/>
      <c r="DI14" s="44"/>
      <c r="DZ14" s="45"/>
      <c r="EA14" s="45"/>
      <c r="EB14" s="45"/>
      <c r="EC14" s="45"/>
      <c r="ED14" s="45"/>
      <c r="EE14" s="45"/>
      <c r="EF14" s="45"/>
      <c r="EG14" s="45"/>
      <c r="EH14" s="45"/>
      <c r="EI14" s="45"/>
      <c r="EJ14" s="45"/>
      <c r="EK14" s="45"/>
      <c r="EL14" s="45"/>
      <c r="EM14" s="45"/>
      <c r="EN14" s="45"/>
      <c r="EO14" s="45"/>
      <c r="EP14" s="45"/>
      <c r="EQ14" s="45"/>
      <c r="ER14" s="45"/>
      <c r="ES14" s="45"/>
      <c r="ET14" s="45"/>
      <c r="EU14" s="45"/>
      <c r="EW14" s="13"/>
      <c r="EX14" s="13"/>
      <c r="EY14" s="13"/>
      <c r="EZ14" s="13"/>
      <c r="GB14" s="45"/>
      <c r="GC14" s="45"/>
      <c r="GD14" s="45"/>
      <c r="GF14" s="45"/>
      <c r="GG14" s="45"/>
      <c r="GH14" s="45"/>
      <c r="GI14" s="45"/>
      <c r="GJ14" s="45"/>
      <c r="GK14" s="45"/>
      <c r="GL14" s="45"/>
      <c r="GM14" s="45"/>
    </row>
    <row r="15" spans="1:332" s="10" customFormat="1" ht="14" customHeight="1">
      <c r="A15" s="10" t="s">
        <v>54</v>
      </c>
      <c r="B15" s="10">
        <v>1010</v>
      </c>
      <c r="C15" s="10">
        <v>600</v>
      </c>
      <c r="D15" s="10" t="s">
        <v>50</v>
      </c>
      <c r="E15" s="10">
        <v>-8.27</v>
      </c>
      <c r="F15" s="32" t="s">
        <v>0</v>
      </c>
      <c r="G15" s="33">
        <v>63.731500000000004</v>
      </c>
      <c r="H15" s="33">
        <v>0.62558333333333338</v>
      </c>
      <c r="I15" s="33">
        <v>15.41366666666667</v>
      </c>
      <c r="J15" s="33">
        <v>4.7224166666666676</v>
      </c>
      <c r="K15" s="33">
        <v>1.7050833333333333</v>
      </c>
      <c r="L15" s="33">
        <v>4.6284999999999998</v>
      </c>
      <c r="M15" s="33">
        <v>3.9209999999999998</v>
      </c>
      <c r="N15" s="33">
        <v>2.7279999999999998</v>
      </c>
      <c r="O15" s="33">
        <v>0.28975000000000001</v>
      </c>
      <c r="P15" s="33">
        <v>97.49199999999999</v>
      </c>
      <c r="Q15" s="33">
        <v>2.2182499999999976</v>
      </c>
      <c r="R15" s="33">
        <v>2.6</v>
      </c>
      <c r="T15" s="35">
        <v>1160.44875</v>
      </c>
      <c r="U15" s="36"/>
      <c r="V15" s="36">
        <v>1273.9586178091599</v>
      </c>
      <c r="W15" s="37">
        <v>9.7815494057070518E-2</v>
      </c>
      <c r="X15" s="38">
        <v>1661.4909870592285</v>
      </c>
      <c r="Y15" s="37">
        <v>0.43176593284212544</v>
      </c>
      <c r="Z15" s="38">
        <v>644.65009349691763</v>
      </c>
      <c r="AA15" s="37">
        <v>-0.44448206480732766</v>
      </c>
      <c r="AB15" s="38">
        <v>3365.5512808074864</v>
      </c>
      <c r="AC15" s="37">
        <v>1.90021535273099</v>
      </c>
      <c r="AD15" s="109">
        <v>883.10198384139244</v>
      </c>
      <c r="AE15" s="37">
        <v>-0.23899958197947782</v>
      </c>
      <c r="AF15" s="39"/>
      <c r="AG15" s="40">
        <f t="shared" si="1"/>
        <v>9.7815494057070518E-2</v>
      </c>
      <c r="AH15" s="39">
        <f t="shared" si="2"/>
        <v>0.44448206480732766</v>
      </c>
      <c r="AI15" s="39">
        <f t="shared" si="3"/>
        <v>0.43176593284212544</v>
      </c>
      <c r="AJ15" s="39">
        <f t="shared" si="4"/>
        <v>1.90021535273099</v>
      </c>
      <c r="AK15" s="39">
        <f t="shared" si="5"/>
        <v>0.23899958197947782</v>
      </c>
      <c r="AM15" s="41">
        <v>2.6005463024669142</v>
      </c>
      <c r="AN15" s="13">
        <v>0.19312185813391949</v>
      </c>
      <c r="AO15" s="13">
        <v>0.86505621522483578</v>
      </c>
      <c r="AQ15" s="42">
        <v>0.64402425652520046</v>
      </c>
      <c r="AR15" s="42">
        <v>4.75670428089314E-3</v>
      </c>
      <c r="AS15" s="42">
        <v>9.1796563800559991E-2</v>
      </c>
      <c r="AT15" s="42">
        <v>2.5002858336133506E-2</v>
      </c>
      <c r="AU15" s="42">
        <v>1.4907701443014905E-2</v>
      </c>
      <c r="AV15" s="42">
        <v>2.5685208759685281E-2</v>
      </c>
      <c r="AW15" s="42">
        <v>5.0116709834172921E-2</v>
      </c>
      <c r="AX15" s="42">
        <v>3.8414533104568209E-2</v>
      </c>
      <c r="AY15" s="42">
        <v>1.7585055846189586E-2</v>
      </c>
      <c r="AZ15" s="42">
        <v>2.1973736119688778E-3</v>
      </c>
      <c r="BA15" s="42">
        <v>8.7710408069581997E-2</v>
      </c>
      <c r="BB15" s="42">
        <v>1.0021973736119689</v>
      </c>
      <c r="BD15" s="42">
        <v>0.60752091022462773</v>
      </c>
      <c r="BE15" s="42">
        <v>4.4870939023156295E-3</v>
      </c>
      <c r="BF15" s="42">
        <v>0.17318705446439073</v>
      </c>
      <c r="BG15" s="42">
        <v>2.3585694328565835E-2</v>
      </c>
      <c r="BH15" s="42">
        <v>1.4062731734488675E-2</v>
      </c>
      <c r="BI15" s="42">
        <v>2.4229369075608711E-2</v>
      </c>
      <c r="BJ15" s="42">
        <v>4.7276090717755299E-2</v>
      </c>
      <c r="BK15" s="42">
        <v>7.2474388599765974E-2</v>
      </c>
      <c r="BL15" s="42">
        <v>3.3176666952481393E-2</v>
      </c>
      <c r="BM15" s="42">
        <v>2.0728263001296978E-3</v>
      </c>
      <c r="BN15" s="42">
        <v>1.6528073694502594</v>
      </c>
      <c r="BO15" s="11">
        <v>1</v>
      </c>
      <c r="CC15" s="39"/>
      <c r="CD15" s="41"/>
      <c r="CE15" s="39"/>
      <c r="CF15" s="43"/>
      <c r="CG15" s="38"/>
      <c r="CH15" s="39"/>
      <c r="CI15" s="41"/>
      <c r="CJ15" s="41"/>
      <c r="CK15" s="43"/>
      <c r="CL15" s="38"/>
      <c r="CM15" s="39"/>
      <c r="CN15" s="38"/>
      <c r="CO15" s="38"/>
      <c r="CP15" s="43"/>
      <c r="CQ15" s="38"/>
      <c r="CR15" s="39"/>
      <c r="CS15" s="38"/>
      <c r="CT15" s="38"/>
      <c r="CU15" s="43"/>
      <c r="CV15" s="41"/>
      <c r="CW15" s="41"/>
      <c r="CX15" s="41"/>
      <c r="CY15" s="41"/>
      <c r="CZ15" s="41"/>
      <c r="DA15" s="38"/>
      <c r="DC15" s="13"/>
      <c r="DD15" s="12"/>
      <c r="DE15" s="11"/>
      <c r="DI15" s="44"/>
      <c r="DZ15" s="45"/>
      <c r="EA15" s="45"/>
      <c r="EB15" s="45"/>
      <c r="EC15" s="45"/>
      <c r="ED15" s="45"/>
      <c r="EE15" s="45"/>
      <c r="EF15" s="45"/>
      <c r="EG15" s="45"/>
      <c r="EH15" s="45"/>
      <c r="EI15" s="45"/>
      <c r="EJ15" s="45"/>
      <c r="EK15" s="45"/>
      <c r="EL15" s="45"/>
      <c r="EM15" s="45"/>
      <c r="EN15" s="45"/>
      <c r="EO15" s="45"/>
      <c r="EP15" s="45"/>
      <c r="EQ15" s="45"/>
      <c r="ER15" s="45"/>
      <c r="ES15" s="45"/>
      <c r="ET15" s="45"/>
      <c r="EU15" s="45"/>
      <c r="EW15" s="13"/>
      <c r="EX15" s="13"/>
      <c r="EY15" s="13"/>
      <c r="EZ15" s="13"/>
      <c r="GB15" s="45"/>
      <c r="GC15" s="45"/>
      <c r="GD15" s="45"/>
      <c r="GF15" s="45"/>
      <c r="GG15" s="45"/>
      <c r="GH15" s="45"/>
      <c r="GI15" s="45"/>
      <c r="GJ15" s="45"/>
      <c r="GK15" s="45"/>
      <c r="GL15" s="45"/>
      <c r="GM15" s="45"/>
    </row>
    <row r="16" spans="1:332" s="10" customFormat="1" ht="14" customHeight="1">
      <c r="A16" s="10" t="s">
        <v>55</v>
      </c>
      <c r="B16" s="10">
        <v>1100</v>
      </c>
      <c r="C16" s="10">
        <v>2400</v>
      </c>
      <c r="D16" s="10" t="s">
        <v>50</v>
      </c>
      <c r="E16" s="10">
        <v>-7.05</v>
      </c>
      <c r="F16" s="32" t="s">
        <v>0</v>
      </c>
      <c r="G16" s="33">
        <v>59.467500000000008</v>
      </c>
      <c r="H16" s="33">
        <v>0.59709999999999996</v>
      </c>
      <c r="I16" s="33">
        <v>15.573500000000001</v>
      </c>
      <c r="J16" s="33">
        <v>4.7039999999999997</v>
      </c>
      <c r="K16" s="33">
        <v>1.5686000000000002</v>
      </c>
      <c r="L16" s="33">
        <v>7.3108000000000004</v>
      </c>
      <c r="M16" s="33">
        <v>3.3711000000000002</v>
      </c>
      <c r="N16" s="33">
        <v>2.2724000000000002</v>
      </c>
      <c r="O16" s="33">
        <v>1.0513999999999999</v>
      </c>
      <c r="P16" s="33">
        <v>94.876999999999995</v>
      </c>
      <c r="Q16" s="33">
        <v>4.0715999999999894</v>
      </c>
      <c r="R16" s="33">
        <v>6.11</v>
      </c>
      <c r="T16" s="35">
        <v>4210.857</v>
      </c>
      <c r="U16" s="36"/>
      <c r="V16" s="36">
        <v>4679.1852618426119</v>
      </c>
      <c r="W16" s="37">
        <v>0.11121922730755567</v>
      </c>
      <c r="X16" s="38">
        <v>4197.5460997544769</v>
      </c>
      <c r="Y16" s="37">
        <v>-3.1610905441631109E-3</v>
      </c>
      <c r="Z16" s="38">
        <v>884.24465483468634</v>
      </c>
      <c r="AA16" s="37">
        <v>-0.79000838669309215</v>
      </c>
      <c r="AB16" s="38">
        <v>22145.722805637564</v>
      </c>
      <c r="AC16" s="37">
        <v>4.2591961222234724</v>
      </c>
      <c r="AD16" s="109">
        <v>1489.1431648903972</v>
      </c>
      <c r="AE16" s="37">
        <v>-0.64635627263276874</v>
      </c>
      <c r="AF16" s="39"/>
      <c r="AG16" s="40">
        <f t="shared" si="1"/>
        <v>0.11121922730755567</v>
      </c>
      <c r="AH16" s="39">
        <f t="shared" si="2"/>
        <v>0.79000838669309215</v>
      </c>
      <c r="AI16" s="39">
        <f t="shared" si="3"/>
        <v>3.1610905441631109E-3</v>
      </c>
      <c r="AJ16" s="39">
        <f t="shared" si="4"/>
        <v>4.2591961222234724</v>
      </c>
      <c r="AK16" s="39">
        <f t="shared" si="5"/>
        <v>0.64635627263276874</v>
      </c>
      <c r="AM16" s="41">
        <v>2.9865917853170685</v>
      </c>
      <c r="AN16" s="13">
        <v>0.24785469010147146</v>
      </c>
      <c r="AO16" s="13">
        <v>0.73131184950817119</v>
      </c>
      <c r="AQ16" s="42">
        <v>0.54901847500173295</v>
      </c>
      <c r="AR16" s="42">
        <v>4.1478901587763449E-3</v>
      </c>
      <c r="AS16" s="42">
        <v>8.4735594795237179E-2</v>
      </c>
      <c r="AT16" s="42">
        <v>2.2453372557632228E-2</v>
      </c>
      <c r="AU16" s="42">
        <v>1.3866977238074864E-2</v>
      </c>
      <c r="AV16" s="42">
        <v>2.1587825277483281E-2</v>
      </c>
      <c r="AW16" s="42">
        <v>7.2321325973493222E-2</v>
      </c>
      <c r="AX16" s="42">
        <v>3.0173767913855336E-2</v>
      </c>
      <c r="AY16" s="42">
        <v>1.3382688204608134E-2</v>
      </c>
      <c r="AZ16" s="42">
        <v>7.2846321475739523E-3</v>
      </c>
      <c r="BA16" s="42">
        <v>0.18831208287910645</v>
      </c>
      <c r="BB16" s="42">
        <v>1.0072846321475739</v>
      </c>
      <c r="BD16" s="42">
        <v>0.58407465443085627</v>
      </c>
      <c r="BE16" s="42">
        <v>4.4127431432918474E-3</v>
      </c>
      <c r="BF16" s="42">
        <v>0.18029234170258115</v>
      </c>
      <c r="BG16" s="42">
        <v>2.3887075598621559E-2</v>
      </c>
      <c r="BH16" s="42">
        <v>1.4752417827657915E-2</v>
      </c>
      <c r="BI16" s="42">
        <v>2.2966260996626665E-2</v>
      </c>
      <c r="BJ16" s="42">
        <v>7.6939220443931394E-2</v>
      </c>
      <c r="BK16" s="42">
        <v>6.420087435894134E-2</v>
      </c>
      <c r="BL16" s="42">
        <v>2.8474411497491848E-2</v>
      </c>
      <c r="BM16" s="42">
        <v>7.7497738199734222E-3</v>
      </c>
      <c r="BN16" s="42">
        <v>1.6396721344110514</v>
      </c>
      <c r="BO16" s="11">
        <v>1</v>
      </c>
      <c r="CC16" s="39"/>
      <c r="CD16" s="41"/>
      <c r="CE16" s="39"/>
      <c r="CF16" s="43"/>
      <c r="CG16" s="38"/>
      <c r="CH16" s="39"/>
      <c r="CI16" s="41"/>
      <c r="CJ16" s="41"/>
      <c r="CK16" s="43"/>
      <c r="CL16" s="38"/>
      <c r="CM16" s="39"/>
      <c r="CN16" s="38"/>
      <c r="CO16" s="38"/>
      <c r="CP16" s="43"/>
      <c r="CQ16" s="38"/>
      <c r="CR16" s="39"/>
      <c r="CS16" s="38"/>
      <c r="CT16" s="38"/>
      <c r="CU16" s="43"/>
      <c r="CV16" s="41"/>
      <c r="CW16" s="41"/>
      <c r="CX16" s="41"/>
      <c r="CY16" s="41"/>
      <c r="CZ16" s="41"/>
      <c r="DA16" s="38"/>
      <c r="DC16" s="13"/>
      <c r="DD16" s="12"/>
      <c r="DE16" s="11"/>
      <c r="DI16" s="44"/>
      <c r="DZ16" s="45"/>
      <c r="EA16" s="45"/>
      <c r="EB16" s="45"/>
      <c r="EC16" s="45"/>
      <c r="ED16" s="45"/>
      <c r="EE16" s="45"/>
      <c r="EF16" s="45"/>
      <c r="EG16" s="45"/>
      <c r="EH16" s="45"/>
      <c r="EI16" s="45"/>
      <c r="EJ16" s="45"/>
      <c r="EK16" s="45"/>
      <c r="EL16" s="45"/>
      <c r="EM16" s="45"/>
      <c r="EN16" s="45"/>
      <c r="EO16" s="45"/>
      <c r="EP16" s="45"/>
      <c r="EQ16" s="45"/>
      <c r="ER16" s="45"/>
      <c r="ES16" s="45"/>
      <c r="ET16" s="45"/>
      <c r="EU16" s="45"/>
      <c r="EW16" s="13"/>
      <c r="EX16" s="13"/>
      <c r="EY16" s="13"/>
      <c r="EZ16" s="13"/>
      <c r="GB16" s="45"/>
      <c r="GC16" s="45"/>
      <c r="GD16" s="45"/>
      <c r="GF16" s="45"/>
      <c r="GG16" s="45"/>
      <c r="GH16" s="45"/>
      <c r="GI16" s="45"/>
      <c r="GJ16" s="45"/>
      <c r="GK16" s="45"/>
      <c r="GL16" s="45"/>
      <c r="GM16" s="45"/>
    </row>
    <row r="17" spans="1:195" s="10" customFormat="1" ht="14" customHeight="1">
      <c r="A17" s="10" t="s">
        <v>56</v>
      </c>
      <c r="B17" s="10">
        <v>1100</v>
      </c>
      <c r="C17" s="10">
        <v>2400</v>
      </c>
      <c r="D17" s="10" t="s">
        <v>50</v>
      </c>
      <c r="E17" s="10">
        <v>-7.05</v>
      </c>
      <c r="F17" s="32" t="s">
        <v>0</v>
      </c>
      <c r="G17" s="33">
        <v>45.364600000000003</v>
      </c>
      <c r="H17" s="33">
        <v>0.98610000000000009</v>
      </c>
      <c r="I17" s="33">
        <v>15.623300000000004</v>
      </c>
      <c r="J17" s="33">
        <v>8.7630999999999997</v>
      </c>
      <c r="K17" s="33">
        <v>6.0117000000000003</v>
      </c>
      <c r="L17" s="33">
        <v>13.819399999999998</v>
      </c>
      <c r="M17" s="33">
        <v>2.4451999999999998</v>
      </c>
      <c r="N17" s="33">
        <v>0.71389999999999998</v>
      </c>
      <c r="O17" s="33">
        <v>3.1055000000000001</v>
      </c>
      <c r="P17" s="33">
        <v>93.736999999999995</v>
      </c>
      <c r="Q17" s="33">
        <v>3.1574999999999847</v>
      </c>
      <c r="R17" s="33">
        <v>6.44</v>
      </c>
      <c r="T17" s="35">
        <v>12437.5275</v>
      </c>
      <c r="U17" s="36"/>
      <c r="V17" s="36">
        <v>6923.0370129510075</v>
      </c>
      <c r="W17" s="37">
        <v>-0.44337513923478705</v>
      </c>
      <c r="X17" s="38">
        <v>5076.8557319784913</v>
      </c>
      <c r="Y17" s="37">
        <v>-0.59181149694113311</v>
      </c>
      <c r="Z17" s="38">
        <v>121.16258689805362</v>
      </c>
      <c r="AA17" s="37">
        <v>-0.99025830600993214</v>
      </c>
      <c r="AB17" s="38">
        <v>21673.2669298779</v>
      </c>
      <c r="AC17" s="37">
        <v>0.7425703725984043</v>
      </c>
      <c r="AD17" s="109">
        <v>10594.584990307249</v>
      </c>
      <c r="AE17" s="37">
        <v>-0.14817595456112573</v>
      </c>
      <c r="AF17" s="39"/>
      <c r="AG17" s="40">
        <f t="shared" si="1"/>
        <v>0.44337513923478705</v>
      </c>
      <c r="AH17" s="39">
        <f t="shared" si="2"/>
        <v>0.99025830600993214</v>
      </c>
      <c r="AI17" s="39">
        <f t="shared" si="3"/>
        <v>0.59181149694113311</v>
      </c>
      <c r="AJ17" s="39">
        <f t="shared" si="4"/>
        <v>0.7425703725984043</v>
      </c>
      <c r="AK17" s="39">
        <f t="shared" si="5"/>
        <v>0.14817595456112573</v>
      </c>
      <c r="AM17" s="41">
        <v>6.5084111173730284</v>
      </c>
      <c r="AN17" s="13">
        <v>0.77505625145688617</v>
      </c>
      <c r="AO17" s="13">
        <v>0.52216102449267854</v>
      </c>
      <c r="AQ17" s="42">
        <v>0.40966058090825525</v>
      </c>
      <c r="AR17" s="42">
        <v>6.7004033578650559E-3</v>
      </c>
      <c r="AS17" s="42">
        <v>8.3148082839755472E-2</v>
      </c>
      <c r="AT17" s="42">
        <v>4.0168283071990017E-2</v>
      </c>
      <c r="AU17" s="42">
        <v>2.6013778277658599E-2</v>
      </c>
      <c r="AV17" s="42">
        <v>8.0927066206297832E-2</v>
      </c>
      <c r="AW17" s="42">
        <v>0.13371818627552637</v>
      </c>
      <c r="AX17" s="42">
        <v>2.1407803505372622E-2</v>
      </c>
      <c r="AY17" s="42">
        <v>4.1124040087188981E-3</v>
      </c>
      <c r="AZ17" s="42">
        <v>2.1046069475996049E-2</v>
      </c>
      <c r="BA17" s="42">
        <v>0.19414341154855971</v>
      </c>
      <c r="BB17" s="42">
        <v>1.021046069475996</v>
      </c>
      <c r="BD17" s="42">
        <v>0.44794908307297859</v>
      </c>
      <c r="BE17" s="42">
        <v>7.3266496222806959E-3</v>
      </c>
      <c r="BF17" s="42">
        <v>0.18183886467556376</v>
      </c>
      <c r="BG17" s="42">
        <v>4.3922570072084728E-2</v>
      </c>
      <c r="BH17" s="42">
        <v>2.8445129138140408E-2</v>
      </c>
      <c r="BI17" s="42">
        <v>8.8490830683599295E-2</v>
      </c>
      <c r="BJ17" s="42">
        <v>0.14621601814727286</v>
      </c>
      <c r="BK17" s="42">
        <v>4.6817323402594035E-2</v>
      </c>
      <c r="BL17" s="42">
        <v>8.9935311854856086E-3</v>
      </c>
      <c r="BM17" s="42">
        <v>2.3013118575287005E-2</v>
      </c>
      <c r="BN17" s="42">
        <v>1.5325123023080713</v>
      </c>
      <c r="BO17" s="11">
        <v>1</v>
      </c>
      <c r="CC17" s="39"/>
      <c r="CD17" s="41"/>
      <c r="CE17" s="39"/>
      <c r="CF17" s="43"/>
      <c r="CG17" s="38"/>
      <c r="CH17" s="39"/>
      <c r="CI17" s="41"/>
      <c r="CJ17" s="41"/>
      <c r="CK17" s="43"/>
      <c r="CL17" s="38"/>
      <c r="CM17" s="39"/>
      <c r="CN17" s="38"/>
      <c r="CO17" s="38"/>
      <c r="CP17" s="43"/>
      <c r="CQ17" s="38"/>
      <c r="CR17" s="39"/>
      <c r="CS17" s="38"/>
      <c r="CT17" s="38"/>
      <c r="CU17" s="43"/>
      <c r="CV17" s="41"/>
      <c r="CW17" s="41"/>
      <c r="CX17" s="41"/>
      <c r="CY17" s="41"/>
      <c r="CZ17" s="41"/>
      <c r="DA17" s="38"/>
      <c r="DC17" s="13"/>
      <c r="DD17" s="12"/>
      <c r="DE17" s="11"/>
      <c r="DI17" s="44"/>
      <c r="DZ17" s="45"/>
      <c r="EA17" s="45"/>
      <c r="EB17" s="45"/>
      <c r="EC17" s="45"/>
      <c r="ED17" s="45"/>
      <c r="EE17" s="45"/>
      <c r="EF17" s="45"/>
      <c r="EG17" s="45"/>
      <c r="EH17" s="45"/>
      <c r="EI17" s="45"/>
      <c r="EJ17" s="45"/>
      <c r="EK17" s="45"/>
      <c r="EL17" s="45"/>
      <c r="EM17" s="45"/>
      <c r="EN17" s="45"/>
      <c r="EO17" s="45"/>
      <c r="EP17" s="45"/>
      <c r="EQ17" s="45"/>
      <c r="ER17" s="45"/>
      <c r="ES17" s="45"/>
      <c r="ET17" s="45"/>
      <c r="EU17" s="45"/>
      <c r="EW17" s="13"/>
      <c r="EX17" s="13"/>
      <c r="EY17" s="13"/>
      <c r="EZ17" s="13"/>
      <c r="GB17" s="45"/>
      <c r="GC17" s="45"/>
      <c r="GD17" s="45"/>
      <c r="GF17" s="45"/>
      <c r="GG17" s="45"/>
      <c r="GH17" s="45"/>
      <c r="GI17" s="45"/>
      <c r="GJ17" s="45"/>
      <c r="GK17" s="45"/>
      <c r="GL17" s="45"/>
      <c r="GM17" s="45"/>
    </row>
    <row r="18" spans="1:195" s="10" customFormat="1" ht="14" customHeight="1">
      <c r="A18" s="10" t="s">
        <v>57</v>
      </c>
      <c r="B18" s="10">
        <v>1010</v>
      </c>
      <c r="C18" s="10">
        <v>350</v>
      </c>
      <c r="D18" s="10" t="s">
        <v>50</v>
      </c>
      <c r="E18" s="10">
        <v>-8.2799999999999994</v>
      </c>
      <c r="F18" s="32" t="s">
        <v>0</v>
      </c>
      <c r="G18" s="33">
        <v>63.871333333333325</v>
      </c>
      <c r="H18" s="33">
        <v>0.66733333333333322</v>
      </c>
      <c r="I18" s="33">
        <v>14.952083333333334</v>
      </c>
      <c r="J18" s="33">
        <v>5.2135833333333332</v>
      </c>
      <c r="K18" s="33">
        <v>1.4914166666666666</v>
      </c>
      <c r="L18" s="33">
        <v>5.2049166666666666</v>
      </c>
      <c r="M18" s="33">
        <v>4.079416666666666</v>
      </c>
      <c r="N18" s="33">
        <v>2.952</v>
      </c>
      <c r="O18" s="33">
        <v>0.30249999999999999</v>
      </c>
      <c r="P18" s="33">
        <v>98.449166666666699</v>
      </c>
      <c r="Q18" s="33">
        <v>1.2483333333333633</v>
      </c>
      <c r="R18" s="33">
        <v>1.79</v>
      </c>
      <c r="T18" s="35">
        <v>1211.5125</v>
      </c>
      <c r="U18" s="36"/>
      <c r="V18" s="36">
        <v>1226.8562758274959</v>
      </c>
      <c r="W18" s="37">
        <v>1.2664975249942404E-2</v>
      </c>
      <c r="X18" s="38">
        <v>1896.2720136044184</v>
      </c>
      <c r="Y18" s="37">
        <v>0.56521044034165413</v>
      </c>
      <c r="Z18" s="38">
        <v>514.89686100487177</v>
      </c>
      <c r="AA18" s="37">
        <v>-0.57499665830532354</v>
      </c>
      <c r="AB18" s="38">
        <v>2522.026019966961</v>
      </c>
      <c r="AC18" s="37">
        <v>1.0817168786677487</v>
      </c>
      <c r="AD18" s="109">
        <v>1026.7866700122286</v>
      </c>
      <c r="AE18" s="37">
        <v>-0.15247538097029248</v>
      </c>
      <c r="AF18" s="39"/>
      <c r="AG18" s="40">
        <f t="shared" si="1"/>
        <v>1.2664975249942404E-2</v>
      </c>
      <c r="AH18" s="39">
        <f t="shared" si="2"/>
        <v>0.57499665830532354</v>
      </c>
      <c r="AI18" s="39">
        <f t="shared" si="3"/>
        <v>0.56521044034165413</v>
      </c>
      <c r="AJ18" s="39">
        <f t="shared" si="4"/>
        <v>1.0817168786677487</v>
      </c>
      <c r="AK18" s="39">
        <f t="shared" si="5"/>
        <v>0.15247538097029248</v>
      </c>
      <c r="AM18" s="41">
        <v>2.8070815338891624</v>
      </c>
      <c r="AN18" s="13">
        <v>0.22545348861888614</v>
      </c>
      <c r="AO18" s="13">
        <v>0.77195318120228273</v>
      </c>
      <c r="AQ18" s="42">
        <v>0.65738460146763944</v>
      </c>
      <c r="AR18" s="42">
        <v>5.1680803988645146E-3</v>
      </c>
      <c r="AS18" s="42">
        <v>9.0695894985901193E-2</v>
      </c>
      <c r="AT18" s="42">
        <v>2.7767631817404548E-2</v>
      </c>
      <c r="AU18" s="42">
        <v>1.7109521011627372E-2</v>
      </c>
      <c r="AV18" s="42">
        <v>2.2882419468996863E-2</v>
      </c>
      <c r="AW18" s="42">
        <v>5.7401273058044246E-2</v>
      </c>
      <c r="AX18" s="42">
        <v>4.0706357525344093E-2</v>
      </c>
      <c r="AY18" s="42">
        <v>1.938122391507539E-2</v>
      </c>
      <c r="AZ18" s="42">
        <v>2.336529664558547E-3</v>
      </c>
      <c r="BA18" s="42">
        <v>6.1502996351102505E-2</v>
      </c>
      <c r="BB18" s="42">
        <v>1.0023365296645586</v>
      </c>
      <c r="BD18" s="42">
        <v>0.60350351768191512</v>
      </c>
      <c r="BE18" s="42">
        <v>4.7444900495303491E-3</v>
      </c>
      <c r="BF18" s="42">
        <v>0.16652441064515974</v>
      </c>
      <c r="BG18" s="42">
        <v>2.5491718914752888E-2</v>
      </c>
      <c r="BH18" s="42">
        <v>1.5707176732337944E-2</v>
      </c>
      <c r="BI18" s="42">
        <v>2.1006912257728844E-2</v>
      </c>
      <c r="BJ18" s="42">
        <v>5.2696503892257857E-2</v>
      </c>
      <c r="BK18" s="42">
        <v>7.4739900824318806E-2</v>
      </c>
      <c r="BL18" s="42">
        <v>3.558536900199856E-2</v>
      </c>
      <c r="BM18" s="42">
        <v>2.1450211468006866E-3</v>
      </c>
      <c r="BN18" s="42">
        <v>1.6442011665070357</v>
      </c>
      <c r="BO18" s="11">
        <v>1</v>
      </c>
      <c r="CC18" s="39"/>
      <c r="CD18" s="41"/>
      <c r="CE18" s="39"/>
      <c r="CF18" s="43"/>
      <c r="CG18" s="38"/>
      <c r="CH18" s="39"/>
      <c r="CI18" s="41"/>
      <c r="CJ18" s="41"/>
      <c r="CK18" s="43"/>
      <c r="CL18" s="38"/>
      <c r="CM18" s="39"/>
      <c r="CN18" s="38"/>
      <c r="CO18" s="38"/>
      <c r="CP18" s="43"/>
      <c r="CQ18" s="38"/>
      <c r="CR18" s="39"/>
      <c r="CS18" s="38"/>
      <c r="CT18" s="38"/>
      <c r="CU18" s="43"/>
      <c r="CV18" s="41"/>
      <c r="CW18" s="41"/>
      <c r="CX18" s="41"/>
      <c r="CY18" s="41"/>
      <c r="CZ18" s="41"/>
      <c r="DA18" s="38"/>
      <c r="DC18" s="13"/>
      <c r="DD18" s="12"/>
      <c r="DE18" s="11"/>
      <c r="DI18" s="44"/>
      <c r="DZ18" s="45"/>
      <c r="EA18" s="45"/>
      <c r="EB18" s="45"/>
      <c r="EC18" s="45"/>
      <c r="ED18" s="45"/>
      <c r="EE18" s="45"/>
      <c r="EF18" s="45"/>
      <c r="EG18" s="45"/>
      <c r="EH18" s="45"/>
      <c r="EI18" s="45"/>
      <c r="EJ18" s="45"/>
      <c r="EK18" s="45"/>
      <c r="EL18" s="45"/>
      <c r="EM18" s="45"/>
      <c r="EN18" s="45"/>
      <c r="EO18" s="45"/>
      <c r="EP18" s="45"/>
      <c r="EQ18" s="45"/>
      <c r="ER18" s="45"/>
      <c r="ES18" s="45"/>
      <c r="ET18" s="45"/>
      <c r="EU18" s="45"/>
      <c r="EW18" s="13"/>
      <c r="EX18" s="13"/>
      <c r="EY18" s="13"/>
      <c r="EZ18" s="13"/>
      <c r="GB18" s="45"/>
      <c r="GC18" s="45"/>
      <c r="GD18" s="45"/>
      <c r="GF18" s="45"/>
      <c r="GG18" s="45"/>
      <c r="GH18" s="45"/>
      <c r="GI18" s="45"/>
      <c r="GJ18" s="45"/>
      <c r="GK18" s="45"/>
      <c r="GL18" s="45"/>
      <c r="GM18" s="45"/>
    </row>
    <row r="19" spans="1:195" s="10" customFormat="1" ht="14" customHeight="1">
      <c r="A19" s="178" t="s">
        <v>219</v>
      </c>
      <c r="B19" s="176">
        <v>1000</v>
      </c>
      <c r="C19" s="176">
        <v>2100</v>
      </c>
      <c r="D19" s="176" t="s">
        <v>229</v>
      </c>
      <c r="F19" s="32" t="s">
        <v>0</v>
      </c>
      <c r="G19" s="172">
        <v>74.364454545454564</v>
      </c>
      <c r="H19" s="172">
        <v>7.6363636363636364E-3</v>
      </c>
      <c r="I19" s="172">
        <v>13.189090909090908</v>
      </c>
      <c r="J19" s="172">
        <v>1.0131668546590999</v>
      </c>
      <c r="K19" s="172">
        <v>2.2727272727272726E-3</v>
      </c>
      <c r="L19" s="172">
        <v>1.2856363636363637</v>
      </c>
      <c r="M19" s="172">
        <v>4.0536363636363637</v>
      </c>
      <c r="N19" s="172">
        <v>5.3357272727272722</v>
      </c>
      <c r="O19" s="173">
        <v>3.8636363636363635E-2</v>
      </c>
      <c r="P19" s="33">
        <f>+SUM(G19:N19)</f>
        <v>99.251621400113649</v>
      </c>
      <c r="Q19" s="172">
        <v>0.72745454545454546</v>
      </c>
      <c r="R19" s="33">
        <v>0.89</v>
      </c>
      <c r="T19" s="152">
        <v>154.73863636363635</v>
      </c>
      <c r="U19" s="125"/>
      <c r="V19" s="189">
        <v>207.77844712515468</v>
      </c>
      <c r="W19" s="37">
        <v>0.3427703126249258</v>
      </c>
      <c r="X19" s="38">
        <v>1620.1943798370012</v>
      </c>
      <c r="Y19" s="37">
        <v>9.4705225398880906</v>
      </c>
      <c r="Z19" s="38">
        <v>308.26040820492909</v>
      </c>
      <c r="AA19" s="37">
        <v>0.99213600073685559</v>
      </c>
      <c r="AB19" s="38">
        <v>1744.4257602995049</v>
      </c>
      <c r="AC19" s="37">
        <v>10.273369090574755</v>
      </c>
      <c r="AD19" s="109">
        <v>172.77708620291909</v>
      </c>
      <c r="AE19" s="37">
        <v>0.11657366423271513</v>
      </c>
      <c r="AF19" s="39"/>
      <c r="AG19" s="40">
        <f t="shared" ref="AG19:AG22" si="6">ABS(W19)</f>
        <v>0.3427703126249258</v>
      </c>
      <c r="AH19" s="39">
        <f t="shared" ref="AH19:AH22" si="7">+ABS(AA19)</f>
        <v>0.99213600073685559</v>
      </c>
      <c r="AI19" s="39">
        <f t="shared" ref="AI19:AI22" si="8">+ABS(Y19)</f>
        <v>9.4705225398880906</v>
      </c>
      <c r="AJ19" s="39">
        <f t="shared" ref="AJ19:AJ22" si="9">+ABS(AC19)</f>
        <v>10.273369090574755</v>
      </c>
      <c r="AK19" s="39">
        <f t="shared" si="5"/>
        <v>0.11657366423271513</v>
      </c>
      <c r="AM19" s="41">
        <v>1.5346776379413551</v>
      </c>
      <c r="AN19" s="13">
        <v>3.9791911498892295E-2</v>
      </c>
      <c r="AO19" s="13">
        <v>0.89229233330238011</v>
      </c>
      <c r="AQ19" s="42">
        <v>0.78998819126266673</v>
      </c>
      <c r="AR19" s="42">
        <v>6.1040024853737353E-5</v>
      </c>
      <c r="AS19" s="42">
        <v>8.25738324447505E-2</v>
      </c>
      <c r="AT19" s="42">
        <v>2.991358478761712E-4</v>
      </c>
      <c r="AU19" s="42">
        <v>8.7022962107223979E-3</v>
      </c>
      <c r="AV19" s="42">
        <v>3.5990835790624629E-5</v>
      </c>
      <c r="AW19" s="42">
        <v>1.4634151593411807E-2</v>
      </c>
      <c r="AX19" s="42">
        <v>4.1749436876546184E-2</v>
      </c>
      <c r="AY19" s="42">
        <v>3.6157644221288143E-2</v>
      </c>
      <c r="AZ19" s="42">
        <v>3.0802347998303161E-4</v>
      </c>
      <c r="BA19" s="42">
        <v>2.5798280682093489E-2</v>
      </c>
      <c r="BB19" s="42">
        <v>1.000308023479983</v>
      </c>
      <c r="BD19" s="42">
        <v>0.69621951406018867</v>
      </c>
      <c r="BE19" s="42">
        <v>5.3794799608290286E-5</v>
      </c>
      <c r="BF19" s="42">
        <v>0.14554524772549843</v>
      </c>
      <c r="BG19" s="42">
        <v>2.6362952883315157E-4</v>
      </c>
      <c r="BH19" s="42">
        <v>7.6693658285614573E-3</v>
      </c>
      <c r="BI19" s="42">
        <v>3.1718856663817192E-5</v>
      </c>
      <c r="BJ19" s="42">
        <v>1.2897131911254932E-2</v>
      </c>
      <c r="BK19" s="42">
        <v>7.3587866188270568E-2</v>
      </c>
      <c r="BL19" s="42">
        <v>6.3731731101120515E-2</v>
      </c>
      <c r="BM19" s="42">
        <v>2.7146223187228682E-4</v>
      </c>
      <c r="BN19" s="42">
        <v>1.7042208169921309</v>
      </c>
      <c r="BO19" s="11">
        <v>1</v>
      </c>
      <c r="CC19" s="39"/>
      <c r="CD19" s="41"/>
      <c r="CE19" s="39"/>
      <c r="CF19" s="43"/>
      <c r="CG19" s="38"/>
      <c r="CH19" s="39"/>
      <c r="CI19" s="41"/>
      <c r="CJ19" s="41"/>
      <c r="CK19" s="43"/>
      <c r="CL19" s="38"/>
      <c r="CM19" s="39"/>
      <c r="CN19" s="38"/>
      <c r="CO19" s="38"/>
      <c r="CP19" s="43"/>
      <c r="CQ19" s="38"/>
      <c r="CR19" s="39"/>
      <c r="CS19" s="38"/>
      <c r="CT19" s="38"/>
      <c r="CU19" s="43"/>
      <c r="CV19" s="41"/>
      <c r="CW19" s="41"/>
      <c r="CX19" s="41"/>
      <c r="CY19" s="41"/>
      <c r="CZ19" s="41"/>
      <c r="DA19" s="38"/>
      <c r="DC19" s="13"/>
      <c r="DD19" s="12"/>
      <c r="DE19" s="11"/>
      <c r="DI19" s="44"/>
      <c r="DZ19" s="45"/>
      <c r="EA19" s="45"/>
      <c r="EB19" s="45"/>
      <c r="EC19" s="45"/>
      <c r="ED19" s="45"/>
      <c r="EE19" s="45"/>
      <c r="EF19" s="45"/>
      <c r="EG19" s="45"/>
      <c r="EH19" s="45"/>
      <c r="EI19" s="45"/>
      <c r="EJ19" s="45"/>
      <c r="EK19" s="45"/>
      <c r="EL19" s="45"/>
      <c r="EM19" s="45"/>
      <c r="EN19" s="45"/>
      <c r="EO19" s="45"/>
      <c r="EP19" s="45"/>
      <c r="EQ19" s="45"/>
      <c r="ER19" s="45"/>
      <c r="ES19" s="45"/>
      <c r="ET19" s="45"/>
      <c r="EU19" s="45"/>
      <c r="EW19" s="13"/>
      <c r="EX19" s="13"/>
      <c r="EY19" s="13"/>
      <c r="EZ19" s="13"/>
      <c r="GB19" s="45"/>
      <c r="GC19" s="45"/>
      <c r="GD19" s="45"/>
      <c r="GF19" s="45"/>
      <c r="GG19" s="45"/>
      <c r="GH19" s="45"/>
      <c r="GI19" s="45"/>
      <c r="GJ19" s="45"/>
      <c r="GK19" s="45"/>
      <c r="GL19" s="45"/>
      <c r="GM19" s="45"/>
    </row>
    <row r="20" spans="1:195" s="10" customFormat="1" ht="14" customHeight="1">
      <c r="A20" s="178" t="s">
        <v>220</v>
      </c>
      <c r="B20" s="176">
        <v>1000</v>
      </c>
      <c r="C20" s="176">
        <v>2100</v>
      </c>
      <c r="D20" s="176" t="s">
        <v>229</v>
      </c>
      <c r="F20" s="32" t="s">
        <v>0</v>
      </c>
      <c r="G20" s="172">
        <v>73.622307692307686</v>
      </c>
      <c r="H20" s="172">
        <v>4.4615384615384612E-3</v>
      </c>
      <c r="I20" s="172">
        <v>13.107153846153848</v>
      </c>
      <c r="J20" s="172">
        <v>1.0376923076923077</v>
      </c>
      <c r="K20" s="172">
        <v>5.2307692307692315E-3</v>
      </c>
      <c r="L20" s="172">
        <v>1.1712307692307691</v>
      </c>
      <c r="M20" s="172">
        <v>4.053461538461538</v>
      </c>
      <c r="N20" s="172">
        <v>5.28676923076923</v>
      </c>
      <c r="O20" s="173">
        <v>4.038461538461538E-2</v>
      </c>
      <c r="P20" s="33">
        <f t="shared" ref="P20:P22" si="10">+SUM(G20:N20)</f>
        <v>98.288307692307683</v>
      </c>
      <c r="Q20" s="172">
        <v>1.7004615384615382</v>
      </c>
      <c r="R20" s="33">
        <v>1.59</v>
      </c>
      <c r="T20" s="152">
        <v>161.74038461538458</v>
      </c>
      <c r="U20" s="125"/>
      <c r="V20" s="189">
        <v>260.14545646145734</v>
      </c>
      <c r="W20" s="37">
        <v>0.60841373711382019</v>
      </c>
      <c r="X20" s="38">
        <v>1594.7023298962315</v>
      </c>
      <c r="Y20" s="37">
        <v>8.8596422513053987</v>
      </c>
      <c r="Z20" s="38">
        <v>504.90297457386538</v>
      </c>
      <c r="AA20" s="37">
        <v>2.1216877329339523</v>
      </c>
      <c r="AB20" s="38">
        <v>3325.8196198209898</v>
      </c>
      <c r="AC20" s="37">
        <v>19.562703790582187</v>
      </c>
      <c r="AD20" s="109">
        <v>160.96541154060586</v>
      </c>
      <c r="AE20" s="37">
        <v>-4.7914630388792437E-3</v>
      </c>
      <c r="AF20" s="39"/>
      <c r="AG20" s="40">
        <f t="shared" si="6"/>
        <v>0.60841373711382019</v>
      </c>
      <c r="AH20" s="39">
        <f t="shared" si="7"/>
        <v>2.1216877329339523</v>
      </c>
      <c r="AI20" s="39">
        <f t="shared" si="8"/>
        <v>8.8596422513053987</v>
      </c>
      <c r="AJ20" s="39">
        <f t="shared" si="9"/>
        <v>19.562703790582187</v>
      </c>
      <c r="AK20" s="39">
        <f t="shared" si="5"/>
        <v>4.7914630388792437E-3</v>
      </c>
      <c r="AM20" s="41">
        <v>1.5165806434502922</v>
      </c>
      <c r="AN20" s="13">
        <v>3.8356016546716269E-2</v>
      </c>
      <c r="AO20" s="13">
        <v>0.90270582700418167</v>
      </c>
      <c r="AQ20" s="42">
        <v>0.76324215932977091</v>
      </c>
      <c r="AR20" s="42">
        <v>3.4802501805508485E-5</v>
      </c>
      <c r="AS20" s="42">
        <v>8.0081776632327115E-2</v>
      </c>
      <c r="AT20" s="42">
        <v>2.9968690041077634E-4</v>
      </c>
      <c r="AU20" s="42">
        <v>8.697297224465014E-3</v>
      </c>
      <c r="AV20" s="42">
        <v>8.0836572598900637E-5</v>
      </c>
      <c r="AW20" s="42">
        <v>1.3010368498913214E-2</v>
      </c>
      <c r="AX20" s="42">
        <v>4.0740805742322819E-2</v>
      </c>
      <c r="AY20" s="42">
        <v>3.4961864089418419E-2</v>
      </c>
      <c r="AZ20" s="42">
        <v>3.1419643414354066E-4</v>
      </c>
      <c r="BA20" s="42">
        <v>5.885040250796731E-2</v>
      </c>
      <c r="BB20" s="42">
        <v>1.0003141964341435</v>
      </c>
      <c r="BD20" s="42">
        <v>0.69579585348370832</v>
      </c>
      <c r="BE20" s="42">
        <v>3.1727068730580183E-5</v>
      </c>
      <c r="BF20" s="42">
        <v>0.14601019463943624</v>
      </c>
      <c r="BG20" s="42">
        <v>2.7320412021305607E-4</v>
      </c>
      <c r="BH20" s="42">
        <v>7.9287330650238044E-3</v>
      </c>
      <c r="BI20" s="42">
        <v>7.3693193354965001E-5</v>
      </c>
      <c r="BJ20" s="42">
        <v>1.1860666163656677E-2</v>
      </c>
      <c r="BK20" s="42">
        <v>7.4281231340748238E-2</v>
      </c>
      <c r="BL20" s="42">
        <v>6.374469692512813E-2</v>
      </c>
      <c r="BM20" s="42">
        <v>2.8643147313615029E-4</v>
      </c>
      <c r="BN20" s="42">
        <v>1.7037840802717308</v>
      </c>
      <c r="BO20" s="11">
        <v>1</v>
      </c>
      <c r="CC20" s="39"/>
      <c r="CD20" s="41"/>
      <c r="CE20" s="39"/>
      <c r="CF20" s="43"/>
      <c r="CG20" s="38"/>
      <c r="CH20" s="39"/>
      <c r="CI20" s="41"/>
      <c r="CJ20" s="41"/>
      <c r="CK20" s="43"/>
      <c r="CL20" s="38"/>
      <c r="CM20" s="39"/>
      <c r="CN20" s="38"/>
      <c r="CO20" s="38"/>
      <c r="CP20" s="43"/>
      <c r="CQ20" s="38"/>
      <c r="CR20" s="39"/>
      <c r="CS20" s="38"/>
      <c r="CT20" s="38"/>
      <c r="CU20" s="43"/>
      <c r="CV20" s="41"/>
      <c r="CW20" s="41"/>
      <c r="CX20" s="41"/>
      <c r="CY20" s="41"/>
      <c r="CZ20" s="41"/>
      <c r="DA20" s="38"/>
      <c r="DC20" s="13"/>
      <c r="DD20" s="12"/>
      <c r="DE20" s="11"/>
      <c r="DI20" s="44"/>
      <c r="DZ20" s="45"/>
      <c r="EA20" s="45"/>
      <c r="EB20" s="45"/>
      <c r="EC20" s="45"/>
      <c r="ED20" s="45"/>
      <c r="EE20" s="45"/>
      <c r="EF20" s="45"/>
      <c r="EG20" s="45"/>
      <c r="EH20" s="45"/>
      <c r="EI20" s="45"/>
      <c r="EJ20" s="45"/>
      <c r="EK20" s="45"/>
      <c r="EL20" s="45"/>
      <c r="EM20" s="45"/>
      <c r="EN20" s="45"/>
      <c r="EO20" s="45"/>
      <c r="EP20" s="45"/>
      <c r="EQ20" s="45"/>
      <c r="ER20" s="45"/>
      <c r="ES20" s="45"/>
      <c r="ET20" s="45"/>
      <c r="EU20" s="45"/>
      <c r="EW20" s="13"/>
      <c r="EX20" s="13"/>
      <c r="EY20" s="13"/>
      <c r="EZ20" s="13"/>
      <c r="GB20" s="45"/>
      <c r="GC20" s="45"/>
      <c r="GD20" s="45"/>
      <c r="GF20" s="45"/>
      <c r="GG20" s="45"/>
      <c r="GH20" s="45"/>
      <c r="GI20" s="45"/>
      <c r="GJ20" s="45"/>
      <c r="GK20" s="45"/>
      <c r="GL20" s="45"/>
      <c r="GM20" s="45"/>
    </row>
    <row r="21" spans="1:195" s="10" customFormat="1" ht="14" customHeight="1">
      <c r="A21" s="178" t="s">
        <v>221</v>
      </c>
      <c r="B21" s="176">
        <v>1000</v>
      </c>
      <c r="C21" s="176">
        <v>2100</v>
      </c>
      <c r="D21" s="176" t="s">
        <v>50</v>
      </c>
      <c r="E21" s="191">
        <v>-8.83</v>
      </c>
      <c r="F21" s="32" t="s">
        <v>0</v>
      </c>
      <c r="G21" s="172">
        <v>72.289133333333339</v>
      </c>
      <c r="H21" s="172">
        <v>5.1999999999999998E-3</v>
      </c>
      <c r="I21" s="172">
        <v>12.9086</v>
      </c>
      <c r="J21" s="172">
        <v>1.0374000000000001</v>
      </c>
      <c r="K21" s="172">
        <v>4.5999999999999991E-3</v>
      </c>
      <c r="L21" s="172">
        <v>1.2485333333333335</v>
      </c>
      <c r="M21" s="172">
        <v>3.9363999999999999</v>
      </c>
      <c r="N21" s="172">
        <v>5.1145333333333323</v>
      </c>
      <c r="O21" s="173">
        <v>8.5533333333333322E-2</v>
      </c>
      <c r="P21" s="33">
        <f t="shared" si="10"/>
        <v>96.544399999999996</v>
      </c>
      <c r="Q21" s="172">
        <v>3.442133333333333</v>
      </c>
      <c r="R21" s="33">
        <v>3.34</v>
      </c>
      <c r="T21" s="152">
        <v>342.56099999999998</v>
      </c>
      <c r="U21" s="125"/>
      <c r="V21" s="189">
        <v>391.02755760843007</v>
      </c>
      <c r="W21" s="37">
        <v>0.14148299896494376</v>
      </c>
      <c r="X21" s="38">
        <v>1567.6892546025438</v>
      </c>
      <c r="Y21" s="37">
        <v>3.5763798406781389</v>
      </c>
      <c r="Z21" s="38">
        <v>991.26959945174031</v>
      </c>
      <c r="AA21" s="37">
        <v>1.8937024338781718</v>
      </c>
      <c r="AB21" s="38">
        <v>5295.2526351419037</v>
      </c>
      <c r="AC21" s="37">
        <v>14.457838560553899</v>
      </c>
      <c r="AD21" s="109">
        <v>138.41241799755073</v>
      </c>
      <c r="AE21" s="37">
        <v>-0.59594811435758666</v>
      </c>
      <c r="AF21" s="39"/>
      <c r="AG21" s="40">
        <f t="shared" si="6"/>
        <v>0.14148299896494376</v>
      </c>
      <c r="AH21" s="39">
        <f t="shared" si="7"/>
        <v>1.8937024338781718</v>
      </c>
      <c r="AI21" s="39">
        <f t="shared" si="8"/>
        <v>3.5763798406781389</v>
      </c>
      <c r="AJ21" s="39">
        <f t="shared" si="9"/>
        <v>14.457838560553899</v>
      </c>
      <c r="AK21" s="39">
        <f t="shared" si="5"/>
        <v>0.59594811435758666</v>
      </c>
      <c r="AM21" s="41">
        <v>1.5131783912322767</v>
      </c>
      <c r="AN21" s="13">
        <v>3.8478476616479865E-2</v>
      </c>
      <c r="AO21" s="13">
        <v>0.90387498434845293</v>
      </c>
      <c r="AQ21" s="42">
        <v>0.71798827249334862</v>
      </c>
      <c r="AR21" s="42">
        <v>3.8861590785997691E-5</v>
      </c>
      <c r="AS21" s="42">
        <v>7.5560679231854833E-2</v>
      </c>
      <c r="AT21" s="42">
        <v>2.8800102436386083E-4</v>
      </c>
      <c r="AU21" s="42">
        <v>8.3291957009509685E-3</v>
      </c>
      <c r="AV21" s="42">
        <v>6.8106971665653524E-5</v>
      </c>
      <c r="AW21" s="42">
        <v>1.3287359129151481E-2</v>
      </c>
      <c r="AX21" s="42">
        <v>3.790479810597807E-2</v>
      </c>
      <c r="AY21" s="42">
        <v>3.2404225605714085E-2</v>
      </c>
      <c r="AZ21" s="42">
        <v>6.3754685152700083E-4</v>
      </c>
      <c r="BA21" s="42">
        <v>0.11413050014618652</v>
      </c>
      <c r="BB21" s="42">
        <v>1.0006375468515269</v>
      </c>
      <c r="BD21" s="42">
        <v>0.69590093169539624</v>
      </c>
      <c r="BE21" s="42">
        <v>3.7666098836442416E-5</v>
      </c>
      <c r="BF21" s="42">
        <v>0.14647243998674608</v>
      </c>
      <c r="BG21" s="42">
        <v>2.791413019714691E-4</v>
      </c>
      <c r="BH21" s="42">
        <v>8.0729661898743116E-3</v>
      </c>
      <c r="BI21" s="42">
        <v>6.6011809458237786E-5</v>
      </c>
      <c r="BJ21" s="42">
        <v>1.2878602551037496E-2</v>
      </c>
      <c r="BK21" s="42">
        <v>7.3477479586326791E-2</v>
      </c>
      <c r="BL21" s="42">
        <v>6.2814760780352849E-2</v>
      </c>
      <c r="BM21" s="42">
        <v>6.1793411532528404E-4</v>
      </c>
      <c r="BN21" s="42">
        <v>1.705065180699203</v>
      </c>
      <c r="BO21" s="11">
        <v>1</v>
      </c>
      <c r="CC21" s="39"/>
      <c r="CD21" s="41"/>
      <c r="CE21" s="39"/>
      <c r="CF21" s="43"/>
      <c r="CG21" s="38"/>
      <c r="CH21" s="39"/>
      <c r="CI21" s="41"/>
      <c r="CJ21" s="41"/>
      <c r="CK21" s="43"/>
      <c r="CL21" s="38"/>
      <c r="CM21" s="39"/>
      <c r="CN21" s="38"/>
      <c r="CO21" s="38"/>
      <c r="CP21" s="43"/>
      <c r="CQ21" s="38"/>
      <c r="CR21" s="39"/>
      <c r="CS21" s="38"/>
      <c r="CT21" s="38"/>
      <c r="CU21" s="43"/>
      <c r="CV21" s="41"/>
      <c r="CW21" s="41"/>
      <c r="CX21" s="41"/>
      <c r="CY21" s="41"/>
      <c r="CZ21" s="41"/>
      <c r="DA21" s="38"/>
      <c r="DC21" s="13"/>
      <c r="DD21" s="12"/>
      <c r="DE21" s="11"/>
      <c r="DI21" s="44"/>
      <c r="DZ21" s="45"/>
      <c r="EA21" s="45"/>
      <c r="EB21" s="45"/>
      <c r="EC21" s="45"/>
      <c r="ED21" s="45"/>
      <c r="EE21" s="45"/>
      <c r="EF21" s="45"/>
      <c r="EG21" s="45"/>
      <c r="EH21" s="45"/>
      <c r="EI21" s="45"/>
      <c r="EJ21" s="45"/>
      <c r="EK21" s="45"/>
      <c r="EL21" s="45"/>
      <c r="EM21" s="45"/>
      <c r="EN21" s="45"/>
      <c r="EO21" s="45"/>
      <c r="EP21" s="45"/>
      <c r="EQ21" s="45"/>
      <c r="ER21" s="45"/>
      <c r="ES21" s="45"/>
      <c r="ET21" s="45"/>
      <c r="EU21" s="45"/>
      <c r="EW21" s="13"/>
      <c r="EX21" s="13"/>
      <c r="EY21" s="13"/>
      <c r="EZ21" s="13"/>
      <c r="GB21" s="45"/>
      <c r="GC21" s="45"/>
      <c r="GD21" s="45"/>
      <c r="GF21" s="45"/>
      <c r="GG21" s="45"/>
      <c r="GH21" s="45"/>
      <c r="GI21" s="45"/>
      <c r="GJ21" s="45"/>
      <c r="GK21" s="45"/>
      <c r="GL21" s="45"/>
      <c r="GM21" s="45"/>
    </row>
    <row r="22" spans="1:195" s="17" customFormat="1" ht="14" customHeight="1" thickBot="1">
      <c r="A22" s="179" t="s">
        <v>222</v>
      </c>
      <c r="B22" s="177">
        <v>1000</v>
      </c>
      <c r="C22" s="177">
        <v>2100</v>
      </c>
      <c r="D22" s="177" t="s">
        <v>50</v>
      </c>
      <c r="E22" s="192">
        <v>-8.5399999999999991</v>
      </c>
      <c r="F22" s="180" t="s">
        <v>0</v>
      </c>
      <c r="G22" s="174">
        <v>71.418666666666681</v>
      </c>
      <c r="H22" s="174">
        <v>9.0833333333333339E-3</v>
      </c>
      <c r="I22" s="174">
        <v>12.7585</v>
      </c>
      <c r="J22" s="174">
        <v>0.98666666666666669</v>
      </c>
      <c r="K22" s="174">
        <v>1.5833333333333333E-3</v>
      </c>
      <c r="L22" s="174">
        <v>1.4200833333333334</v>
      </c>
      <c r="M22" s="174">
        <v>3.6793333333333336</v>
      </c>
      <c r="N22" s="174">
        <v>4.9409999999999998</v>
      </c>
      <c r="O22" s="175">
        <v>0.10733333333333334</v>
      </c>
      <c r="P22" s="65">
        <f t="shared" si="10"/>
        <v>95.214916666666682</v>
      </c>
      <c r="Q22" s="174">
        <v>4.7754166666666675</v>
      </c>
      <c r="R22" s="65">
        <v>4.6900000000000004</v>
      </c>
      <c r="T22" s="184">
        <v>429.87</v>
      </c>
      <c r="U22" s="181"/>
      <c r="V22" s="190">
        <v>504.19885116755268</v>
      </c>
      <c r="W22" s="68">
        <v>0.17291006854991664</v>
      </c>
      <c r="X22" s="69">
        <v>1534.4644946515023</v>
      </c>
      <c r="Y22" s="68">
        <v>2.5696012623618825</v>
      </c>
      <c r="Z22" s="69">
        <v>1498.1931282851058</v>
      </c>
      <c r="AA22" s="68">
        <v>2.4852237380722211</v>
      </c>
      <c r="AB22" s="69">
        <v>6242.8019317433764</v>
      </c>
      <c r="AC22" s="68">
        <v>13.52253456101467</v>
      </c>
      <c r="AD22" s="214">
        <v>120.94883443948891</v>
      </c>
      <c r="AE22" s="68">
        <v>-0.71863857808293463</v>
      </c>
      <c r="AF22" s="70"/>
      <c r="AG22" s="71">
        <f t="shared" si="6"/>
        <v>0.17291006854991664</v>
      </c>
      <c r="AH22" s="70">
        <f t="shared" si="7"/>
        <v>2.4852237380722211</v>
      </c>
      <c r="AI22" s="70">
        <f t="shared" si="8"/>
        <v>2.5696012623618825</v>
      </c>
      <c r="AJ22" s="70">
        <f t="shared" si="9"/>
        <v>13.52253456101467</v>
      </c>
      <c r="AK22" s="70">
        <f t="shared" si="5"/>
        <v>0.71863857808293463</v>
      </c>
      <c r="AM22" s="72">
        <v>1.4955371330084344</v>
      </c>
      <c r="AN22" s="64">
        <v>3.5831568839534741E-2</v>
      </c>
      <c r="AO22" s="64">
        <v>0.912456628807786</v>
      </c>
      <c r="AQ22" s="73">
        <v>0.68701658431019452</v>
      </c>
      <c r="AR22" s="73">
        <v>6.5746650591574419E-5</v>
      </c>
      <c r="AS22" s="73">
        <v>7.2331501091618594E-2</v>
      </c>
      <c r="AT22" s="73">
        <v>2.6795681609412904E-4</v>
      </c>
      <c r="AU22" s="73">
        <v>7.6698654553708509E-3</v>
      </c>
      <c r="AV22" s="73">
        <v>2.2704777153350413E-5</v>
      </c>
      <c r="AW22" s="73">
        <v>1.4637385550834854E-2</v>
      </c>
      <c r="AX22" s="73">
        <v>3.4314308388495668E-2</v>
      </c>
      <c r="AY22" s="73">
        <v>3.0319472281607335E-2</v>
      </c>
      <c r="AZ22" s="73">
        <v>7.7485863183030857E-4</v>
      </c>
      <c r="BA22" s="73">
        <v>0.15335447467803914</v>
      </c>
      <c r="BB22" s="73">
        <v>1.0007748586318304</v>
      </c>
      <c r="BD22" s="73">
        <v>0.69846384297783071</v>
      </c>
      <c r="BE22" s="73">
        <v>6.6842139307626478E-5</v>
      </c>
      <c r="BF22" s="73">
        <v>0.14707341678376834</v>
      </c>
      <c r="BG22" s="73">
        <v>2.7242158602201299E-4</v>
      </c>
      <c r="BH22" s="73">
        <v>7.7976628562178088E-3</v>
      </c>
      <c r="BI22" s="73">
        <v>2.3083090374604602E-5</v>
      </c>
      <c r="BJ22" s="73">
        <v>1.4881277681599886E-2</v>
      </c>
      <c r="BK22" s="73">
        <v>6.9772125603691781E-2</v>
      </c>
      <c r="BL22" s="73">
        <v>6.1649327281187244E-2</v>
      </c>
      <c r="BM22" s="73">
        <v>7.8776953877488876E-4</v>
      </c>
      <c r="BN22" s="73">
        <v>1.7102554984946916</v>
      </c>
      <c r="BO22" s="63">
        <v>1</v>
      </c>
      <c r="BP22" s="10"/>
      <c r="BQ22" s="10"/>
      <c r="BR22" s="10"/>
      <c r="BS22" s="10"/>
      <c r="BT22" s="10"/>
      <c r="BU22" s="10"/>
      <c r="BV22" s="10"/>
      <c r="BW22" s="10"/>
      <c r="BX22" s="10"/>
      <c r="BY22" s="10"/>
      <c r="BZ22" s="10"/>
      <c r="CA22" s="10"/>
      <c r="CB22" s="10"/>
      <c r="CC22" s="39"/>
      <c r="CD22" s="41"/>
      <c r="CE22" s="39"/>
      <c r="CF22" s="43"/>
      <c r="CG22" s="38"/>
      <c r="CH22" s="39"/>
      <c r="CI22" s="41"/>
      <c r="CJ22" s="41"/>
      <c r="CK22" s="43"/>
      <c r="CL22" s="38"/>
      <c r="CM22" s="39"/>
      <c r="CN22" s="38"/>
      <c r="CO22" s="38"/>
      <c r="CP22" s="43"/>
      <c r="CQ22" s="38"/>
      <c r="CR22" s="39"/>
      <c r="CS22" s="38"/>
      <c r="CT22" s="38"/>
      <c r="CU22" s="43"/>
      <c r="CV22" s="41"/>
      <c r="CW22" s="41"/>
      <c r="CX22" s="41"/>
      <c r="CY22" s="41"/>
      <c r="CZ22" s="41"/>
      <c r="DA22" s="38"/>
      <c r="DB22" s="10"/>
      <c r="DC22" s="13"/>
      <c r="DD22" s="12"/>
      <c r="DE22" s="11"/>
      <c r="DF22" s="10"/>
      <c r="DG22" s="10"/>
      <c r="DH22" s="10"/>
      <c r="DI22" s="44"/>
      <c r="DJ22" s="10"/>
      <c r="DK22" s="10"/>
      <c r="DL22" s="10"/>
      <c r="DM22" s="10"/>
      <c r="DN22" s="10"/>
      <c r="DO22" s="10"/>
      <c r="DP22" s="10"/>
      <c r="DQ22" s="10"/>
      <c r="DR22" s="10"/>
      <c r="DS22" s="10"/>
      <c r="DT22" s="10"/>
      <c r="DU22" s="10"/>
      <c r="DV22" s="10"/>
      <c r="DW22" s="10"/>
      <c r="DX22" s="10"/>
      <c r="DY22" s="10"/>
      <c r="DZ22" s="45"/>
      <c r="EA22" s="45"/>
      <c r="EB22" s="187"/>
      <c r="EC22" s="187"/>
      <c r="ED22" s="187"/>
      <c r="EE22" s="187"/>
      <c r="EF22" s="187"/>
      <c r="EG22" s="187"/>
      <c r="EH22" s="187"/>
      <c r="EI22" s="187"/>
      <c r="EJ22" s="187"/>
      <c r="EK22" s="187"/>
      <c r="EL22" s="187"/>
      <c r="EM22" s="187"/>
      <c r="EN22" s="187"/>
      <c r="EO22" s="187"/>
      <c r="EP22" s="187"/>
      <c r="EQ22" s="187"/>
      <c r="ER22" s="187"/>
      <c r="ES22" s="187"/>
      <c r="ET22" s="187"/>
      <c r="EU22" s="187"/>
      <c r="EW22" s="64"/>
      <c r="EX22" s="64"/>
      <c r="EY22" s="64"/>
      <c r="EZ22" s="64"/>
      <c r="GB22" s="187"/>
      <c r="GC22" s="187"/>
      <c r="GD22" s="187"/>
      <c r="GF22" s="187"/>
      <c r="GG22" s="187"/>
      <c r="GH22" s="187"/>
      <c r="GI22" s="187"/>
      <c r="GJ22" s="187"/>
      <c r="GK22" s="187"/>
      <c r="GL22" s="187"/>
      <c r="GM22" s="187"/>
    </row>
    <row r="23" spans="1:195" s="10" customFormat="1" ht="14" customHeight="1">
      <c r="A23" s="10">
        <v>165</v>
      </c>
      <c r="B23" s="10">
        <v>1000</v>
      </c>
      <c r="C23" s="10">
        <v>2000</v>
      </c>
      <c r="D23" s="10" t="s">
        <v>50</v>
      </c>
      <c r="E23" s="10">
        <v>-8.35</v>
      </c>
      <c r="F23" s="10" t="s">
        <v>227</v>
      </c>
      <c r="G23" s="13">
        <v>61.545082849149992</v>
      </c>
      <c r="H23" s="13">
        <v>0.51646223369916078</v>
      </c>
      <c r="I23" s="13">
        <v>18.398967075532603</v>
      </c>
      <c r="J23" s="13">
        <v>5.5519690122659782</v>
      </c>
      <c r="K23" s="13">
        <v>3.5829567462879277</v>
      </c>
      <c r="L23" s="13">
        <v>6.2836238433397895</v>
      </c>
      <c r="M23" s="13">
        <v>3.3354852593070801</v>
      </c>
      <c r="N23" s="13">
        <v>0.78545298041747369</v>
      </c>
      <c r="O23" s="11">
        <f>T23/(0.40049*10000)</f>
        <v>0.47466853104946438</v>
      </c>
      <c r="P23" s="13">
        <f t="shared" ref="P23:P25" si="11">SUM(G23:O23)</f>
        <v>100.47466853104946</v>
      </c>
      <c r="Q23" s="13">
        <v>6.4</v>
      </c>
      <c r="R23" s="13">
        <v>5.5</v>
      </c>
      <c r="T23" s="35">
        <v>1901</v>
      </c>
      <c r="U23" s="36"/>
      <c r="V23" s="36">
        <v>2338.2625196287404</v>
      </c>
      <c r="W23" s="37">
        <v>0.23001710659060515</v>
      </c>
      <c r="X23" s="38">
        <v>1362.736277098878</v>
      </c>
      <c r="Y23" s="37">
        <v>-0.28314767117365702</v>
      </c>
      <c r="Z23" s="38">
        <v>2660.8621111487878</v>
      </c>
      <c r="AA23" s="37">
        <v>0.39971704952592729</v>
      </c>
      <c r="AB23" s="38">
        <v>2448.5833873740617</v>
      </c>
      <c r="AC23" s="37">
        <v>0.28805017747188938</v>
      </c>
      <c r="AD23" s="109">
        <v>1876.7616544386512</v>
      </c>
      <c r="AE23" s="37">
        <v>-1.2750313288452789E-2</v>
      </c>
      <c r="AF23" s="39"/>
      <c r="AG23" s="40">
        <f t="shared" ref="AG23:AG25" si="12">ABS(W23)</f>
        <v>0.23001710659060515</v>
      </c>
      <c r="AH23" s="39">
        <f t="shared" ref="AH23:AH25" si="13">+ABS(AA23)</f>
        <v>0.39971704952592729</v>
      </c>
      <c r="AI23" s="39">
        <f t="shared" ref="AI23:AI25" si="14">+ABS(Y23)</f>
        <v>0.28314767117365702</v>
      </c>
      <c r="AJ23" s="39">
        <f t="shared" ref="AJ23:AJ25" si="15">+ABS(AC23)</f>
        <v>0.28805017747188938</v>
      </c>
      <c r="AK23" s="39">
        <f t="shared" si="5"/>
        <v>1.2750313288452789E-2</v>
      </c>
      <c r="AM23" s="41">
        <v>2.8252834488170881</v>
      </c>
      <c r="AN23" s="13">
        <v>0.23088974788485794</v>
      </c>
      <c r="AO23" s="13">
        <v>1.0358875006393888</v>
      </c>
      <c r="AQ23" s="42">
        <v>0.55152847353125645</v>
      </c>
      <c r="AR23" s="42">
        <v>3.4824592660750581E-3</v>
      </c>
      <c r="AS23" s="42">
        <v>9.7171833490823534E-2</v>
      </c>
      <c r="AT23" s="42">
        <v>2.6912168193852171E-2</v>
      </c>
      <c r="AU23" s="42">
        <v>1.4697767333344873E-2</v>
      </c>
      <c r="AV23" s="42">
        <v>4.7863620791602127E-2</v>
      </c>
      <c r="AW23" s="42">
        <v>6.0336339099438467E-2</v>
      </c>
      <c r="AX23" s="42">
        <v>2.8979056102275531E-2</v>
      </c>
      <c r="AY23" s="42">
        <v>4.4899972089921828E-3</v>
      </c>
      <c r="AZ23" s="42">
        <v>3.1922536612540744E-3</v>
      </c>
      <c r="BA23" s="42">
        <v>0.16453828498233966</v>
      </c>
      <c r="BB23" s="42">
        <v>1.0031922536612541</v>
      </c>
      <c r="BD23" s="42">
        <v>0.57087981389595366</v>
      </c>
      <c r="BE23" s="42">
        <v>3.6046474354954582E-3</v>
      </c>
      <c r="BF23" s="42">
        <v>0.20116255417962972</v>
      </c>
      <c r="BG23" s="42">
        <v>2.7856428647599518E-2</v>
      </c>
      <c r="BH23" s="42">
        <v>1.5213464186578261E-2</v>
      </c>
      <c r="BI23" s="42">
        <v>4.954299957524818E-2</v>
      </c>
      <c r="BJ23" s="42">
        <v>6.2453345002682813E-2</v>
      </c>
      <c r="BK23" s="42">
        <v>5.9991673860914051E-2</v>
      </c>
      <c r="BL23" s="42">
        <v>9.2950732158982273E-3</v>
      </c>
      <c r="BM23" s="42">
        <v>3.3042594598556531E-3</v>
      </c>
      <c r="BN23" s="42">
        <v>1.6480290969761466</v>
      </c>
      <c r="BO23" s="11">
        <v>1</v>
      </c>
      <c r="CC23" s="39"/>
      <c r="CD23" s="41"/>
      <c r="CE23" s="39"/>
      <c r="CF23" s="43"/>
      <c r="CG23" s="38"/>
      <c r="CH23" s="39"/>
      <c r="CI23" s="41"/>
      <c r="CJ23" s="39"/>
      <c r="CK23" s="43"/>
      <c r="CL23" s="38"/>
      <c r="CM23" s="39"/>
      <c r="CN23" s="38"/>
      <c r="CO23" s="39"/>
      <c r="CP23" s="43"/>
      <c r="CQ23" s="38"/>
      <c r="CR23" s="39"/>
      <c r="CS23" s="38"/>
      <c r="CT23" s="39"/>
      <c r="CU23" s="43"/>
      <c r="CV23" s="41"/>
      <c r="CW23" s="41"/>
      <c r="CX23" s="41"/>
      <c r="CY23" s="41"/>
      <c r="CZ23" s="41"/>
      <c r="DA23" s="38"/>
      <c r="DC23" s="13"/>
      <c r="DD23" s="12"/>
      <c r="DE23" s="11"/>
      <c r="DI23" s="44"/>
      <c r="DZ23" s="45"/>
      <c r="EA23" s="45"/>
      <c r="EB23" s="45"/>
      <c r="EC23" s="45"/>
      <c r="ED23" s="45"/>
      <c r="EE23" s="45"/>
      <c r="EF23" s="45"/>
      <c r="EG23" s="45"/>
      <c r="EH23" s="45"/>
      <c r="EI23" s="45"/>
      <c r="EJ23" s="45"/>
      <c r="EK23" s="45"/>
      <c r="EL23" s="45"/>
      <c r="EM23" s="45"/>
      <c r="EN23" s="45"/>
      <c r="EO23" s="45"/>
      <c r="EP23" s="45"/>
      <c r="EQ23" s="45"/>
      <c r="ER23" s="45"/>
      <c r="ES23" s="45"/>
      <c r="ET23" s="45"/>
      <c r="EU23" s="45"/>
      <c r="EW23" s="13"/>
      <c r="EX23" s="13"/>
      <c r="EY23" s="13"/>
      <c r="EZ23" s="13"/>
      <c r="GB23" s="45"/>
      <c r="GC23" s="45"/>
      <c r="GD23" s="45"/>
      <c r="GF23" s="45"/>
      <c r="GG23" s="45"/>
      <c r="GH23" s="45"/>
      <c r="GI23" s="45"/>
      <c r="GJ23" s="45"/>
      <c r="GK23" s="45"/>
      <c r="GL23" s="45"/>
      <c r="GM23" s="45"/>
    </row>
    <row r="24" spans="1:195" s="10" customFormat="1" ht="14" customHeight="1">
      <c r="A24" s="10">
        <v>171</v>
      </c>
      <c r="B24" s="10">
        <v>1000</v>
      </c>
      <c r="C24" s="10">
        <v>2000</v>
      </c>
      <c r="D24" s="10" t="s">
        <v>50</v>
      </c>
      <c r="E24" s="10">
        <v>-8.35</v>
      </c>
      <c r="F24" s="10" t="s">
        <v>227</v>
      </c>
      <c r="G24" s="13">
        <v>60.297740173503257</v>
      </c>
      <c r="H24" s="13">
        <v>0.6318946128306735</v>
      </c>
      <c r="I24" s="13">
        <v>18.742636821248791</v>
      </c>
      <c r="J24" s="13">
        <v>6.0190639391667551</v>
      </c>
      <c r="K24" s="13">
        <v>3.34154439327407</v>
      </c>
      <c r="L24" s="13">
        <v>6.7045089429152815</v>
      </c>
      <c r="M24" s="13">
        <v>3.3736746278247822</v>
      </c>
      <c r="N24" s="13">
        <v>0.88893648923637125</v>
      </c>
      <c r="O24" s="11">
        <f>T24/(0.40049*10000)</f>
        <v>0.46193413068990485</v>
      </c>
      <c r="P24" s="13">
        <f t="shared" si="11"/>
        <v>100.4619341306899</v>
      </c>
      <c r="Q24" s="13">
        <v>5.9</v>
      </c>
      <c r="R24" s="13">
        <v>5.5</v>
      </c>
      <c r="T24" s="35">
        <v>1850</v>
      </c>
      <c r="U24" s="36"/>
      <c r="V24" s="36">
        <v>2462.5705783325111</v>
      </c>
      <c r="W24" s="37">
        <v>0.33111923153108708</v>
      </c>
      <c r="X24" s="38">
        <v>1485.298627175664</v>
      </c>
      <c r="Y24" s="37">
        <v>-0.19713587720234377</v>
      </c>
      <c r="Z24" s="38">
        <v>2729.5238682062841</v>
      </c>
      <c r="AA24" s="37">
        <v>0.47541830713853195</v>
      </c>
      <c r="AB24" s="38">
        <v>2438.1722484936008</v>
      </c>
      <c r="AC24" s="37">
        <v>0.31793094513167613</v>
      </c>
      <c r="AD24" s="109">
        <v>2307.8933199194462</v>
      </c>
      <c r="AE24" s="37">
        <v>0.24750990265916009</v>
      </c>
      <c r="AF24" s="39"/>
      <c r="AG24" s="40">
        <f t="shared" si="12"/>
        <v>0.33111923153108708</v>
      </c>
      <c r="AH24" s="39">
        <f t="shared" si="13"/>
        <v>0.47541830713853195</v>
      </c>
      <c r="AI24" s="39">
        <f t="shared" si="14"/>
        <v>0.19713587720234377</v>
      </c>
      <c r="AJ24" s="39">
        <f t="shared" si="15"/>
        <v>0.31793094513167613</v>
      </c>
      <c r="AK24" s="39">
        <f t="shared" si="5"/>
        <v>0.24750990265916009</v>
      </c>
      <c r="AM24" s="41">
        <v>2.8800745836173984</v>
      </c>
      <c r="AN24" s="13">
        <v>0.24252910688216656</v>
      </c>
      <c r="AO24" s="13">
        <v>1.0021943286797372</v>
      </c>
      <c r="AQ24" s="42">
        <v>0.54216356524692544</v>
      </c>
      <c r="AR24" s="42">
        <v>4.2751055677488379E-3</v>
      </c>
      <c r="AS24" s="42">
        <v>9.9319004897357371E-2</v>
      </c>
      <c r="AT24" s="42">
        <v>2.916878591518729E-2</v>
      </c>
      <c r="AU24" s="42">
        <v>1.6093207885437208E-2</v>
      </c>
      <c r="AV24" s="42">
        <v>4.4788439744443159E-2</v>
      </c>
      <c r="AW24" s="42">
        <v>6.4593745188744986E-2</v>
      </c>
      <c r="AX24" s="42">
        <v>2.9409193821881577E-2</v>
      </c>
      <c r="AY24" s="42">
        <v>5.0986045275387823E-3</v>
      </c>
      <c r="AZ24" s="42">
        <v>3.1170352949888265E-3</v>
      </c>
      <c r="BA24" s="42">
        <v>0.16509034720473567</v>
      </c>
      <c r="BB24" s="42">
        <v>1.003117035294989</v>
      </c>
      <c r="BD24" s="42">
        <v>0.55966053704847463</v>
      </c>
      <c r="BE24" s="42">
        <v>4.4130738975341113E-3</v>
      </c>
      <c r="BF24" s="42">
        <v>0.20504855428512336</v>
      </c>
      <c r="BG24" s="42">
        <v>3.0110135458679788E-2</v>
      </c>
      <c r="BH24" s="42">
        <v>1.6612575881771889E-2</v>
      </c>
      <c r="BI24" s="42">
        <v>4.6233874512615E-2</v>
      </c>
      <c r="BJ24" s="42">
        <v>6.6678346608999378E-2</v>
      </c>
      <c r="BK24" s="42">
        <v>6.0716603857438073E-2</v>
      </c>
      <c r="BL24" s="42">
        <v>1.0526298449363833E-2</v>
      </c>
      <c r="BM24" s="42">
        <v>3.2176298058649191E-3</v>
      </c>
      <c r="BN24" s="42">
        <v>1.6392827248760553</v>
      </c>
      <c r="BO24" s="11">
        <v>1</v>
      </c>
      <c r="CC24" s="39"/>
      <c r="CD24" s="41"/>
      <c r="CE24" s="39"/>
      <c r="CF24" s="43"/>
      <c r="CG24" s="38"/>
      <c r="CH24" s="39"/>
      <c r="CI24" s="41"/>
      <c r="CJ24" s="39"/>
      <c r="CK24" s="43"/>
      <c r="CL24" s="38"/>
      <c r="CM24" s="39"/>
      <c r="CN24" s="38"/>
      <c r="CO24" s="39"/>
      <c r="CP24" s="43"/>
      <c r="CQ24" s="38"/>
      <c r="CR24" s="39"/>
      <c r="CS24" s="38"/>
      <c r="CT24" s="39"/>
      <c r="CU24" s="43"/>
      <c r="CV24" s="41"/>
      <c r="CW24" s="41"/>
      <c r="CX24" s="41"/>
      <c r="CY24" s="41"/>
      <c r="CZ24" s="41"/>
      <c r="DA24" s="38"/>
      <c r="DC24" s="13"/>
      <c r="DD24" s="12"/>
      <c r="DE24" s="11"/>
      <c r="DI24" s="44"/>
      <c r="DZ24" s="45"/>
      <c r="EA24" s="45"/>
      <c r="EB24" s="45"/>
      <c r="EC24" s="45"/>
      <c r="ED24" s="45"/>
      <c r="EE24" s="45"/>
      <c r="EF24" s="45"/>
      <c r="EG24" s="45"/>
      <c r="EH24" s="45"/>
      <c r="EI24" s="45"/>
      <c r="EJ24" s="45"/>
      <c r="EK24" s="45"/>
      <c r="EL24" s="45"/>
      <c r="EM24" s="45"/>
      <c r="EN24" s="45"/>
      <c r="EO24" s="45"/>
      <c r="EP24" s="45"/>
      <c r="EQ24" s="45"/>
      <c r="ER24" s="45"/>
      <c r="ES24" s="45"/>
      <c r="ET24" s="45"/>
      <c r="EU24" s="45"/>
      <c r="EW24" s="13"/>
      <c r="EX24" s="13"/>
      <c r="EY24" s="13"/>
      <c r="EZ24" s="13"/>
      <c r="GB24" s="45"/>
      <c r="GC24" s="45"/>
      <c r="GD24" s="45"/>
      <c r="GF24" s="45"/>
      <c r="GG24" s="45"/>
      <c r="GH24" s="45"/>
      <c r="GI24" s="45"/>
      <c r="GJ24" s="45"/>
      <c r="GK24" s="45"/>
      <c r="GL24" s="45"/>
      <c r="GM24" s="45"/>
    </row>
    <row r="25" spans="1:195" s="17" customFormat="1" ht="14" customHeight="1" thickBot="1">
      <c r="A25" s="17">
        <v>178</v>
      </c>
      <c r="B25" s="17">
        <v>1000</v>
      </c>
      <c r="C25" s="17">
        <v>2000</v>
      </c>
      <c r="D25" s="17" t="s">
        <v>50</v>
      </c>
      <c r="E25" s="17">
        <v>-8.35</v>
      </c>
      <c r="F25" s="17" t="s">
        <v>227</v>
      </c>
      <c r="G25" s="64">
        <v>65.053763440860209</v>
      </c>
      <c r="H25" s="64">
        <v>0.5268817204301075</v>
      </c>
      <c r="I25" s="64">
        <v>18.709677419354836</v>
      </c>
      <c r="J25" s="64">
        <v>3.6989247311827955</v>
      </c>
      <c r="K25" s="64">
        <v>2.935483870967742</v>
      </c>
      <c r="L25" s="64">
        <v>3.946236559139785</v>
      </c>
      <c r="M25" s="64">
        <v>3.6129032258064515</v>
      </c>
      <c r="N25" s="64">
        <v>1.5161290322580645</v>
      </c>
      <c r="O25" s="63">
        <f>T25/(0.40049*10000)</f>
        <v>0.47816424879522584</v>
      </c>
      <c r="P25" s="64">
        <f t="shared" si="11"/>
        <v>100.47816424879522</v>
      </c>
      <c r="Q25" s="64">
        <v>6</v>
      </c>
      <c r="R25" s="64">
        <v>5.5</v>
      </c>
      <c r="T25" s="66">
        <v>1915</v>
      </c>
      <c r="U25" s="67"/>
      <c r="V25" s="67">
        <v>1862.490426982343</v>
      </c>
      <c r="W25" s="68">
        <v>-2.7420142567967088E-2</v>
      </c>
      <c r="X25" s="69">
        <v>1113.2927792761716</v>
      </c>
      <c r="Y25" s="68">
        <v>-0.41864606826309575</v>
      </c>
      <c r="Z25" s="69">
        <v>1624.736624259787</v>
      </c>
      <c r="AA25" s="68">
        <v>-0.15157356435520258</v>
      </c>
      <c r="AB25" s="69">
        <v>6441.117817033869</v>
      </c>
      <c r="AC25" s="68">
        <v>2.3635079984511065</v>
      </c>
      <c r="AD25" s="214">
        <v>1053.1210080292778</v>
      </c>
      <c r="AE25" s="68">
        <v>-0.4500673587314476</v>
      </c>
      <c r="AF25" s="70"/>
      <c r="AG25" s="71">
        <f t="shared" si="12"/>
        <v>2.7420142567967088E-2</v>
      </c>
      <c r="AH25" s="70">
        <f t="shared" si="13"/>
        <v>0.15157356435520258</v>
      </c>
      <c r="AI25" s="70">
        <f t="shared" si="14"/>
        <v>0.41864606826309575</v>
      </c>
      <c r="AJ25" s="70">
        <f t="shared" si="15"/>
        <v>2.3635079984511065</v>
      </c>
      <c r="AK25" s="70">
        <f t="shared" si="5"/>
        <v>0.4500673587314476</v>
      </c>
      <c r="AM25" s="72">
        <v>2.1672819023414158</v>
      </c>
      <c r="AN25" s="64">
        <v>0.11804307656288031</v>
      </c>
      <c r="AO25" s="64">
        <v>1.2676672582625266</v>
      </c>
      <c r="AQ25" s="73">
        <v>0.58604209980259037</v>
      </c>
      <c r="AR25" s="73">
        <v>3.5714322773112146E-3</v>
      </c>
      <c r="AS25" s="73">
        <v>9.9333346430166294E-2</v>
      </c>
      <c r="AT25" s="73">
        <v>1.809675958579092E-2</v>
      </c>
      <c r="AU25" s="73">
        <v>9.7713375250066091E-3</v>
      </c>
      <c r="AV25" s="73">
        <v>3.94208054895165E-2</v>
      </c>
      <c r="AW25" s="73">
        <v>3.8091993752164918E-2</v>
      </c>
      <c r="AX25" s="73">
        <v>3.1554648780647059E-2</v>
      </c>
      <c r="AY25" s="73">
        <v>8.7125213429776801E-3</v>
      </c>
      <c r="AZ25" s="73">
        <v>3.232703452200154E-3</v>
      </c>
      <c r="BA25" s="73">
        <v>0.16540505501382841</v>
      </c>
      <c r="BB25" s="73">
        <v>1.0032327034522002</v>
      </c>
      <c r="BD25" s="73">
        <v>0.60156521246383399</v>
      </c>
      <c r="BE25" s="73">
        <v>3.6660325553823279E-3</v>
      </c>
      <c r="BF25" s="73">
        <v>0.20392898622858455</v>
      </c>
      <c r="BG25" s="73">
        <v>1.8576107465317494E-2</v>
      </c>
      <c r="BH25" s="73">
        <v>1.0030161205596811E-2</v>
      </c>
      <c r="BI25" s="73">
        <v>4.0464985771132563E-2</v>
      </c>
      <c r="BJ25" s="73">
        <v>3.9100976401543565E-2</v>
      </c>
      <c r="BK25" s="73">
        <v>6.4780939814207211E-2</v>
      </c>
      <c r="BL25" s="73">
        <v>1.7886598094401577E-2</v>
      </c>
      <c r="BM25" s="73">
        <v>3.3183314640883748E-3</v>
      </c>
      <c r="BN25" s="73">
        <v>1.6708770497820029</v>
      </c>
      <c r="BO25" s="63">
        <v>1</v>
      </c>
      <c r="BP25" s="10"/>
      <c r="BQ25" s="10"/>
      <c r="BR25" s="10"/>
      <c r="BS25" s="10"/>
      <c r="BT25" s="10"/>
      <c r="BU25" s="10"/>
      <c r="BV25" s="10"/>
      <c r="BW25" s="10"/>
      <c r="BX25" s="10"/>
      <c r="BY25" s="10"/>
      <c r="BZ25" s="10"/>
      <c r="CA25" s="10"/>
      <c r="CB25" s="10"/>
      <c r="CC25" s="39"/>
      <c r="CD25" s="41"/>
      <c r="CE25" s="39"/>
      <c r="CF25" s="43"/>
      <c r="CG25" s="38"/>
      <c r="CH25" s="39"/>
      <c r="CI25" s="41"/>
      <c r="CJ25" s="39"/>
      <c r="CK25" s="43"/>
      <c r="CL25" s="38"/>
      <c r="CM25" s="39"/>
      <c r="CN25" s="38"/>
      <c r="CO25" s="39"/>
      <c r="CP25" s="43"/>
      <c r="CQ25" s="38"/>
      <c r="CR25" s="39"/>
      <c r="CS25" s="38"/>
      <c r="CT25" s="39"/>
      <c r="CU25" s="43"/>
      <c r="CV25" s="41"/>
      <c r="CW25" s="41"/>
      <c r="CX25" s="41"/>
      <c r="CY25" s="41"/>
      <c r="CZ25" s="41"/>
      <c r="DA25" s="38"/>
      <c r="DB25" s="10"/>
      <c r="DC25" s="13"/>
      <c r="DD25" s="12"/>
      <c r="DE25" s="11"/>
      <c r="DF25" s="10"/>
      <c r="DG25" s="10"/>
      <c r="DH25" s="10"/>
      <c r="DI25" s="44"/>
      <c r="DJ25" s="10"/>
      <c r="DK25" s="10"/>
      <c r="DL25" s="10"/>
      <c r="DM25" s="10"/>
      <c r="DN25" s="10"/>
      <c r="DO25" s="10"/>
      <c r="DP25" s="10"/>
      <c r="DQ25" s="10"/>
      <c r="DR25" s="10"/>
      <c r="DS25" s="10"/>
      <c r="DT25" s="10"/>
      <c r="DU25" s="10"/>
      <c r="DV25" s="10"/>
      <c r="DW25" s="10"/>
      <c r="DX25" s="10"/>
      <c r="DY25" s="10"/>
      <c r="DZ25" s="45"/>
      <c r="EA25" s="45"/>
      <c r="EB25" s="187"/>
      <c r="EC25" s="187"/>
      <c r="ED25" s="187"/>
      <c r="EE25" s="187"/>
      <c r="EF25" s="187"/>
      <c r="EG25" s="187"/>
      <c r="EH25" s="187"/>
      <c r="EI25" s="187"/>
      <c r="EJ25" s="187"/>
      <c r="EK25" s="187"/>
      <c r="EL25" s="187"/>
      <c r="EM25" s="187"/>
      <c r="EN25" s="187"/>
      <c r="EO25" s="187"/>
      <c r="EP25" s="187"/>
      <c r="EQ25" s="187"/>
      <c r="ER25" s="187"/>
      <c r="ES25" s="187"/>
      <c r="ET25" s="187"/>
      <c r="EU25" s="187"/>
      <c r="EW25" s="64"/>
      <c r="EX25" s="64"/>
      <c r="EY25" s="64"/>
      <c r="EZ25" s="64"/>
      <c r="GB25" s="187"/>
      <c r="GC25" s="187"/>
      <c r="GD25" s="187"/>
      <c r="GF25" s="187"/>
      <c r="GG25" s="187"/>
      <c r="GH25" s="187"/>
      <c r="GI25" s="187"/>
      <c r="GJ25" s="187"/>
      <c r="GK25" s="187"/>
      <c r="GL25" s="187"/>
      <c r="GM25" s="187"/>
    </row>
    <row r="26" spans="1:195" s="10" customFormat="1" ht="14" customHeight="1">
      <c r="A26" s="10" t="s">
        <v>58</v>
      </c>
      <c r="B26" s="10">
        <v>850</v>
      </c>
      <c r="C26" s="10">
        <v>2000</v>
      </c>
      <c r="D26" s="10" t="s">
        <v>50</v>
      </c>
      <c r="E26" s="10">
        <v>-10.72</v>
      </c>
      <c r="F26" s="13" t="s">
        <v>2</v>
      </c>
      <c r="G26" s="13">
        <v>65.798294910669469</v>
      </c>
      <c r="H26" s="13">
        <v>0.46582676225391306</v>
      </c>
      <c r="I26" s="13">
        <v>18.936878744470498</v>
      </c>
      <c r="J26" s="13">
        <v>1.6260611071359012</v>
      </c>
      <c r="K26" s="13">
        <v>0.24950020121869182</v>
      </c>
      <c r="L26" s="13">
        <v>1.6961547764276441</v>
      </c>
      <c r="M26" s="13">
        <v>5.0178302427813977</v>
      </c>
      <c r="N26" s="13">
        <v>6.0557348285960497</v>
      </c>
      <c r="O26" s="11">
        <v>0.10564579802616089</v>
      </c>
      <c r="P26" s="13">
        <f>SUM(G26:O26)</f>
        <v>99.951927371579728</v>
      </c>
      <c r="Q26" s="13">
        <v>8.5438428571428489</v>
      </c>
      <c r="R26" s="13">
        <v>7.32</v>
      </c>
      <c r="S26" s="11"/>
      <c r="T26" s="35">
        <v>423.10085651497178</v>
      </c>
      <c r="U26" s="36"/>
      <c r="V26" s="36">
        <v>853.45876707271657</v>
      </c>
      <c r="W26" s="37">
        <v>1.0171520665369209</v>
      </c>
      <c r="X26" s="38">
        <v>1447.5166032089849</v>
      </c>
      <c r="Y26" s="37">
        <v>2.4212093426895795</v>
      </c>
      <c r="Z26" s="38">
        <v>3630.9611841497076</v>
      </c>
      <c r="AA26" s="37">
        <v>7.5817864186271695</v>
      </c>
      <c r="AB26" s="38">
        <v>2929.0003892350683</v>
      </c>
      <c r="AC26" s="37">
        <v>5.9227002123344157</v>
      </c>
      <c r="AD26" s="109">
        <v>443.66540220490941</v>
      </c>
      <c r="AE26" s="37">
        <v>4.8604358448539178E-2</v>
      </c>
      <c r="AF26" s="39"/>
      <c r="AG26" s="40">
        <f t="shared" si="1"/>
        <v>1.0171520665369209</v>
      </c>
      <c r="AH26" s="39">
        <f t="shared" si="2"/>
        <v>7.5817864186271695</v>
      </c>
      <c r="AI26" s="39">
        <f t="shared" si="3"/>
        <v>2.4212093426895795</v>
      </c>
      <c r="AJ26" s="39">
        <f t="shared" si="4"/>
        <v>5.9227002123344157</v>
      </c>
      <c r="AK26" s="39">
        <f t="shared" si="5"/>
        <v>4.8604358448539178E-2</v>
      </c>
      <c r="AM26" s="41">
        <v>1.7761148654948642</v>
      </c>
      <c r="AN26" s="13">
        <v>2.5343363317218127E-2</v>
      </c>
      <c r="AO26" s="13">
        <v>1.0583420155494783</v>
      </c>
      <c r="AQ26" s="42">
        <v>0.57706224670902206</v>
      </c>
      <c r="AR26" s="42">
        <v>3.0740105703277705E-3</v>
      </c>
      <c r="AS26" s="42">
        <v>9.7878836530819871E-2</v>
      </c>
      <c r="AT26" s="42">
        <v>9.8501622633839526E-3</v>
      </c>
      <c r="AU26" s="42">
        <v>2.0765383216917489E-3</v>
      </c>
      <c r="AV26" s="42">
        <v>3.2618826207776886E-3</v>
      </c>
      <c r="AW26" s="42">
        <v>1.5939243361567237E-2</v>
      </c>
      <c r="AX26" s="42">
        <v>4.266528191120085E-2</v>
      </c>
      <c r="AY26" s="42">
        <v>3.3878656054964013E-2</v>
      </c>
      <c r="AZ26" s="42">
        <v>6.9533265598854073E-4</v>
      </c>
      <c r="BA26" s="42">
        <v>0.21431314165624496</v>
      </c>
      <c r="BB26" s="42">
        <v>1.0006953326559886</v>
      </c>
      <c r="BD26" s="42">
        <v>0.60103786793767466</v>
      </c>
      <c r="BE26" s="42">
        <v>3.2017287038694658E-3</v>
      </c>
      <c r="BF26" s="42">
        <v>0.2038909582465479</v>
      </c>
      <c r="BG26" s="42">
        <v>1.0259414056954751E-2</v>
      </c>
      <c r="BH26" s="42">
        <v>2.1628137565371124E-3</v>
      </c>
      <c r="BI26" s="42">
        <v>3.3974064098560709E-3</v>
      </c>
      <c r="BJ26" s="42">
        <v>1.6601482597780777E-2</v>
      </c>
      <c r="BK26" s="42">
        <v>8.8875854281274647E-2</v>
      </c>
      <c r="BL26" s="42">
        <v>7.0572474009504491E-2</v>
      </c>
      <c r="BM26" s="42">
        <v>7.2422214318505881E-4</v>
      </c>
      <c r="BN26" s="42">
        <v>1.6275423184976971</v>
      </c>
      <c r="BO26" s="11">
        <v>1</v>
      </c>
      <c r="CC26" s="39"/>
      <c r="CD26" s="41"/>
      <c r="CE26" s="39"/>
      <c r="CF26" s="43"/>
      <c r="CG26" s="38"/>
      <c r="CH26" s="39"/>
      <c r="CI26" s="41"/>
      <c r="CJ26" s="39"/>
      <c r="CK26" s="43"/>
      <c r="CL26" s="38"/>
      <c r="CM26" s="39"/>
      <c r="CN26" s="38"/>
      <c r="CO26" s="39"/>
      <c r="CP26" s="43"/>
      <c r="CQ26" s="38"/>
      <c r="CR26" s="39"/>
      <c r="CS26" s="38"/>
      <c r="CT26" s="39"/>
      <c r="CU26" s="43"/>
      <c r="CV26" s="41"/>
      <c r="CW26" s="41"/>
      <c r="CX26" s="41"/>
      <c r="CY26" s="41"/>
      <c r="CZ26" s="41"/>
      <c r="DA26" s="38"/>
      <c r="DC26" s="13"/>
      <c r="DD26" s="12"/>
      <c r="DE26" s="11"/>
      <c r="DI26" s="44"/>
      <c r="DZ26" s="45"/>
      <c r="EA26" s="45"/>
      <c r="EB26" s="45"/>
      <c r="EC26" s="45"/>
      <c r="ED26" s="45"/>
      <c r="EE26" s="45"/>
      <c r="EF26" s="45"/>
      <c r="EG26" s="45"/>
      <c r="EH26" s="45"/>
      <c r="EI26" s="45"/>
      <c r="EJ26" s="45"/>
      <c r="EK26" s="45"/>
      <c r="EL26" s="45"/>
      <c r="EM26" s="45"/>
      <c r="EN26" s="45"/>
      <c r="EO26" s="45"/>
      <c r="EP26" s="45"/>
      <c r="EQ26" s="45"/>
      <c r="ER26" s="45"/>
      <c r="ES26" s="45"/>
      <c r="ET26" s="45"/>
      <c r="EU26" s="45"/>
      <c r="EW26" s="13"/>
      <c r="EX26" s="13"/>
      <c r="EY26" s="13"/>
      <c r="EZ26" s="13"/>
      <c r="FA26" s="13"/>
      <c r="GB26" s="45"/>
      <c r="GC26" s="45"/>
      <c r="GD26" s="45"/>
      <c r="GF26" s="45"/>
      <c r="GG26" s="45"/>
      <c r="GH26" s="45"/>
      <c r="GI26" s="45"/>
      <c r="GJ26" s="45"/>
      <c r="GK26" s="45"/>
      <c r="GL26" s="45"/>
      <c r="GM26" s="45"/>
    </row>
    <row r="27" spans="1:195" s="10" customFormat="1" ht="14" customHeight="1">
      <c r="A27" s="10" t="s">
        <v>59</v>
      </c>
      <c r="B27" s="10">
        <v>900</v>
      </c>
      <c r="C27" s="10">
        <v>2020</v>
      </c>
      <c r="D27" s="10" t="s">
        <v>50</v>
      </c>
      <c r="E27" s="10">
        <v>-9.86</v>
      </c>
      <c r="F27" s="13" t="s">
        <v>2</v>
      </c>
      <c r="G27" s="13">
        <v>63.915131774819905</v>
      </c>
      <c r="H27" s="13">
        <v>0.43452801093347987</v>
      </c>
      <c r="I27" s="13">
        <v>19.612935293297049</v>
      </c>
      <c r="J27" s="13">
        <v>1.7137672019149963</v>
      </c>
      <c r="K27" s="13">
        <v>0.79610471472956668</v>
      </c>
      <c r="L27" s="13">
        <v>2.7595424882428441</v>
      </c>
      <c r="M27" s="13">
        <v>5.6930327376363934</v>
      </c>
      <c r="N27" s="13">
        <v>4.8701917981675535</v>
      </c>
      <c r="O27" s="11">
        <v>0.22741742356133132</v>
      </c>
      <c r="P27" s="13">
        <f t="shared" ref="P27:P90" si="16">SUM(G27:O27)</f>
        <v>100.0226514433031</v>
      </c>
      <c r="Q27" s="13">
        <v>6.8095571428571366</v>
      </c>
      <c r="R27" s="13">
        <f>+Q27</f>
        <v>6.8095571428571366</v>
      </c>
      <c r="S27" s="11"/>
      <c r="T27" s="35">
        <v>910.78403962077584</v>
      </c>
      <c r="U27" s="36"/>
      <c r="V27" s="36">
        <v>492.04994506898117</v>
      </c>
      <c r="W27" s="37">
        <v>-0.45975124325426636</v>
      </c>
      <c r="X27" s="38">
        <v>668.67468009709921</v>
      </c>
      <c r="Y27" s="37">
        <v>-0.26582521101762385</v>
      </c>
      <c r="Z27" s="38">
        <v>557.13646501439632</v>
      </c>
      <c r="AA27" s="37">
        <v>-0.38828916540262187</v>
      </c>
      <c r="AB27" s="38">
        <v>742.55978539653006</v>
      </c>
      <c r="AC27" s="37">
        <v>-0.18470268132310433</v>
      </c>
      <c r="AD27" s="109">
        <v>637.35860974981108</v>
      </c>
      <c r="AE27" s="37">
        <v>-0.3002088508103537</v>
      </c>
      <c r="AF27" s="39"/>
      <c r="AG27" s="40">
        <f t="shared" si="1"/>
        <v>0.45975124325426636</v>
      </c>
      <c r="AH27" s="39">
        <f t="shared" si="2"/>
        <v>0.38828916540262187</v>
      </c>
      <c r="AI27" s="39">
        <f t="shared" si="3"/>
        <v>0.26582521101762385</v>
      </c>
      <c r="AJ27" s="39">
        <f t="shared" si="4"/>
        <v>0.18470268132310433</v>
      </c>
      <c r="AK27" s="39">
        <f t="shared" si="5"/>
        <v>0.3002088508103537</v>
      </c>
      <c r="AM27" s="41">
        <v>1.9824476584406872</v>
      </c>
      <c r="AN27" s="13">
        <v>6.0761884311376746E-2</v>
      </c>
      <c r="AO27" s="13">
        <v>0.99791750666804013</v>
      </c>
      <c r="AQ27" s="42">
        <v>0.5853659223908747</v>
      </c>
      <c r="AR27" s="42">
        <v>2.9944317782522011E-3</v>
      </c>
      <c r="AS27" s="42">
        <v>0.10586166493828053</v>
      </c>
      <c r="AT27" s="42">
        <v>7.8276439731205013E-3</v>
      </c>
      <c r="AU27" s="42">
        <v>5.2989183817878562E-3</v>
      </c>
      <c r="AV27" s="42">
        <v>1.0868843843150344E-2</v>
      </c>
      <c r="AW27" s="42">
        <v>2.708039729739628E-2</v>
      </c>
      <c r="AX27" s="42">
        <v>5.0549639260566062E-2</v>
      </c>
      <c r="AY27" s="42">
        <v>2.8452544648317341E-2</v>
      </c>
      <c r="AZ27" s="42">
        <v>1.5630751472345541E-3</v>
      </c>
      <c r="BA27" s="42">
        <v>0.1756999934882541</v>
      </c>
      <c r="BB27" s="42">
        <v>1.0015630751472346</v>
      </c>
      <c r="BD27" s="42">
        <v>0.58005042420260788</v>
      </c>
      <c r="BE27" s="42">
        <v>2.9672404162624619E-3</v>
      </c>
      <c r="BF27" s="42">
        <v>0.2098007461843365</v>
      </c>
      <c r="BG27" s="42">
        <v>7.7565639430641287E-3</v>
      </c>
      <c r="BH27" s="42">
        <v>5.2508008027133462E-3</v>
      </c>
      <c r="BI27" s="42">
        <v>1.0770147766821113E-2</v>
      </c>
      <c r="BJ27" s="42">
        <v>2.6834489913201583E-2</v>
      </c>
      <c r="BK27" s="42">
        <v>0.10018123219957786</v>
      </c>
      <c r="BL27" s="42">
        <v>5.6388354571415326E-2</v>
      </c>
      <c r="BM27" s="42">
        <v>1.5488814219160136E-3</v>
      </c>
      <c r="BN27" s="42">
        <v>1.6122586447268989</v>
      </c>
      <c r="BO27" s="11">
        <v>1</v>
      </c>
      <c r="CC27" s="39"/>
      <c r="CD27" s="41"/>
      <c r="CE27" s="39"/>
      <c r="CF27" s="43"/>
      <c r="CG27" s="38"/>
      <c r="CH27" s="39"/>
      <c r="CI27" s="41"/>
      <c r="CJ27" s="39"/>
      <c r="CK27" s="43"/>
      <c r="CL27" s="38"/>
      <c r="CM27" s="39"/>
      <c r="CN27" s="38"/>
      <c r="CO27" s="39"/>
      <c r="CP27" s="43"/>
      <c r="CQ27" s="38"/>
      <c r="CR27" s="39"/>
      <c r="CS27" s="38"/>
      <c r="CT27" s="39"/>
      <c r="CU27" s="43"/>
      <c r="CV27" s="41"/>
      <c r="CW27" s="41"/>
      <c r="CX27" s="41"/>
      <c r="CY27" s="41"/>
      <c r="CZ27" s="41"/>
      <c r="DA27" s="38"/>
      <c r="DC27" s="13"/>
      <c r="DD27" s="12"/>
      <c r="DE27" s="11"/>
      <c r="DI27" s="44"/>
      <c r="DZ27" s="45"/>
      <c r="EA27" s="45"/>
      <c r="EB27" s="45"/>
      <c r="EC27" s="45"/>
      <c r="ED27" s="45"/>
      <c r="EE27" s="45"/>
      <c r="EF27" s="45"/>
      <c r="EG27" s="45"/>
      <c r="EH27" s="45"/>
      <c r="EI27" s="45"/>
      <c r="EJ27" s="45"/>
      <c r="EK27" s="45"/>
      <c r="EL27" s="45"/>
      <c r="EM27" s="45"/>
      <c r="EN27" s="45"/>
      <c r="EO27" s="45"/>
      <c r="EP27" s="45"/>
      <c r="EQ27" s="45"/>
      <c r="ER27" s="45"/>
      <c r="ES27" s="45"/>
      <c r="ET27" s="45"/>
      <c r="EU27" s="45"/>
      <c r="EW27" s="13"/>
      <c r="EX27" s="13"/>
      <c r="EY27" s="13"/>
      <c r="EZ27" s="13"/>
      <c r="FA27" s="13"/>
      <c r="GB27" s="45"/>
      <c r="GC27" s="45"/>
      <c r="GD27" s="45"/>
      <c r="GF27" s="45"/>
      <c r="GG27" s="45"/>
      <c r="GH27" s="45"/>
      <c r="GI27" s="45"/>
      <c r="GJ27" s="45"/>
      <c r="GK27" s="45"/>
      <c r="GL27" s="45"/>
      <c r="GM27" s="45"/>
    </row>
    <row r="28" spans="1:195" s="10" customFormat="1" ht="14" customHeight="1">
      <c r="A28" s="10" t="s">
        <v>60</v>
      </c>
      <c r="B28" s="10">
        <v>900</v>
      </c>
      <c r="C28" s="10">
        <v>2020</v>
      </c>
      <c r="D28" s="10" t="s">
        <v>50</v>
      </c>
      <c r="E28" s="10">
        <v>-9.86</v>
      </c>
      <c r="F28" s="13" t="s">
        <v>2</v>
      </c>
      <c r="G28" s="13">
        <v>63.870341555789672</v>
      </c>
      <c r="H28" s="13">
        <v>0.47799002413357927</v>
      </c>
      <c r="I28" s="13">
        <v>19.56160176264753</v>
      </c>
      <c r="J28" s="13">
        <v>1.8341621338662304</v>
      </c>
      <c r="K28" s="13">
        <v>0.65165145520015588</v>
      </c>
      <c r="L28" s="13">
        <v>2.9971399469559947</v>
      </c>
      <c r="M28" s="13">
        <v>5.6104740979928422</v>
      </c>
      <c r="N28" s="13">
        <v>4.7988592336125357</v>
      </c>
      <c r="O28" s="11">
        <v>0.20741901162885204</v>
      </c>
      <c r="P28" s="13">
        <f t="shared" si="16"/>
        <v>100.0096392218274</v>
      </c>
      <c r="Q28" s="13">
        <v>7.480483333333332</v>
      </c>
      <c r="R28" s="13">
        <f t="shared" ref="R28:R82" si="17">+Q28</f>
        <v>7.480483333333332</v>
      </c>
      <c r="S28" s="11"/>
      <c r="T28" s="35">
        <v>830.69239967238957</v>
      </c>
      <c r="U28" s="36"/>
      <c r="V28" s="36">
        <v>595.70926980030015</v>
      </c>
      <c r="W28" s="37">
        <v>-0.28287622465880585</v>
      </c>
      <c r="X28" s="38">
        <v>695.51265890444154</v>
      </c>
      <c r="Y28" s="37">
        <v>-0.16273140433361438</v>
      </c>
      <c r="Z28" s="38">
        <v>686.51940989223988</v>
      </c>
      <c r="AA28" s="37">
        <v>-0.17355761270598957</v>
      </c>
      <c r="AB28" s="38">
        <v>764.07126428109109</v>
      </c>
      <c r="AC28" s="37">
        <v>-8.0199524417910506E-2</v>
      </c>
      <c r="AD28" s="109">
        <v>610.00760962472907</v>
      </c>
      <c r="AE28" s="37">
        <v>-0.26566366820581805</v>
      </c>
      <c r="AF28" s="39"/>
      <c r="AG28" s="40">
        <f t="shared" si="1"/>
        <v>0.28287622465880585</v>
      </c>
      <c r="AH28" s="39">
        <f t="shared" si="2"/>
        <v>0.17355761270598957</v>
      </c>
      <c r="AI28" s="39">
        <f t="shared" si="3"/>
        <v>0.16273140433361438</v>
      </c>
      <c r="AJ28" s="39">
        <f t="shared" si="4"/>
        <v>8.0199524417910506E-2</v>
      </c>
      <c r="AK28" s="39">
        <f t="shared" si="5"/>
        <v>0.26566366820581805</v>
      </c>
      <c r="AM28" s="41">
        <v>1.9784120321388572</v>
      </c>
      <c r="AN28" s="13">
        <v>6.1862767181531525E-2</v>
      </c>
      <c r="AO28" s="13">
        <v>0.98433936979489145</v>
      </c>
      <c r="AQ28" s="42">
        <v>0.57438086852122128</v>
      </c>
      <c r="AR28" s="42">
        <v>3.2343905416607377E-3</v>
      </c>
      <c r="AS28" s="42">
        <v>0.10367582927078965</v>
      </c>
      <c r="AT28" s="42">
        <v>8.2276686674607139E-3</v>
      </c>
      <c r="AU28" s="42">
        <v>5.5670828542988627E-3</v>
      </c>
      <c r="AV28" s="42">
        <v>8.7358567252150826E-3</v>
      </c>
      <c r="AW28" s="42">
        <v>2.8880316514307738E-2</v>
      </c>
      <c r="AX28" s="42">
        <v>4.8915998294082205E-2</v>
      </c>
      <c r="AY28" s="42">
        <v>2.7528974875383208E-2</v>
      </c>
      <c r="AZ28" s="42">
        <v>1.3998505212907658E-3</v>
      </c>
      <c r="BA28" s="42">
        <v>0.19085301373558056</v>
      </c>
      <c r="BB28" s="42">
        <v>1.0013998505212909</v>
      </c>
      <c r="BD28" s="42">
        <v>0.58061212047882693</v>
      </c>
      <c r="BE28" s="42">
        <v>3.2694792841640764E-3</v>
      </c>
      <c r="BF28" s="42">
        <v>0.20960114228835958</v>
      </c>
      <c r="BG28" s="42">
        <v>8.3169276927876519E-3</v>
      </c>
      <c r="BH28" s="42">
        <v>5.6274781387436858E-3</v>
      </c>
      <c r="BI28" s="42">
        <v>8.830628900445267E-3</v>
      </c>
      <c r="BJ28" s="42">
        <v>2.919362870605844E-2</v>
      </c>
      <c r="BK28" s="42">
        <v>9.889334081751866E-2</v>
      </c>
      <c r="BL28" s="42">
        <v>5.5655253693095666E-2</v>
      </c>
      <c r="BM28" s="42">
        <v>1.4150369973368881E-3</v>
      </c>
      <c r="BN28" s="42">
        <v>1.6142216127212354</v>
      </c>
      <c r="BO28" s="11">
        <v>1</v>
      </c>
      <c r="CC28" s="39"/>
      <c r="CD28" s="41"/>
      <c r="CE28" s="39"/>
      <c r="CF28" s="43"/>
      <c r="CG28" s="38"/>
      <c r="CH28" s="39"/>
      <c r="CI28" s="41"/>
      <c r="CJ28" s="39"/>
      <c r="CK28" s="43"/>
      <c r="CL28" s="38"/>
      <c r="CM28" s="39"/>
      <c r="CN28" s="38"/>
      <c r="CO28" s="39"/>
      <c r="CP28" s="43"/>
      <c r="CQ28" s="38"/>
      <c r="CR28" s="39"/>
      <c r="CS28" s="38"/>
      <c r="CT28" s="39"/>
      <c r="CU28" s="43"/>
      <c r="CV28" s="41"/>
      <c r="CW28" s="41"/>
      <c r="CX28" s="41"/>
      <c r="CY28" s="41"/>
      <c r="CZ28" s="41"/>
      <c r="DA28" s="38"/>
      <c r="DC28" s="13"/>
      <c r="DD28" s="12"/>
      <c r="DE28" s="11"/>
      <c r="DI28" s="44"/>
      <c r="DZ28" s="45"/>
      <c r="EA28" s="45"/>
      <c r="EB28" s="45"/>
      <c r="EC28" s="45"/>
      <c r="ED28" s="45"/>
      <c r="EE28" s="45"/>
      <c r="EF28" s="45"/>
      <c r="EG28" s="45"/>
      <c r="EH28" s="45"/>
      <c r="EI28" s="45"/>
      <c r="EJ28" s="45"/>
      <c r="EK28" s="45"/>
      <c r="EL28" s="45"/>
      <c r="EM28" s="45"/>
      <c r="EN28" s="45"/>
      <c r="EO28" s="45"/>
      <c r="EP28" s="45"/>
      <c r="EQ28" s="45"/>
      <c r="ER28" s="45"/>
      <c r="ES28" s="45"/>
      <c r="ET28" s="45"/>
      <c r="EU28" s="45"/>
      <c r="EW28" s="13"/>
      <c r="EX28" s="13"/>
      <c r="EY28" s="13"/>
      <c r="EZ28" s="13"/>
      <c r="FA28" s="13"/>
      <c r="GB28" s="45"/>
      <c r="GC28" s="45"/>
      <c r="GD28" s="45"/>
      <c r="GF28" s="45"/>
      <c r="GG28" s="45"/>
      <c r="GH28" s="45"/>
      <c r="GI28" s="45"/>
      <c r="GJ28" s="45"/>
      <c r="GK28" s="45"/>
      <c r="GL28" s="45"/>
      <c r="GM28" s="45"/>
    </row>
    <row r="29" spans="1:195" s="10" customFormat="1" ht="14" customHeight="1">
      <c r="A29" s="10" t="s">
        <v>61</v>
      </c>
      <c r="B29" s="10">
        <v>950</v>
      </c>
      <c r="C29" s="10">
        <v>1950</v>
      </c>
      <c r="D29" s="10" t="s">
        <v>50</v>
      </c>
      <c r="E29" s="10">
        <v>-9.08</v>
      </c>
      <c r="F29" s="13" t="s">
        <v>2</v>
      </c>
      <c r="G29" s="13">
        <v>60.192120319314832</v>
      </c>
      <c r="H29" s="13">
        <v>0.88099822073443324</v>
      </c>
      <c r="I29" s="13">
        <v>19.128214334185571</v>
      </c>
      <c r="J29" s="13">
        <v>3.3158345857411429</v>
      </c>
      <c r="K29" s="13">
        <v>1.4744584171780868</v>
      </c>
      <c r="L29" s="13">
        <v>5.2321123001510106</v>
      </c>
      <c r="M29" s="13">
        <v>5.5993036070052202</v>
      </c>
      <c r="N29" s="13">
        <v>3.7021105610307794</v>
      </c>
      <c r="O29" s="11">
        <v>0.46414605858385971</v>
      </c>
      <c r="P29" s="13">
        <f t="shared" si="16"/>
        <v>99.989298403924948</v>
      </c>
      <c r="Q29" s="13">
        <v>8.6233625000000025</v>
      </c>
      <c r="R29" s="13">
        <f t="shared" si="17"/>
        <v>8.6233625000000025</v>
      </c>
      <c r="S29" s="11"/>
      <c r="T29" s="35">
        <v>1858.8585500224999</v>
      </c>
      <c r="U29" s="36"/>
      <c r="V29" s="36">
        <v>1638.0765570397166</v>
      </c>
      <c r="W29" s="37">
        <v>-0.11877288510204875</v>
      </c>
      <c r="X29" s="38">
        <v>1240.112468401582</v>
      </c>
      <c r="Y29" s="37">
        <v>-0.33286345623954472</v>
      </c>
      <c r="Z29" s="38">
        <v>5266.9092301895726</v>
      </c>
      <c r="AA29" s="37">
        <v>1.8334104443427506</v>
      </c>
      <c r="AB29" s="38">
        <v>1519.7322813895948</v>
      </c>
      <c r="AC29" s="37">
        <v>-0.18243790988227707</v>
      </c>
      <c r="AD29" s="109">
        <v>1113.1061964686103</v>
      </c>
      <c r="AE29" s="37">
        <v>-0.4011883279364441</v>
      </c>
      <c r="AF29" s="39"/>
      <c r="AG29" s="40">
        <f t="shared" si="1"/>
        <v>0.11877288510204875</v>
      </c>
      <c r="AH29" s="39">
        <f t="shared" si="2"/>
        <v>1.8334104443427506</v>
      </c>
      <c r="AI29" s="39">
        <f t="shared" si="3"/>
        <v>0.33286345623954472</v>
      </c>
      <c r="AJ29" s="39">
        <f t="shared" si="4"/>
        <v>0.18243790988227707</v>
      </c>
      <c r="AK29" s="39">
        <f t="shared" si="5"/>
        <v>0.4011883279364441</v>
      </c>
      <c r="AM29" s="41">
        <v>2.6581743031859855</v>
      </c>
      <c r="AN29" s="13">
        <v>0.17148637841483333</v>
      </c>
      <c r="AO29" s="13">
        <v>0.84151114885959577</v>
      </c>
      <c r="AQ29" s="42">
        <v>0.5225455825758103</v>
      </c>
      <c r="AR29" s="42">
        <v>5.7548295927293651E-3</v>
      </c>
      <c r="AS29" s="42">
        <v>9.786588897120041E-2</v>
      </c>
      <c r="AT29" s="42">
        <v>1.452113764948134E-2</v>
      </c>
      <c r="AU29" s="42">
        <v>9.553115744923216E-3</v>
      </c>
      <c r="AV29" s="42">
        <v>1.9081234709422107E-2</v>
      </c>
      <c r="AW29" s="42">
        <v>4.8669377863456584E-2</v>
      </c>
      <c r="AX29" s="42">
        <v>4.7126934130075654E-2</v>
      </c>
      <c r="AY29" s="42">
        <v>2.0501480500158337E-2</v>
      </c>
      <c r="AZ29" s="42">
        <v>3.0239289382168614E-3</v>
      </c>
      <c r="BA29" s="42">
        <v>0.21438041826274257</v>
      </c>
      <c r="BB29" s="42">
        <v>1.0030239289382168</v>
      </c>
      <c r="BD29" s="42">
        <v>0.5494037997245006</v>
      </c>
      <c r="BE29" s="42">
        <v>6.0506209418655149E-3</v>
      </c>
      <c r="BF29" s="42">
        <v>0.20579215692209218</v>
      </c>
      <c r="BG29" s="42">
        <v>1.5267506734285936E-2</v>
      </c>
      <c r="BH29" s="42">
        <v>1.0044134453490131E-2</v>
      </c>
      <c r="BI29" s="42">
        <v>2.0061987321978034E-2</v>
      </c>
      <c r="BJ29" s="42">
        <v>5.1170925599646165E-2</v>
      </c>
      <c r="BK29" s="42">
        <v>9.9098404211171304E-2</v>
      </c>
      <c r="BL29" s="42">
        <v>4.3110464090970045E-2</v>
      </c>
      <c r="BM29" s="42">
        <v>3.1793552642121717E-3</v>
      </c>
      <c r="BN29" s="42">
        <v>1.5922681322030865</v>
      </c>
      <c r="BO29" s="11">
        <v>1</v>
      </c>
      <c r="CC29" s="39"/>
      <c r="CD29" s="41"/>
      <c r="CE29" s="39"/>
      <c r="CF29" s="43"/>
      <c r="CG29" s="38"/>
      <c r="CH29" s="39"/>
      <c r="CI29" s="41"/>
      <c r="CJ29" s="39"/>
      <c r="CK29" s="43"/>
      <c r="CL29" s="38"/>
      <c r="CM29" s="39"/>
      <c r="CN29" s="38"/>
      <c r="CO29" s="39"/>
      <c r="CP29" s="43"/>
      <c r="CQ29" s="38"/>
      <c r="CR29" s="39"/>
      <c r="CS29" s="38"/>
      <c r="CT29" s="39"/>
      <c r="CU29" s="43"/>
      <c r="CV29" s="41"/>
      <c r="CW29" s="41"/>
      <c r="CX29" s="41"/>
      <c r="CY29" s="41"/>
      <c r="CZ29" s="41"/>
      <c r="DA29" s="38"/>
      <c r="DC29" s="13"/>
      <c r="DD29" s="12"/>
      <c r="DE29" s="11"/>
      <c r="DI29" s="44"/>
      <c r="DZ29" s="45"/>
      <c r="EA29" s="45"/>
      <c r="EB29" s="45"/>
      <c r="EC29" s="45"/>
      <c r="ED29" s="45"/>
      <c r="EE29" s="45"/>
      <c r="EF29" s="45"/>
      <c r="EG29" s="45"/>
      <c r="EH29" s="45"/>
      <c r="EI29" s="45"/>
      <c r="EJ29" s="45"/>
      <c r="EK29" s="45"/>
      <c r="EL29" s="45"/>
      <c r="EM29" s="45"/>
      <c r="EN29" s="45"/>
      <c r="EO29" s="45"/>
      <c r="EP29" s="45"/>
      <c r="EQ29" s="45"/>
      <c r="ER29" s="45"/>
      <c r="ES29" s="45"/>
      <c r="ET29" s="45"/>
      <c r="EU29" s="45"/>
      <c r="EW29" s="13"/>
      <c r="EX29" s="13"/>
      <c r="EY29" s="13"/>
      <c r="EZ29" s="13"/>
      <c r="FA29" s="13"/>
      <c r="GB29" s="45"/>
      <c r="GC29" s="45"/>
      <c r="GD29" s="45"/>
      <c r="GF29" s="45"/>
      <c r="GG29" s="45"/>
      <c r="GH29" s="45"/>
      <c r="GI29" s="45"/>
      <c r="GJ29" s="45"/>
      <c r="GK29" s="45"/>
      <c r="GL29" s="45"/>
      <c r="GM29" s="45"/>
    </row>
    <row r="30" spans="1:195" s="10" customFormat="1" ht="14" customHeight="1">
      <c r="A30" s="10" t="s">
        <v>62</v>
      </c>
      <c r="B30" s="10">
        <v>1000</v>
      </c>
      <c r="C30" s="10">
        <v>1990</v>
      </c>
      <c r="D30" s="10" t="s">
        <v>50</v>
      </c>
      <c r="E30" s="10">
        <v>-8.35</v>
      </c>
      <c r="F30" s="13" t="s">
        <v>2</v>
      </c>
      <c r="G30" s="13">
        <v>56.494103924602861</v>
      </c>
      <c r="H30" s="13">
        <v>0.90545120621000275</v>
      </c>
      <c r="I30" s="13">
        <v>19.446544279551564</v>
      </c>
      <c r="J30" s="13">
        <v>4.4355994911059691</v>
      </c>
      <c r="K30" s="13">
        <v>2.3818354793283052</v>
      </c>
      <c r="L30" s="13">
        <v>7.6527286144633324</v>
      </c>
      <c r="M30" s="13">
        <v>4.9006287626955558</v>
      </c>
      <c r="N30" s="13">
        <v>2.9798508655492704</v>
      </c>
      <c r="O30" s="11">
        <v>0.69603888888888887</v>
      </c>
      <c r="P30" s="13">
        <f t="shared" si="16"/>
        <v>99.892781512395757</v>
      </c>
      <c r="Q30" s="13">
        <v>7.989091666666666</v>
      </c>
      <c r="R30" s="13">
        <f t="shared" si="17"/>
        <v>7.989091666666666</v>
      </c>
      <c r="S30" s="11"/>
      <c r="T30" s="35">
        <v>2787.5661461111113</v>
      </c>
      <c r="U30" s="36"/>
      <c r="V30" s="36">
        <v>2846.3160265396414</v>
      </c>
      <c r="W30" s="37">
        <v>2.1075690171690139E-2</v>
      </c>
      <c r="X30" s="38">
        <v>1938.2735515306279</v>
      </c>
      <c r="Y30" s="37">
        <v>-0.30467172797507169</v>
      </c>
      <c r="Z30" s="38">
        <v>5078.609405381927</v>
      </c>
      <c r="AA30" s="37">
        <v>0.82187942426658234</v>
      </c>
      <c r="AB30" s="38">
        <v>2673.9813145283233</v>
      </c>
      <c r="AC30" s="37">
        <v>-4.0746954737288774E-2</v>
      </c>
      <c r="AD30" s="109">
        <v>2704.5551694626788</v>
      </c>
      <c r="AE30" s="37">
        <v>-2.9779015921914443E-2</v>
      </c>
      <c r="AF30" s="39"/>
      <c r="AG30" s="40">
        <f t="shared" si="1"/>
        <v>2.1075690171690139E-2</v>
      </c>
      <c r="AH30" s="39">
        <f t="shared" si="2"/>
        <v>0.82187942426658234</v>
      </c>
      <c r="AI30" s="39">
        <f t="shared" si="3"/>
        <v>0.30467172797507169</v>
      </c>
      <c r="AJ30" s="39">
        <f t="shared" si="4"/>
        <v>4.0746954737288774E-2</v>
      </c>
      <c r="AK30" s="39">
        <f t="shared" si="5"/>
        <v>2.9779015921914443E-2</v>
      </c>
      <c r="AM30" s="41">
        <v>3.2721536537731386</v>
      </c>
      <c r="AN30" s="13">
        <v>0.26824350817485954</v>
      </c>
      <c r="AO30" s="13">
        <v>0.77166853863985696</v>
      </c>
      <c r="AQ30" s="42">
        <v>0.49767504171383531</v>
      </c>
      <c r="AR30" s="42">
        <v>6.0017884964302434E-3</v>
      </c>
      <c r="AS30" s="42">
        <v>0.10096190839309575</v>
      </c>
      <c r="AT30" s="42">
        <v>2.0051169003916545E-2</v>
      </c>
      <c r="AU30" s="42">
        <v>1.2627961561596438E-2</v>
      </c>
      <c r="AV30" s="42">
        <v>3.1278354895514483E-2</v>
      </c>
      <c r="AW30" s="42">
        <v>7.2235926670994668E-2</v>
      </c>
      <c r="AX30" s="42">
        <v>4.1854790626882597E-2</v>
      </c>
      <c r="AY30" s="42">
        <v>1.6745131693778184E-2</v>
      </c>
      <c r="AZ30" s="42">
        <v>4.6015973851674793E-3</v>
      </c>
      <c r="BA30" s="42">
        <v>0.20056792694395587</v>
      </c>
      <c r="BB30" s="42">
        <v>1.0046015973851676</v>
      </c>
      <c r="BD30" s="42">
        <v>0.51895537579277295</v>
      </c>
      <c r="BE30" s="42">
        <v>6.2584219491252646E-3</v>
      </c>
      <c r="BF30" s="42">
        <v>0.21055797747246349</v>
      </c>
      <c r="BG30" s="42">
        <v>2.0908546889709608E-2</v>
      </c>
      <c r="BH30" s="42">
        <v>1.3167926836610722E-2</v>
      </c>
      <c r="BI30" s="42">
        <v>3.2615801594316089E-2</v>
      </c>
      <c r="BJ30" s="42">
        <v>7.5324698506461368E-2</v>
      </c>
      <c r="BK30" s="42">
        <v>8.7288960779315902E-2</v>
      </c>
      <c r="BL30" s="42">
        <v>3.4922290179224595E-2</v>
      </c>
      <c r="BM30" s="42">
        <v>4.7983593712938319E-3</v>
      </c>
      <c r="BN30" s="42">
        <v>1.5759711244171652</v>
      </c>
      <c r="BO30" s="11">
        <v>1</v>
      </c>
      <c r="CC30" s="39"/>
      <c r="CD30" s="41"/>
      <c r="CE30" s="39"/>
      <c r="CF30" s="43"/>
      <c r="CG30" s="38"/>
      <c r="CH30" s="39"/>
      <c r="CI30" s="41"/>
      <c r="CJ30" s="39"/>
      <c r="CK30" s="43"/>
      <c r="CL30" s="38"/>
      <c r="CM30" s="39"/>
      <c r="CN30" s="38"/>
      <c r="CO30" s="39"/>
      <c r="CP30" s="43"/>
      <c r="CQ30" s="38"/>
      <c r="CR30" s="39"/>
      <c r="CS30" s="38"/>
      <c r="CT30" s="39"/>
      <c r="CU30" s="43"/>
      <c r="CV30" s="41"/>
      <c r="CW30" s="41"/>
      <c r="CX30" s="41"/>
      <c r="CY30" s="41"/>
      <c r="CZ30" s="41"/>
      <c r="DA30" s="38"/>
      <c r="DC30" s="13"/>
      <c r="DD30" s="12"/>
      <c r="DE30" s="11"/>
      <c r="DI30" s="44"/>
      <c r="DZ30" s="45"/>
      <c r="EA30" s="45"/>
      <c r="EB30" s="45"/>
      <c r="EC30" s="45"/>
      <c r="ED30" s="45"/>
      <c r="EE30" s="45"/>
      <c r="EF30" s="45"/>
      <c r="EG30" s="45"/>
      <c r="EH30" s="45"/>
      <c r="EI30" s="45"/>
      <c r="EJ30" s="45"/>
      <c r="EK30" s="45"/>
      <c r="EL30" s="45"/>
      <c r="EM30" s="45"/>
      <c r="EN30" s="45"/>
      <c r="EO30" s="45"/>
      <c r="EP30" s="45"/>
      <c r="EQ30" s="45"/>
      <c r="ER30" s="45"/>
      <c r="ES30" s="45"/>
      <c r="ET30" s="45"/>
      <c r="EU30" s="45"/>
      <c r="EW30" s="13"/>
      <c r="EX30" s="13"/>
      <c r="EY30" s="13"/>
      <c r="EZ30" s="13"/>
      <c r="FA30" s="13"/>
      <c r="GB30" s="45"/>
      <c r="GC30" s="45"/>
      <c r="GD30" s="45"/>
      <c r="GF30" s="45"/>
      <c r="GG30" s="45"/>
      <c r="GH30" s="45"/>
      <c r="GI30" s="45"/>
      <c r="GJ30" s="45"/>
      <c r="GK30" s="45"/>
      <c r="GL30" s="45"/>
      <c r="GM30" s="45"/>
    </row>
    <row r="31" spans="1:195" s="10" customFormat="1" ht="14" customHeight="1">
      <c r="A31" s="10" t="s">
        <v>63</v>
      </c>
      <c r="B31" s="10">
        <v>850</v>
      </c>
      <c r="C31" s="10">
        <v>2000</v>
      </c>
      <c r="D31" s="10" t="s">
        <v>64</v>
      </c>
      <c r="E31" s="10">
        <v>-7.93</v>
      </c>
      <c r="F31" s="13" t="s">
        <v>2</v>
      </c>
      <c r="G31" s="13">
        <v>64.709999999999994</v>
      </c>
      <c r="H31" s="13">
        <v>0.67</v>
      </c>
      <c r="I31" s="13">
        <v>19.510000000000002</v>
      </c>
      <c r="J31" s="13">
        <v>1.64</v>
      </c>
      <c r="K31" s="13">
        <v>0.48</v>
      </c>
      <c r="L31" s="13">
        <v>2.2799999999999998</v>
      </c>
      <c r="M31" s="13">
        <v>4.8099999999999996</v>
      </c>
      <c r="N31" s="13">
        <v>5.76</v>
      </c>
      <c r="O31" s="11">
        <v>0.12998565006583387</v>
      </c>
      <c r="P31" s="13">
        <f t="shared" si="16"/>
        <v>99.989985650065847</v>
      </c>
      <c r="Q31" s="13">
        <v>8.817499999999999</v>
      </c>
      <c r="R31" s="13">
        <f t="shared" si="17"/>
        <v>8.817499999999999</v>
      </c>
      <c r="S31" s="11"/>
      <c r="T31" s="35">
        <v>520.57952994865809</v>
      </c>
      <c r="U31" s="36"/>
      <c r="V31" s="36">
        <v>404.58951648235546</v>
      </c>
      <c r="W31" s="37">
        <v>-0.22280940143332584</v>
      </c>
      <c r="X31" s="38">
        <v>423.57417512799725</v>
      </c>
      <c r="Y31" s="37">
        <v>-0.18634108573233363</v>
      </c>
      <c r="Z31" s="38">
        <v>357.785256735318</v>
      </c>
      <c r="AA31" s="37">
        <v>-0.31271739253634423</v>
      </c>
      <c r="AB31" s="38">
        <v>399.28761505030332</v>
      </c>
      <c r="AC31" s="37">
        <v>-0.23299401517058715</v>
      </c>
      <c r="AD31" s="109">
        <v>299.07097900374413</v>
      </c>
      <c r="AE31" s="37">
        <v>-0.42550376686298086</v>
      </c>
      <c r="AF31" s="39"/>
      <c r="AG31" s="40">
        <f t="shared" si="1"/>
        <v>0.22280940143332584</v>
      </c>
      <c r="AH31" s="39">
        <f t="shared" si="2"/>
        <v>0.31271739253634423</v>
      </c>
      <c r="AI31" s="39">
        <f t="shared" si="3"/>
        <v>0.18634108573233363</v>
      </c>
      <c r="AJ31" s="39">
        <f t="shared" si="4"/>
        <v>0.23299401517058715</v>
      </c>
      <c r="AK31" s="39">
        <f t="shared" si="5"/>
        <v>0.42550376686298086</v>
      </c>
      <c r="AM31" s="41">
        <v>1.678159254188178</v>
      </c>
      <c r="AN31" s="13">
        <v>3.1230654738164061E-2</v>
      </c>
      <c r="AO31" s="13">
        <v>1.0665585813560834</v>
      </c>
      <c r="AQ31" s="42">
        <v>0.563360049463275</v>
      </c>
      <c r="AR31" s="42">
        <v>4.3889673176332215E-3</v>
      </c>
      <c r="AS31" s="42">
        <v>0.10010235450879991</v>
      </c>
      <c r="AT31" s="42">
        <v>3.4692321515684744E-3</v>
      </c>
      <c r="AU31" s="42">
        <v>8.4715816328985432E-3</v>
      </c>
      <c r="AV31" s="42">
        <v>6.2293866709631236E-3</v>
      </c>
      <c r="AW31" s="42">
        <v>2.1268834510627437E-2</v>
      </c>
      <c r="AX31" s="42">
        <v>4.0598534270409069E-2</v>
      </c>
      <c r="AY31" s="42">
        <v>3.1988098943506175E-2</v>
      </c>
      <c r="AZ31" s="42">
        <v>8.4926344680185154E-4</v>
      </c>
      <c r="BA31" s="42">
        <v>0.22012296053031899</v>
      </c>
      <c r="BB31" s="42">
        <v>1.0008492634468018</v>
      </c>
      <c r="BD31" s="42">
        <v>0.59141312348050967</v>
      </c>
      <c r="BE31" s="42">
        <v>4.6075203107645082E-3</v>
      </c>
      <c r="BF31" s="42">
        <v>0.21017410163963696</v>
      </c>
      <c r="BG31" s="42">
        <v>3.6419860172776982E-3</v>
      </c>
      <c r="BH31" s="42">
        <v>8.8934324666897682E-3</v>
      </c>
      <c r="BI31" s="42">
        <v>6.5395851763931662E-3</v>
      </c>
      <c r="BJ31" s="42">
        <v>2.2327937280437596E-2</v>
      </c>
      <c r="BK31" s="42">
        <v>8.5240357332645275E-2</v>
      </c>
      <c r="BL31" s="42">
        <v>6.7161956295645489E-2</v>
      </c>
      <c r="BM31" s="42">
        <v>8.9155336486750438E-4</v>
      </c>
      <c r="BN31" s="42">
        <v>1.6293532540302922</v>
      </c>
      <c r="BO31" s="11">
        <v>1</v>
      </c>
      <c r="CC31" s="39"/>
      <c r="CD31" s="41"/>
      <c r="CE31" s="39"/>
      <c r="CF31" s="43"/>
      <c r="CG31" s="38"/>
      <c r="CH31" s="39"/>
      <c r="CI31" s="41"/>
      <c r="CJ31" s="39"/>
      <c r="CK31" s="43"/>
      <c r="CL31" s="38"/>
      <c r="CM31" s="39"/>
      <c r="CN31" s="38"/>
      <c r="CO31" s="39"/>
      <c r="CP31" s="43"/>
      <c r="CQ31" s="38"/>
      <c r="CR31" s="39"/>
      <c r="CS31" s="38"/>
      <c r="CT31" s="39"/>
      <c r="CU31" s="43"/>
      <c r="CV31" s="41"/>
      <c r="CW31" s="41"/>
      <c r="CX31" s="41"/>
      <c r="CY31" s="41"/>
      <c r="CZ31" s="41"/>
      <c r="DA31" s="38"/>
      <c r="DC31" s="13"/>
      <c r="DD31" s="12"/>
      <c r="DE31" s="11"/>
      <c r="DI31" s="44"/>
      <c r="DZ31" s="45"/>
      <c r="EA31" s="45"/>
      <c r="EB31" s="45"/>
      <c r="EC31" s="45"/>
      <c r="ED31" s="45"/>
      <c r="EE31" s="45"/>
      <c r="EF31" s="45"/>
      <c r="EG31" s="45"/>
      <c r="EH31" s="45"/>
      <c r="EI31" s="45"/>
      <c r="EJ31" s="45"/>
      <c r="EK31" s="45"/>
      <c r="EL31" s="45"/>
      <c r="EM31" s="45"/>
      <c r="EN31" s="45"/>
      <c r="EO31" s="45"/>
      <c r="EP31" s="45"/>
      <c r="EQ31" s="45"/>
      <c r="ER31" s="45"/>
      <c r="ES31" s="45"/>
      <c r="ET31" s="45"/>
      <c r="EU31" s="45"/>
      <c r="EW31" s="13"/>
      <c r="EX31" s="13"/>
      <c r="EY31" s="13"/>
      <c r="EZ31" s="13"/>
      <c r="FA31" s="13"/>
      <c r="GB31" s="45"/>
      <c r="GC31" s="45"/>
      <c r="GD31" s="45"/>
      <c r="GF31" s="45"/>
      <c r="GG31" s="45"/>
      <c r="GH31" s="45"/>
      <c r="GI31" s="45"/>
      <c r="GJ31" s="45"/>
      <c r="GK31" s="45"/>
      <c r="GL31" s="45"/>
      <c r="GM31" s="45"/>
    </row>
    <row r="32" spans="1:195" s="10" customFormat="1" ht="14" customHeight="1">
      <c r="A32" s="10" t="s">
        <v>65</v>
      </c>
      <c r="B32" s="10">
        <v>850</v>
      </c>
      <c r="C32" s="10">
        <v>2000</v>
      </c>
      <c r="D32" s="10" t="s">
        <v>64</v>
      </c>
      <c r="E32" s="10">
        <v>-7.93</v>
      </c>
      <c r="F32" s="13" t="s">
        <v>2</v>
      </c>
      <c r="G32" s="13">
        <v>65.21848974684174</v>
      </c>
      <c r="H32" s="13">
        <v>0.61494413300994732</v>
      </c>
      <c r="I32" s="13">
        <v>19.560685070938913</v>
      </c>
      <c r="J32" s="13">
        <v>1.4504895415402896</v>
      </c>
      <c r="K32" s="13">
        <v>0.43449873480355633</v>
      </c>
      <c r="L32" s="13">
        <v>2.4922409841859605</v>
      </c>
      <c r="M32" s="13">
        <v>4.6963508638640343</v>
      </c>
      <c r="N32" s="13">
        <v>5.3932859862996541</v>
      </c>
      <c r="O32" s="11">
        <v>0.15651634186083724</v>
      </c>
      <c r="P32" s="13">
        <f t="shared" si="16"/>
        <v>100.01750140334494</v>
      </c>
      <c r="Q32" s="13">
        <v>8.3014285714285716</v>
      </c>
      <c r="R32" s="13">
        <f t="shared" si="17"/>
        <v>8.3014285714285716</v>
      </c>
      <c r="S32" s="11"/>
      <c r="T32" s="35">
        <v>626.83229751846704</v>
      </c>
      <c r="U32" s="36"/>
      <c r="V32" s="36">
        <v>422.69147679990215</v>
      </c>
      <c r="W32" s="37">
        <v>-0.32567055259712541</v>
      </c>
      <c r="X32" s="38">
        <v>414.96862989309233</v>
      </c>
      <c r="Y32" s="37">
        <v>-0.33799098812251777</v>
      </c>
      <c r="Z32" s="38">
        <v>207.82146914133943</v>
      </c>
      <c r="AA32" s="37">
        <v>-0.66845762420974031</v>
      </c>
      <c r="AB32" s="38">
        <v>374.95101760529172</v>
      </c>
      <c r="AC32" s="37">
        <v>-0.40183200659942808</v>
      </c>
      <c r="AD32" s="109">
        <v>327.90196888088485</v>
      </c>
      <c r="AE32" s="37">
        <v>-0.47689043755562938</v>
      </c>
      <c r="AF32" s="39"/>
      <c r="AG32" s="40">
        <f t="shared" si="1"/>
        <v>0.32567055259712541</v>
      </c>
      <c r="AH32" s="39">
        <f t="shared" si="2"/>
        <v>0.66845762420974031</v>
      </c>
      <c r="AI32" s="39">
        <f t="shared" si="3"/>
        <v>0.33799098812251777</v>
      </c>
      <c r="AJ32" s="39">
        <f t="shared" si="4"/>
        <v>0.40183200659942808</v>
      </c>
      <c r="AK32" s="39">
        <f t="shared" si="5"/>
        <v>0.47689043755562938</v>
      </c>
      <c r="AM32" s="41">
        <v>1.6346977313666691</v>
      </c>
      <c r="AN32" s="13">
        <v>2.2581332334281952E-2</v>
      </c>
      <c r="AO32" s="13">
        <v>1.0810307432160871</v>
      </c>
      <c r="AQ32" s="42">
        <v>0.5748627969014366</v>
      </c>
      <c r="AR32" s="42">
        <v>4.0785146477630976E-3</v>
      </c>
      <c r="AS32" s="42">
        <v>0.10161314750445076</v>
      </c>
      <c r="AT32" s="42">
        <v>3.1361177970491974E-3</v>
      </c>
      <c r="AU32" s="42">
        <v>7.5564865991117327E-3</v>
      </c>
      <c r="AV32" s="42">
        <v>5.7091491355572557E-3</v>
      </c>
      <c r="AW32" s="42">
        <v>2.3538441176255927E-2</v>
      </c>
      <c r="AX32" s="42">
        <v>4.013327800651173E-2</v>
      </c>
      <c r="AY32" s="42">
        <v>3.0324818975018437E-2</v>
      </c>
      <c r="AZ32" s="42">
        <v>1.0353460483621562E-3</v>
      </c>
      <c r="BA32" s="42">
        <v>0.20904724925684562</v>
      </c>
      <c r="BB32" s="42">
        <v>1.0010353460483625</v>
      </c>
      <c r="BD32" s="42">
        <v>0.59693507093211884</v>
      </c>
      <c r="BE32" s="42">
        <v>4.2351121757798794E-3</v>
      </c>
      <c r="BF32" s="42">
        <v>0.21102931600426761</v>
      </c>
      <c r="BG32" s="42">
        <v>3.2565313144694908E-3</v>
      </c>
      <c r="BH32" s="42">
        <v>7.8466233827473742E-3</v>
      </c>
      <c r="BI32" s="42">
        <v>5.928356057419793E-3</v>
      </c>
      <c r="BJ32" s="42">
        <v>2.4442216697472156E-2</v>
      </c>
      <c r="BK32" s="42">
        <v>8.334844864787129E-2</v>
      </c>
      <c r="BL32" s="42">
        <v>6.297832478785359E-2</v>
      </c>
      <c r="BM32" s="42">
        <v>1.0750989108177025E-3</v>
      </c>
      <c r="BN32" s="42">
        <v>1.6374447660835441</v>
      </c>
      <c r="BO32" s="11">
        <v>1</v>
      </c>
      <c r="CC32" s="39"/>
      <c r="CD32" s="41"/>
      <c r="CE32" s="39"/>
      <c r="CF32" s="43"/>
      <c r="CG32" s="38"/>
      <c r="CH32" s="39"/>
      <c r="CI32" s="41"/>
      <c r="CJ32" s="39"/>
      <c r="CK32" s="43"/>
      <c r="CL32" s="38"/>
      <c r="CM32" s="39"/>
      <c r="CN32" s="38"/>
      <c r="CO32" s="39"/>
      <c r="CP32" s="43"/>
      <c r="CQ32" s="38"/>
      <c r="CR32" s="39"/>
      <c r="CS32" s="38"/>
      <c r="CT32" s="39"/>
      <c r="CU32" s="43"/>
      <c r="CV32" s="41"/>
      <c r="CW32" s="41"/>
      <c r="CX32" s="41"/>
      <c r="CY32" s="41"/>
      <c r="CZ32" s="41"/>
      <c r="DA32" s="38"/>
      <c r="DC32" s="13"/>
      <c r="DD32" s="12"/>
      <c r="DE32" s="11"/>
      <c r="DI32" s="44"/>
      <c r="DZ32" s="45"/>
      <c r="EA32" s="45"/>
      <c r="EB32" s="45"/>
      <c r="EC32" s="45"/>
      <c r="ED32" s="45"/>
      <c r="EE32" s="45"/>
      <c r="EF32" s="45"/>
      <c r="EG32" s="45"/>
      <c r="EH32" s="45"/>
      <c r="EI32" s="45"/>
      <c r="EJ32" s="45"/>
      <c r="EK32" s="45"/>
      <c r="EL32" s="45"/>
      <c r="EM32" s="45"/>
      <c r="EN32" s="45"/>
      <c r="EO32" s="45"/>
      <c r="EP32" s="45"/>
      <c r="EQ32" s="45"/>
      <c r="ER32" s="45"/>
      <c r="ES32" s="45"/>
      <c r="ET32" s="45"/>
      <c r="EU32" s="45"/>
      <c r="EW32" s="13"/>
      <c r="EX32" s="13"/>
      <c r="EY32" s="13"/>
      <c r="EZ32" s="13"/>
      <c r="FA32" s="13"/>
      <c r="GB32" s="45"/>
      <c r="GC32" s="45"/>
      <c r="GD32" s="45"/>
      <c r="GF32" s="45"/>
      <c r="GG32" s="45"/>
      <c r="GH32" s="45"/>
      <c r="GI32" s="45"/>
      <c r="GJ32" s="45"/>
      <c r="GK32" s="45"/>
      <c r="GL32" s="45"/>
      <c r="GM32" s="45"/>
    </row>
    <row r="33" spans="1:195" s="10" customFormat="1" ht="14" customHeight="1">
      <c r="A33" s="10" t="s">
        <v>66</v>
      </c>
      <c r="B33" s="10">
        <v>900</v>
      </c>
      <c r="C33" s="10">
        <v>2020</v>
      </c>
      <c r="D33" s="10" t="s">
        <v>64</v>
      </c>
      <c r="E33" s="10">
        <v>-6.98</v>
      </c>
      <c r="F33" s="13" t="s">
        <v>2</v>
      </c>
      <c r="G33" s="13">
        <v>62.809098670568822</v>
      </c>
      <c r="H33" s="13">
        <v>0.57880871232514131</v>
      </c>
      <c r="I33" s="13">
        <v>19.793667476321716</v>
      </c>
      <c r="J33" s="13">
        <v>1.9760757991490612</v>
      </c>
      <c r="K33" s="13">
        <v>0.71264998806978319</v>
      </c>
      <c r="L33" s="13">
        <v>3.525079619974802</v>
      </c>
      <c r="M33" s="13">
        <v>5.833065881881911</v>
      </c>
      <c r="N33" s="13">
        <v>4.504099487650981</v>
      </c>
      <c r="O33" s="11">
        <v>0.27992131913629764</v>
      </c>
      <c r="P33" s="13">
        <f t="shared" si="16"/>
        <v>100.01246695507851</v>
      </c>
      <c r="Q33" s="13">
        <v>7.8016909090909108</v>
      </c>
      <c r="R33" s="13">
        <f t="shared" si="17"/>
        <v>7.8016909090909108</v>
      </c>
      <c r="S33" s="11"/>
      <c r="T33" s="35">
        <v>1121.0568910089585</v>
      </c>
      <c r="U33" s="36"/>
      <c r="V33" s="36">
        <v>746.07567800288928</v>
      </c>
      <c r="W33" s="37">
        <v>-0.33448901301394585</v>
      </c>
      <c r="X33" s="38">
        <v>726.80931046243222</v>
      </c>
      <c r="Y33" s="37">
        <v>-0.35167490937208445</v>
      </c>
      <c r="Z33" s="38">
        <v>937.35253762037155</v>
      </c>
      <c r="AA33" s="37">
        <v>-0.16386711045792851</v>
      </c>
      <c r="AB33" s="38">
        <v>753.66204168207935</v>
      </c>
      <c r="AC33" s="37">
        <v>-0.32772185985692609</v>
      </c>
      <c r="AD33" s="109">
        <v>746.18277566430447</v>
      </c>
      <c r="AE33" s="37">
        <v>-0.33439348025171572</v>
      </c>
      <c r="AF33" s="39"/>
      <c r="AG33" s="40">
        <f t="shared" si="1"/>
        <v>0.33448901301394585</v>
      </c>
      <c r="AH33" s="39">
        <f t="shared" si="2"/>
        <v>0.16386711045792851</v>
      </c>
      <c r="AI33" s="39">
        <f t="shared" si="3"/>
        <v>0.35167490937208445</v>
      </c>
      <c r="AJ33" s="39">
        <f t="shared" si="4"/>
        <v>0.32772185985692609</v>
      </c>
      <c r="AK33" s="39">
        <f t="shared" si="5"/>
        <v>0.33439348025171572</v>
      </c>
      <c r="AM33" s="41">
        <v>1.9793543280261743</v>
      </c>
      <c r="AN33" s="13">
        <v>7.7899040983867116E-2</v>
      </c>
      <c r="AO33" s="13">
        <v>0.94798115068299416</v>
      </c>
      <c r="AQ33" s="42">
        <v>0.56015111038490617</v>
      </c>
      <c r="AR33" s="42">
        <v>3.8841017441489235E-3</v>
      </c>
      <c r="AS33" s="42">
        <v>0.10403543497145441</v>
      </c>
      <c r="AT33" s="42">
        <v>4.1858941296329961E-3</v>
      </c>
      <c r="AU33" s="42">
        <v>1.055289043908963E-2</v>
      </c>
      <c r="AV33" s="42">
        <v>9.4743260848373905E-3</v>
      </c>
      <c r="AW33" s="42">
        <v>3.3685714987747223E-2</v>
      </c>
      <c r="AX33" s="42">
        <v>5.0434782671138371E-2</v>
      </c>
      <c r="AY33" s="42">
        <v>2.562370442414082E-2</v>
      </c>
      <c r="AZ33" s="42">
        <v>1.8734883274877676E-3</v>
      </c>
      <c r="BA33" s="42">
        <v>0.19797204016290423</v>
      </c>
      <c r="BB33" s="42">
        <v>1.0018734883274878</v>
      </c>
      <c r="BD33" s="42">
        <v>0.57034785672330313</v>
      </c>
      <c r="BE33" s="42">
        <v>3.9548062371033282E-3</v>
      </c>
      <c r="BF33" s="42">
        <v>0.2118585012478964</v>
      </c>
      <c r="BG33" s="42">
        <v>4.2620923194570306E-3</v>
      </c>
      <c r="BH33" s="42">
        <v>1.0744990650888461E-2</v>
      </c>
      <c r="BI33" s="42">
        <v>9.6467925818652395E-3</v>
      </c>
      <c r="BJ33" s="42">
        <v>3.4298915041428402E-2</v>
      </c>
      <c r="BK33" s="42">
        <v>0.10270575088576837</v>
      </c>
      <c r="BL33" s="42">
        <v>5.2180294312289682E-2</v>
      </c>
      <c r="BM33" s="42">
        <v>1.9075924913270813E-3</v>
      </c>
      <c r="BN33" s="42">
        <v>1.60816138631077</v>
      </c>
      <c r="BO33" s="11">
        <v>1</v>
      </c>
      <c r="CC33" s="39"/>
      <c r="CD33" s="41"/>
      <c r="CE33" s="39"/>
      <c r="CF33" s="43"/>
      <c r="CG33" s="38"/>
      <c r="CH33" s="39"/>
      <c r="CI33" s="41"/>
      <c r="CJ33" s="39"/>
      <c r="CK33" s="43"/>
      <c r="CL33" s="38"/>
      <c r="CM33" s="39"/>
      <c r="CN33" s="38"/>
      <c r="CO33" s="39"/>
      <c r="CP33" s="43"/>
      <c r="CQ33" s="38"/>
      <c r="CR33" s="39"/>
      <c r="CS33" s="38"/>
      <c r="CT33" s="39"/>
      <c r="CU33" s="43"/>
      <c r="CV33" s="41"/>
      <c r="CW33" s="41"/>
      <c r="CX33" s="41"/>
      <c r="CY33" s="41"/>
      <c r="CZ33" s="41"/>
      <c r="DA33" s="38"/>
      <c r="DC33" s="13"/>
      <c r="DD33" s="12"/>
      <c r="DE33" s="11"/>
      <c r="DI33" s="44"/>
      <c r="DZ33" s="45"/>
      <c r="EA33" s="45"/>
      <c r="EB33" s="45"/>
      <c r="EC33" s="45"/>
      <c r="ED33" s="45"/>
      <c r="EE33" s="45"/>
      <c r="EF33" s="45"/>
      <c r="EG33" s="45"/>
      <c r="EH33" s="45"/>
      <c r="EI33" s="45"/>
      <c r="EJ33" s="45"/>
      <c r="EK33" s="45"/>
      <c r="EL33" s="45"/>
      <c r="EM33" s="45"/>
      <c r="EN33" s="45"/>
      <c r="EO33" s="45"/>
      <c r="EP33" s="45"/>
      <c r="EQ33" s="45"/>
      <c r="ER33" s="45"/>
      <c r="ES33" s="45"/>
      <c r="ET33" s="45"/>
      <c r="EU33" s="45"/>
      <c r="EW33" s="13"/>
      <c r="EX33" s="13"/>
      <c r="EY33" s="13"/>
      <c r="EZ33" s="13"/>
      <c r="FA33" s="13"/>
      <c r="GB33" s="45"/>
      <c r="GC33" s="45"/>
      <c r="GD33" s="45"/>
      <c r="GF33" s="45"/>
      <c r="GG33" s="45"/>
      <c r="GH33" s="45"/>
      <c r="GI33" s="45"/>
      <c r="GJ33" s="45"/>
      <c r="GK33" s="45"/>
      <c r="GL33" s="45"/>
      <c r="GM33" s="45"/>
    </row>
    <row r="34" spans="1:195" s="10" customFormat="1" ht="14" customHeight="1">
      <c r="A34" s="10" t="s">
        <v>67</v>
      </c>
      <c r="B34" s="10">
        <v>900</v>
      </c>
      <c r="C34" s="10">
        <v>2020</v>
      </c>
      <c r="D34" s="10" t="s">
        <v>64</v>
      </c>
      <c r="E34" s="10">
        <v>-6.98</v>
      </c>
      <c r="F34" s="13" t="s">
        <v>2</v>
      </c>
      <c r="G34" s="13">
        <v>63.983466055454734</v>
      </c>
      <c r="H34" s="13">
        <v>0.47980490615653798</v>
      </c>
      <c r="I34" s="13">
        <v>19.652165107389408</v>
      </c>
      <c r="J34" s="13">
        <v>1.8168698848875287</v>
      </c>
      <c r="K34" s="13">
        <v>0.81578701312077362</v>
      </c>
      <c r="L34" s="13">
        <v>2.7487930570272403</v>
      </c>
      <c r="M34" s="13">
        <v>5.3632224046749348</v>
      </c>
      <c r="N34" s="13">
        <v>4.9068882877990578</v>
      </c>
      <c r="O34" s="11">
        <v>0.2405767926912655</v>
      </c>
      <c r="P34" s="13">
        <f t="shared" si="16"/>
        <v>100.00757350920148</v>
      </c>
      <c r="Q34" s="13">
        <v>6.9700500000000076</v>
      </c>
      <c r="R34" s="13">
        <f t="shared" si="17"/>
        <v>6.9700500000000076</v>
      </c>
      <c r="S34" s="11"/>
      <c r="T34" s="35">
        <v>963.48599704924914</v>
      </c>
      <c r="U34" s="36"/>
      <c r="V34" s="36">
        <v>530.24046393907486</v>
      </c>
      <c r="W34" s="37">
        <v>-0.44966458717305957</v>
      </c>
      <c r="X34" s="38">
        <v>655.70759877788123</v>
      </c>
      <c r="Y34" s="37">
        <v>-0.31944252351768809</v>
      </c>
      <c r="Z34" s="38">
        <v>534.36007413592404</v>
      </c>
      <c r="AA34" s="37">
        <v>-0.44538885279864643</v>
      </c>
      <c r="AB34" s="38">
        <v>720.12467849853556</v>
      </c>
      <c r="AC34" s="37">
        <v>-0.25258417797043919</v>
      </c>
      <c r="AD34" s="109">
        <v>590.49586811219228</v>
      </c>
      <c r="AE34" s="37">
        <v>-0.38712563553530427</v>
      </c>
      <c r="AF34" s="39"/>
      <c r="AG34" s="40">
        <f t="shared" si="1"/>
        <v>0.44966458717305957</v>
      </c>
      <c r="AH34" s="39">
        <f t="shared" si="2"/>
        <v>0.44538885279864643</v>
      </c>
      <c r="AI34" s="39">
        <f t="shared" si="3"/>
        <v>0.31944252351768809</v>
      </c>
      <c r="AJ34" s="39">
        <f t="shared" si="4"/>
        <v>0.25258417797043919</v>
      </c>
      <c r="AK34" s="39">
        <f t="shared" si="5"/>
        <v>0.38712563553530427</v>
      </c>
      <c r="AM34" s="41">
        <v>1.8321309353489132</v>
      </c>
      <c r="AN34" s="13">
        <v>5.5738309691473198E-2</v>
      </c>
      <c r="AO34" s="13">
        <v>1.0272157864533216</v>
      </c>
      <c r="AQ34" s="42">
        <v>0.58374215563211262</v>
      </c>
      <c r="AR34" s="42">
        <v>3.2937518579985487E-3</v>
      </c>
      <c r="AS34" s="42">
        <v>0.10566619680608853</v>
      </c>
      <c r="AT34" s="42">
        <v>4.0415120546055186E-3</v>
      </c>
      <c r="AU34" s="42">
        <v>9.8213388657100043E-3</v>
      </c>
      <c r="AV34" s="42">
        <v>1.1094800262013427E-2</v>
      </c>
      <c r="AW34" s="42">
        <v>2.6871353311555574E-2</v>
      </c>
      <c r="AX34" s="42">
        <v>4.7438367358666161E-2</v>
      </c>
      <c r="AY34" s="42">
        <v>2.855688068033118E-2</v>
      </c>
      <c r="AZ34" s="42">
        <v>1.6471737065491842E-3</v>
      </c>
      <c r="BA34" s="42">
        <v>0.17947364317091849</v>
      </c>
      <c r="BB34" s="42">
        <v>1.0016471737065491</v>
      </c>
      <c r="BD34" s="42">
        <v>0.58246783153513149</v>
      </c>
      <c r="BE34" s="42">
        <v>3.2865615132176775E-3</v>
      </c>
      <c r="BF34" s="42">
        <v>0.21087104957687935</v>
      </c>
      <c r="BG34" s="42">
        <v>4.0326893301376463E-3</v>
      </c>
      <c r="BH34" s="42">
        <v>9.7998986310782587E-3</v>
      </c>
      <c r="BI34" s="42">
        <v>1.1070580028493086E-2</v>
      </c>
      <c r="BJ34" s="42">
        <v>2.6812692458106791E-2</v>
      </c>
      <c r="BK34" s="42">
        <v>9.4669616372140566E-2</v>
      </c>
      <c r="BL34" s="42">
        <v>5.6989080554815282E-2</v>
      </c>
      <c r="BM34" s="42">
        <v>1.6435778841027197E-3</v>
      </c>
      <c r="BN34" s="42">
        <v>1.6202605186888503</v>
      </c>
      <c r="BO34" s="11">
        <v>1</v>
      </c>
      <c r="CC34" s="39"/>
      <c r="CD34" s="41"/>
      <c r="CE34" s="39"/>
      <c r="CF34" s="43"/>
      <c r="CG34" s="38"/>
      <c r="CH34" s="39"/>
      <c r="CI34" s="41"/>
      <c r="CJ34" s="39"/>
      <c r="CK34" s="43"/>
      <c r="CL34" s="38"/>
      <c r="CM34" s="39"/>
      <c r="CN34" s="38"/>
      <c r="CO34" s="39"/>
      <c r="CP34" s="43"/>
      <c r="CQ34" s="38"/>
      <c r="CR34" s="39"/>
      <c r="CS34" s="38"/>
      <c r="CT34" s="39"/>
      <c r="CU34" s="43"/>
      <c r="CV34" s="41"/>
      <c r="CW34" s="41"/>
      <c r="CX34" s="41"/>
      <c r="CY34" s="41"/>
      <c r="CZ34" s="41"/>
      <c r="DA34" s="38"/>
      <c r="DC34" s="13"/>
      <c r="DD34" s="12"/>
      <c r="DE34" s="11"/>
      <c r="DI34" s="44"/>
      <c r="DZ34" s="45"/>
      <c r="EA34" s="45"/>
      <c r="EB34" s="45"/>
      <c r="EC34" s="45"/>
      <c r="ED34" s="45"/>
      <c r="EE34" s="45"/>
      <c r="EF34" s="45"/>
      <c r="EG34" s="45"/>
      <c r="EH34" s="45"/>
      <c r="EI34" s="45"/>
      <c r="EJ34" s="45"/>
      <c r="EK34" s="45"/>
      <c r="EL34" s="45"/>
      <c r="EM34" s="45"/>
      <c r="EN34" s="45"/>
      <c r="EO34" s="45"/>
      <c r="EP34" s="45"/>
      <c r="EQ34" s="45"/>
      <c r="ER34" s="45"/>
      <c r="ES34" s="45"/>
      <c r="ET34" s="45"/>
      <c r="EU34" s="45"/>
      <c r="EW34" s="13"/>
      <c r="EX34" s="13"/>
      <c r="EY34" s="13"/>
      <c r="EZ34" s="13"/>
      <c r="FA34" s="13"/>
      <c r="GB34" s="45"/>
      <c r="GC34" s="45"/>
      <c r="GD34" s="45"/>
      <c r="GF34" s="45"/>
      <c r="GG34" s="45"/>
      <c r="GH34" s="45"/>
      <c r="GI34" s="45"/>
      <c r="GJ34" s="45"/>
      <c r="GK34" s="45"/>
      <c r="GL34" s="45"/>
      <c r="GM34" s="45"/>
    </row>
    <row r="35" spans="1:195" s="10" customFormat="1" ht="14" customHeight="1">
      <c r="A35" s="10" t="s">
        <v>68</v>
      </c>
      <c r="B35" s="10">
        <v>950</v>
      </c>
      <c r="C35" s="10">
        <v>1700</v>
      </c>
      <c r="D35" s="10" t="s">
        <v>64</v>
      </c>
      <c r="E35" s="10">
        <v>-6.12</v>
      </c>
      <c r="F35" s="13" t="s">
        <v>2</v>
      </c>
      <c r="G35" s="13">
        <v>62.013375521571909</v>
      </c>
      <c r="H35" s="13">
        <v>0.64126700240179535</v>
      </c>
      <c r="I35" s="13">
        <v>19.287122897478572</v>
      </c>
      <c r="J35" s="13">
        <v>2.4599518594756922</v>
      </c>
      <c r="K35" s="13">
        <v>1.1549723264115741</v>
      </c>
      <c r="L35" s="13">
        <v>4.5795782392673985</v>
      </c>
      <c r="M35" s="13">
        <v>5.5064286155050821</v>
      </c>
      <c r="N35" s="13">
        <v>3.9862993031021055</v>
      </c>
      <c r="O35" s="11">
        <v>0.34715033190307371</v>
      </c>
      <c r="P35" s="13">
        <f t="shared" si="16"/>
        <v>99.976146097117194</v>
      </c>
      <c r="Q35" s="13">
        <v>7.1211714285714294</v>
      </c>
      <c r="R35" s="13">
        <f t="shared" si="17"/>
        <v>7.1211714285714294</v>
      </c>
      <c r="S35" s="11"/>
      <c r="T35" s="35">
        <v>1390.3023642386199</v>
      </c>
      <c r="U35" s="36"/>
      <c r="V35" s="36">
        <v>1251.2984193152934</v>
      </c>
      <c r="W35" s="37">
        <v>-9.9981089365010309E-2</v>
      </c>
      <c r="X35" s="38">
        <v>1104.8500162095577</v>
      </c>
      <c r="Y35" s="37">
        <v>-0.20531673927303312</v>
      </c>
      <c r="Z35" s="38">
        <v>1609.6287762051236</v>
      </c>
      <c r="AA35" s="37">
        <v>0.15775446953700231</v>
      </c>
      <c r="AB35" s="38">
        <v>1224.6758757315622</v>
      </c>
      <c r="AC35" s="37">
        <v>-0.11912983302575395</v>
      </c>
      <c r="AD35" s="109">
        <v>1073.6010853137689</v>
      </c>
      <c r="AE35" s="37">
        <v>-0.22779309527988051</v>
      </c>
      <c r="AF35" s="39"/>
      <c r="AG35" s="40">
        <f t="shared" si="1"/>
        <v>9.9981089365010309E-2</v>
      </c>
      <c r="AH35" s="39">
        <f t="shared" si="2"/>
        <v>0.15775446953700231</v>
      </c>
      <c r="AI35" s="39">
        <f t="shared" si="3"/>
        <v>0.20531673927303312</v>
      </c>
      <c r="AJ35" s="39">
        <f t="shared" si="4"/>
        <v>0.11912983302575395</v>
      </c>
      <c r="AK35" s="39">
        <f t="shared" si="5"/>
        <v>0.22779309527988051</v>
      </c>
      <c r="AM35" s="41">
        <v>2.2056183650622492</v>
      </c>
      <c r="AN35" s="13">
        <v>0.12273236686854432</v>
      </c>
      <c r="AO35" s="13">
        <v>0.88883929208102774</v>
      </c>
      <c r="AQ35" s="42">
        <v>0.5608962802620272</v>
      </c>
      <c r="AR35" s="42">
        <v>4.3642435578069216E-3</v>
      </c>
      <c r="AS35" s="42">
        <v>0.10281039159295211</v>
      </c>
      <c r="AT35" s="42">
        <v>5.2817153098748439E-3</v>
      </c>
      <c r="AU35" s="42">
        <v>1.3326264579408838E-2</v>
      </c>
      <c r="AV35" s="42">
        <v>1.5572494015567043E-2</v>
      </c>
      <c r="AW35" s="42">
        <v>4.4383022082174241E-2</v>
      </c>
      <c r="AX35" s="42">
        <v>4.8285622406947198E-2</v>
      </c>
      <c r="AY35" s="42">
        <v>2.299949992002534E-2</v>
      </c>
      <c r="AZ35" s="42">
        <v>2.3563898784750088E-3</v>
      </c>
      <c r="BA35" s="42">
        <v>0.18208046627321628</v>
      </c>
      <c r="BB35" s="42">
        <v>1.0023563898784751</v>
      </c>
      <c r="BD35" s="42">
        <v>0.56541106064127189</v>
      </c>
      <c r="BE35" s="42">
        <v>4.3993723362966385E-3</v>
      </c>
      <c r="BF35" s="42">
        <v>0.20727587114095172</v>
      </c>
      <c r="BG35" s="42">
        <v>5.3242290249571386E-3</v>
      </c>
      <c r="BH35" s="42">
        <v>1.3433530681839809E-2</v>
      </c>
      <c r="BI35" s="42">
        <v>1.569784052420237E-2</v>
      </c>
      <c r="BJ35" s="42">
        <v>4.4740271014498359E-2</v>
      </c>
      <c r="BK35" s="42">
        <v>9.7348568494988005E-2</v>
      </c>
      <c r="BL35" s="42">
        <v>4.6369256140994089E-2</v>
      </c>
      <c r="BM35" s="42">
        <v>2.3753569908691566E-3</v>
      </c>
      <c r="BN35" s="42">
        <v>1.6083062215709731</v>
      </c>
      <c r="BO35" s="11">
        <v>1</v>
      </c>
      <c r="CC35" s="39"/>
      <c r="CD35" s="41"/>
      <c r="CE35" s="39"/>
      <c r="CF35" s="43"/>
      <c r="CG35" s="38"/>
      <c r="CH35" s="39"/>
      <c r="CI35" s="41"/>
      <c r="CJ35" s="39"/>
      <c r="CK35" s="43"/>
      <c r="CL35" s="38"/>
      <c r="CM35" s="39"/>
      <c r="CN35" s="38"/>
      <c r="CO35" s="39"/>
      <c r="CP35" s="43"/>
      <c r="CQ35" s="38"/>
      <c r="CR35" s="39"/>
      <c r="CS35" s="38"/>
      <c r="CT35" s="39"/>
      <c r="CU35" s="43"/>
      <c r="CV35" s="41"/>
      <c r="CW35" s="41"/>
      <c r="CX35" s="41"/>
      <c r="CY35" s="41"/>
      <c r="CZ35" s="41"/>
      <c r="DA35" s="38"/>
      <c r="DC35" s="13"/>
      <c r="DD35" s="12"/>
      <c r="DE35" s="11"/>
      <c r="DI35" s="44"/>
      <c r="DZ35" s="45"/>
      <c r="EA35" s="45"/>
      <c r="EB35" s="45"/>
      <c r="EC35" s="45"/>
      <c r="ED35" s="45"/>
      <c r="EE35" s="45"/>
      <c r="EF35" s="45"/>
      <c r="EG35" s="45"/>
      <c r="EH35" s="45"/>
      <c r="EI35" s="45"/>
      <c r="EJ35" s="45"/>
      <c r="EK35" s="45"/>
      <c r="EL35" s="45"/>
      <c r="EM35" s="45"/>
      <c r="EN35" s="45"/>
      <c r="EO35" s="45"/>
      <c r="EP35" s="45"/>
      <c r="EQ35" s="45"/>
      <c r="ER35" s="45"/>
      <c r="ES35" s="45"/>
      <c r="ET35" s="45"/>
      <c r="EU35" s="45"/>
      <c r="EW35" s="13"/>
      <c r="EX35" s="13"/>
      <c r="EY35" s="13"/>
      <c r="EZ35" s="13"/>
      <c r="FA35" s="13"/>
      <c r="GB35" s="45"/>
      <c r="GC35" s="45"/>
      <c r="GD35" s="45"/>
      <c r="GF35" s="45"/>
      <c r="GG35" s="45"/>
      <c r="GH35" s="45"/>
      <c r="GI35" s="45"/>
      <c r="GJ35" s="45"/>
      <c r="GK35" s="45"/>
      <c r="GL35" s="45"/>
      <c r="GM35" s="45"/>
    </row>
    <row r="36" spans="1:195" s="10" customFormat="1" ht="14" customHeight="1">
      <c r="A36" s="10" t="s">
        <v>69</v>
      </c>
      <c r="B36" s="10">
        <v>950</v>
      </c>
      <c r="C36" s="10">
        <v>1700</v>
      </c>
      <c r="D36" s="10" t="s">
        <v>64</v>
      </c>
      <c r="E36" s="10">
        <v>-6.12</v>
      </c>
      <c r="F36" s="13" t="s">
        <v>2</v>
      </c>
      <c r="G36" s="13">
        <v>62.020557582509106</v>
      </c>
      <c r="H36" s="13">
        <v>0.62853115289018713</v>
      </c>
      <c r="I36" s="13">
        <v>19.175323419034193</v>
      </c>
      <c r="J36" s="13">
        <v>2.3849054333801192</v>
      </c>
      <c r="K36" s="13">
        <v>1.2791085587298716</v>
      </c>
      <c r="L36" s="13">
        <v>4.579311271563177</v>
      </c>
      <c r="M36" s="13">
        <v>5.629781369478966</v>
      </c>
      <c r="N36" s="13">
        <v>3.9381308866942093</v>
      </c>
      <c r="O36" s="11">
        <v>0.37213869105905167</v>
      </c>
      <c r="P36" s="13">
        <f t="shared" si="16"/>
        <v>100.00778836533888</v>
      </c>
      <c r="Q36" s="13">
        <v>7.7058875000000047</v>
      </c>
      <c r="R36" s="13">
        <f t="shared" si="17"/>
        <v>7.7058875000000047</v>
      </c>
      <c r="S36" s="11"/>
      <c r="T36" s="35">
        <v>1490.3782438223961</v>
      </c>
      <c r="U36" s="36"/>
      <c r="V36" s="36">
        <v>1312.756908358796</v>
      </c>
      <c r="W36" s="37">
        <v>-0.11917869587793499</v>
      </c>
      <c r="X36" s="38">
        <v>1097.7566453140746</v>
      </c>
      <c r="Y36" s="37">
        <v>-0.26343755361146365</v>
      </c>
      <c r="Z36" s="38">
        <v>2251.1302517809586</v>
      </c>
      <c r="AA36" s="37">
        <v>0.51044223915094866</v>
      </c>
      <c r="AB36" s="38">
        <v>1284.9538724941833</v>
      </c>
      <c r="AC36" s="37">
        <v>-0.13783371582327836</v>
      </c>
      <c r="AD36" s="109">
        <v>1003.7393054387752</v>
      </c>
      <c r="AE36" s="37">
        <v>-0.32652042553676208</v>
      </c>
      <c r="AF36" s="39"/>
      <c r="AG36" s="40">
        <f t="shared" si="1"/>
        <v>0.11917869587793499</v>
      </c>
      <c r="AH36" s="39">
        <f t="shared" si="2"/>
        <v>0.51044223915094866</v>
      </c>
      <c r="AI36" s="39">
        <f t="shared" si="3"/>
        <v>0.26343755361146365</v>
      </c>
      <c r="AJ36" s="39">
        <f t="shared" si="4"/>
        <v>0.13783371582327836</v>
      </c>
      <c r="AK36" s="39">
        <f t="shared" si="5"/>
        <v>0.32652042553676208</v>
      </c>
      <c r="AM36" s="41">
        <v>2.2618683434673668</v>
      </c>
      <c r="AN36" s="13">
        <v>0.12945398133224989</v>
      </c>
      <c r="AO36" s="13">
        <v>0.87760832156929947</v>
      </c>
      <c r="AQ36" s="42">
        <v>0.55139142119385343</v>
      </c>
      <c r="AR36" s="42">
        <v>4.2045937930667507E-3</v>
      </c>
      <c r="AS36" s="42">
        <v>0.10047069660332472</v>
      </c>
      <c r="AT36" s="42">
        <v>5.0047073034148633E-3</v>
      </c>
      <c r="AU36" s="42">
        <v>1.2727832079634387E-2</v>
      </c>
      <c r="AV36" s="42">
        <v>1.6952008023520454E-2</v>
      </c>
      <c r="AW36" s="42">
        <v>4.3623318758543222E-2</v>
      </c>
      <c r="AX36" s="42">
        <v>4.8525106825134667E-2</v>
      </c>
      <c r="AY36" s="42">
        <v>2.2333962668597988E-2</v>
      </c>
      <c r="AZ36" s="42">
        <v>2.4829132137533555E-3</v>
      </c>
      <c r="BA36" s="42">
        <v>0.1947663527509095</v>
      </c>
      <c r="BB36" s="42">
        <v>1.0024829132137534</v>
      </c>
      <c r="BD36" s="42">
        <v>0.56462428722835012</v>
      </c>
      <c r="BE36" s="42">
        <v>4.3055000173106133E-3</v>
      </c>
      <c r="BF36" s="42">
        <v>0.20576379419963456</v>
      </c>
      <c r="BG36" s="42">
        <v>5.1248154856288058E-3</v>
      </c>
      <c r="BH36" s="42">
        <v>1.3033287859948672E-2</v>
      </c>
      <c r="BI36" s="42">
        <v>1.7358839980944205E-2</v>
      </c>
      <c r="BJ36" s="42">
        <v>4.4670236630174387E-2</v>
      </c>
      <c r="BK36" s="42">
        <v>9.9379325831725984E-2</v>
      </c>
      <c r="BL36" s="42">
        <v>4.5739912766282594E-2</v>
      </c>
      <c r="BM36" s="42">
        <v>2.5425007529677694E-3</v>
      </c>
      <c r="BN36" s="42">
        <v>1.6057687089764483</v>
      </c>
      <c r="BO36" s="11">
        <v>1</v>
      </c>
      <c r="CC36" s="39"/>
      <c r="CD36" s="41"/>
      <c r="CE36" s="39"/>
      <c r="CF36" s="43"/>
      <c r="CG36" s="38"/>
      <c r="CH36" s="39"/>
      <c r="CI36" s="41"/>
      <c r="CJ36" s="39"/>
      <c r="CK36" s="43"/>
      <c r="CL36" s="38"/>
      <c r="CM36" s="39"/>
      <c r="CN36" s="38"/>
      <c r="CO36" s="39"/>
      <c r="CP36" s="43"/>
      <c r="CQ36" s="38"/>
      <c r="CR36" s="39"/>
      <c r="CS36" s="38"/>
      <c r="CT36" s="39"/>
      <c r="CU36" s="43"/>
      <c r="CV36" s="41"/>
      <c r="CW36" s="41"/>
      <c r="CX36" s="41"/>
      <c r="CY36" s="41"/>
      <c r="CZ36" s="41"/>
      <c r="DA36" s="38"/>
      <c r="DC36" s="13"/>
      <c r="DD36" s="12"/>
      <c r="DE36" s="11"/>
      <c r="DI36" s="44"/>
      <c r="DZ36" s="45"/>
      <c r="EA36" s="45"/>
      <c r="EB36" s="45"/>
      <c r="EC36" s="45"/>
      <c r="ED36" s="45"/>
      <c r="EE36" s="45"/>
      <c r="EF36" s="45"/>
      <c r="EG36" s="45"/>
      <c r="EH36" s="45"/>
      <c r="EI36" s="45"/>
      <c r="EJ36" s="45"/>
      <c r="EK36" s="45"/>
      <c r="EL36" s="45"/>
      <c r="EM36" s="45"/>
      <c r="EN36" s="45"/>
      <c r="EO36" s="45"/>
      <c r="EP36" s="45"/>
      <c r="EQ36" s="45"/>
      <c r="ER36" s="45"/>
      <c r="ES36" s="45"/>
      <c r="ET36" s="45"/>
      <c r="EU36" s="45"/>
      <c r="EW36" s="13"/>
      <c r="EX36" s="13"/>
      <c r="EY36" s="13"/>
      <c r="EZ36" s="13"/>
      <c r="FA36" s="13"/>
      <c r="GB36" s="45"/>
      <c r="GC36" s="45"/>
      <c r="GD36" s="45"/>
      <c r="GF36" s="45"/>
      <c r="GG36" s="45"/>
      <c r="GH36" s="45"/>
      <c r="GI36" s="45"/>
      <c r="GJ36" s="45"/>
      <c r="GK36" s="45"/>
      <c r="GL36" s="45"/>
      <c r="GM36" s="45"/>
    </row>
    <row r="37" spans="1:195" s="10" customFormat="1" ht="14" customHeight="1">
      <c r="A37" s="10" t="s">
        <v>70</v>
      </c>
      <c r="B37" s="10">
        <v>950</v>
      </c>
      <c r="C37" s="10">
        <v>2020</v>
      </c>
      <c r="D37" s="10" t="s">
        <v>64</v>
      </c>
      <c r="E37" s="10">
        <v>-6.11</v>
      </c>
      <c r="F37" s="13" t="s">
        <v>2</v>
      </c>
      <c r="G37" s="13">
        <v>62.350278680845094</v>
      </c>
      <c r="H37" s="13">
        <v>0.49008133397990189</v>
      </c>
      <c r="I37" s="13">
        <v>19.709542721544238</v>
      </c>
      <c r="J37" s="13">
        <v>2.0948267972846586</v>
      </c>
      <c r="K37" s="13">
        <v>0.9743969989309762</v>
      </c>
      <c r="L37" s="13">
        <v>3.4174069627956745</v>
      </c>
      <c r="M37" s="13">
        <v>6.0830064923644125</v>
      </c>
      <c r="N37" s="13">
        <v>4.6006008514030947</v>
      </c>
      <c r="O37" s="11">
        <v>0.31969999999999998</v>
      </c>
      <c r="P37" s="13">
        <f t="shared" si="16"/>
        <v>100.03984083914806</v>
      </c>
      <c r="Q37" s="13">
        <v>6.1169166666666657</v>
      </c>
      <c r="R37" s="13">
        <f t="shared" si="17"/>
        <v>6.1169166666666657</v>
      </c>
      <c r="S37" s="11"/>
      <c r="T37" s="35">
        <v>1280.36653</v>
      </c>
      <c r="U37" s="36"/>
      <c r="V37" s="36">
        <v>833.99956735639478</v>
      </c>
      <c r="W37" s="37">
        <v>-0.34862436043498046</v>
      </c>
      <c r="X37" s="38">
        <v>1077.1180097406918</v>
      </c>
      <c r="Y37" s="37">
        <v>-0.15874245030390491</v>
      </c>
      <c r="Z37" s="38">
        <v>957.53767089086637</v>
      </c>
      <c r="AA37" s="37">
        <v>-0.25213784611281087</v>
      </c>
      <c r="AB37" s="38">
        <v>1304.9160907842747</v>
      </c>
      <c r="AC37" s="37">
        <v>1.9173853899691298E-2</v>
      </c>
      <c r="AD37" s="109">
        <v>1076.0607211676165</v>
      </c>
      <c r="AE37" s="37">
        <v>-0.15956822054102232</v>
      </c>
      <c r="AF37" s="39"/>
      <c r="AG37" s="40">
        <f t="shared" si="1"/>
        <v>0.34862436043498046</v>
      </c>
      <c r="AH37" s="39">
        <f t="shared" si="2"/>
        <v>0.25213784611281087</v>
      </c>
      <c r="AI37" s="39">
        <f t="shared" si="3"/>
        <v>0.15874245030390491</v>
      </c>
      <c r="AJ37" s="39">
        <f t="shared" si="4"/>
        <v>1.9173853899691298E-2</v>
      </c>
      <c r="AK37" s="39">
        <f t="shared" si="5"/>
        <v>0.15956822054102232</v>
      </c>
      <c r="AM37" s="41">
        <v>2.0898531109858904</v>
      </c>
      <c r="AN37" s="13">
        <v>9.541015771844763E-2</v>
      </c>
      <c r="AO37" s="13">
        <v>0.92971011621755006</v>
      </c>
      <c r="AQ37" s="42">
        <v>0.5820951861558189</v>
      </c>
      <c r="AR37" s="42">
        <v>3.4426800952084922E-3</v>
      </c>
      <c r="AS37" s="42">
        <v>0.10844375181706796</v>
      </c>
      <c r="AT37" s="42">
        <v>4.6183622303307432E-3</v>
      </c>
      <c r="AU37" s="42">
        <v>1.1737715324533805E-2</v>
      </c>
      <c r="AV37" s="42">
        <v>1.3560663906749962E-2</v>
      </c>
      <c r="AW37" s="42">
        <v>3.4185859847509464E-2</v>
      </c>
      <c r="AX37" s="42">
        <v>5.5058518444753929E-2</v>
      </c>
      <c r="AY37" s="42">
        <v>2.7398164286774634E-2</v>
      </c>
      <c r="AZ37" s="42">
        <v>2.2399102678359851E-3</v>
      </c>
      <c r="BA37" s="42">
        <v>0.15945909789125207</v>
      </c>
      <c r="BB37" s="42">
        <v>1.0022399102678361</v>
      </c>
      <c r="BD37" s="42">
        <v>0.56435122916660552</v>
      </c>
      <c r="BE37" s="42">
        <v>3.3377371769541422E-3</v>
      </c>
      <c r="BF37" s="42">
        <v>0.21027614070327708</v>
      </c>
      <c r="BG37" s="42">
        <v>4.4775810956905731E-3</v>
      </c>
      <c r="BH37" s="42">
        <v>1.1379915568027307E-2</v>
      </c>
      <c r="BI37" s="42">
        <v>1.3147295366983102E-2</v>
      </c>
      <c r="BJ37" s="42">
        <v>3.3143775251724628E-2</v>
      </c>
      <c r="BK37" s="42">
        <v>0.10676034882058433</v>
      </c>
      <c r="BL37" s="42">
        <v>5.3125976850153314E-2</v>
      </c>
      <c r="BM37" s="42">
        <v>2.1716312777370354E-3</v>
      </c>
      <c r="BN37" s="42">
        <v>1.5985738316438429</v>
      </c>
      <c r="BO37" s="11">
        <v>1</v>
      </c>
      <c r="CC37" s="39"/>
      <c r="CD37" s="41"/>
      <c r="CE37" s="39"/>
      <c r="CF37" s="43"/>
      <c r="CG37" s="38"/>
      <c r="CH37" s="39"/>
      <c r="CI37" s="41"/>
      <c r="CJ37" s="39"/>
      <c r="CK37" s="43"/>
      <c r="CL37" s="38"/>
      <c r="CM37" s="39"/>
      <c r="CN37" s="38"/>
      <c r="CO37" s="39"/>
      <c r="CP37" s="43"/>
      <c r="CQ37" s="38"/>
      <c r="CR37" s="39"/>
      <c r="CS37" s="38"/>
      <c r="CT37" s="39"/>
      <c r="CU37" s="43"/>
      <c r="CV37" s="41"/>
      <c r="CW37" s="41"/>
      <c r="CX37" s="41"/>
      <c r="CY37" s="41"/>
      <c r="CZ37" s="41"/>
      <c r="DA37" s="38"/>
      <c r="DC37" s="13"/>
      <c r="DD37" s="12"/>
      <c r="DE37" s="11"/>
      <c r="DI37" s="44"/>
      <c r="DZ37" s="45"/>
      <c r="EA37" s="45"/>
      <c r="EB37" s="45"/>
      <c r="EC37" s="45"/>
      <c r="ED37" s="45"/>
      <c r="EE37" s="45"/>
      <c r="EF37" s="45"/>
      <c r="EG37" s="45"/>
      <c r="EH37" s="45"/>
      <c r="EI37" s="45"/>
      <c r="EJ37" s="45"/>
      <c r="EK37" s="45"/>
      <c r="EL37" s="45"/>
      <c r="EM37" s="45"/>
      <c r="EN37" s="45"/>
      <c r="EO37" s="45"/>
      <c r="EP37" s="45"/>
      <c r="EQ37" s="45"/>
      <c r="ER37" s="45"/>
      <c r="ES37" s="45"/>
      <c r="ET37" s="45"/>
      <c r="EU37" s="45"/>
      <c r="EW37" s="13"/>
      <c r="EX37" s="13"/>
      <c r="EY37" s="13"/>
      <c r="EZ37" s="13"/>
      <c r="FA37" s="13"/>
      <c r="GB37" s="45"/>
      <c r="GC37" s="45"/>
      <c r="GD37" s="45"/>
      <c r="GF37" s="45"/>
      <c r="GG37" s="45"/>
      <c r="GH37" s="45"/>
      <c r="GI37" s="45"/>
      <c r="GJ37" s="45"/>
      <c r="GK37" s="45"/>
      <c r="GL37" s="45"/>
      <c r="GM37" s="45"/>
    </row>
    <row r="38" spans="1:195" s="10" customFormat="1" ht="14" customHeight="1">
      <c r="A38" s="10" t="s">
        <v>71</v>
      </c>
      <c r="B38" s="10">
        <v>1000</v>
      </c>
      <c r="C38" s="10">
        <v>2000</v>
      </c>
      <c r="D38" s="10" t="s">
        <v>64</v>
      </c>
      <c r="E38" s="10">
        <v>-5.31</v>
      </c>
      <c r="F38" s="13" t="s">
        <v>2</v>
      </c>
      <c r="G38" s="13">
        <v>59.426735129287486</v>
      </c>
      <c r="H38" s="13">
        <v>0.70268913334482974</v>
      </c>
      <c r="I38" s="13">
        <v>19.133024249041764</v>
      </c>
      <c r="J38" s="13">
        <v>3.0432651667144492</v>
      </c>
      <c r="K38" s="13">
        <v>1.588317786129432</v>
      </c>
      <c r="L38" s="13">
        <v>6.3103175372308389</v>
      </c>
      <c r="M38" s="13">
        <v>5.6864185835274483</v>
      </c>
      <c r="N38" s="13">
        <v>3.5230452395165366</v>
      </c>
      <c r="O38" s="11">
        <v>0.52968499999999985</v>
      </c>
      <c r="P38" s="13">
        <f t="shared" si="16"/>
        <v>99.943497824792786</v>
      </c>
      <c r="Q38" s="13">
        <v>6.5600499999999995</v>
      </c>
      <c r="R38" s="13">
        <f t="shared" si="17"/>
        <v>6.5600499999999995</v>
      </c>
      <c r="S38" s="11"/>
      <c r="T38" s="35">
        <v>2121.3354564999995</v>
      </c>
      <c r="U38" s="36"/>
      <c r="V38" s="36">
        <v>2100.3073117003323</v>
      </c>
      <c r="W38" s="37">
        <v>-9.9126919013372908E-3</v>
      </c>
      <c r="X38" s="38">
        <v>1892.5786567587409</v>
      </c>
      <c r="Y38" s="37">
        <v>-0.10783622130122007</v>
      </c>
      <c r="Z38" s="38">
        <v>1943.9352676615056</v>
      </c>
      <c r="AA38" s="37">
        <v>-8.3626655225565907E-2</v>
      </c>
      <c r="AB38" s="38">
        <v>2397.2188744332689</v>
      </c>
      <c r="AC38" s="37">
        <v>0.13005176389614992</v>
      </c>
      <c r="AD38" s="109">
        <v>2224.501676227766</v>
      </c>
      <c r="AE38" s="37">
        <v>4.8632675898408292E-2</v>
      </c>
      <c r="AF38" s="39"/>
      <c r="AG38" s="40">
        <f t="shared" si="1"/>
        <v>9.9126919013372908E-3</v>
      </c>
      <c r="AH38" s="39">
        <f t="shared" si="2"/>
        <v>8.3626655225565907E-2</v>
      </c>
      <c r="AI38" s="39">
        <f t="shared" si="3"/>
        <v>0.10783622130122007</v>
      </c>
      <c r="AJ38" s="39">
        <f t="shared" si="4"/>
        <v>0.13005176389614992</v>
      </c>
      <c r="AK38" s="39">
        <f t="shared" si="5"/>
        <v>4.8632675898408292E-2</v>
      </c>
      <c r="AM38" s="41">
        <v>2.6631125436179461</v>
      </c>
      <c r="AN38" s="13">
        <v>0.19904507344955205</v>
      </c>
      <c r="AO38" s="13">
        <v>0.77648412674014633</v>
      </c>
      <c r="AQ38" s="42">
        <v>0.54473628288504516</v>
      </c>
      <c r="AR38" s="42">
        <v>4.8466378276376528E-3</v>
      </c>
      <c r="AS38" s="42">
        <v>0.10336188743039298</v>
      </c>
      <c r="AT38" s="42">
        <v>6.4615457702488161E-3</v>
      </c>
      <c r="AU38" s="42">
        <v>1.6868718520075945E-2</v>
      </c>
      <c r="AV38" s="42">
        <v>2.1703573029030605E-2</v>
      </c>
      <c r="AW38" s="42">
        <v>6.1979753498674309E-2</v>
      </c>
      <c r="AX38" s="42">
        <v>5.0535188444096601E-2</v>
      </c>
      <c r="AY38" s="42">
        <v>2.0600319362478518E-2</v>
      </c>
      <c r="AZ38" s="42">
        <v>3.6437995840251872E-3</v>
      </c>
      <c r="BA38" s="42">
        <v>0.1689060932323195</v>
      </c>
      <c r="BB38" s="42">
        <v>1.0036437995840253</v>
      </c>
      <c r="BD38" s="42">
        <v>0.54170743302881808</v>
      </c>
      <c r="BE38" s="42">
        <v>4.8196894881408258E-3</v>
      </c>
      <c r="BF38" s="42">
        <v>0.20557434660451179</v>
      </c>
      <c r="BG38" s="42">
        <v>6.4256181983353552E-3</v>
      </c>
      <c r="BH38" s="42">
        <v>1.677492484913912E-2</v>
      </c>
      <c r="BI38" s="42">
        <v>2.158289653636072E-2</v>
      </c>
      <c r="BJ38" s="42">
        <v>6.1635132856775417E-2</v>
      </c>
      <c r="BK38" s="42">
        <v>0.10050840404716026</v>
      </c>
      <c r="BL38" s="42">
        <v>4.0971554390758405E-2</v>
      </c>
      <c r="BM38" s="42">
        <v>3.6235392815761867E-3</v>
      </c>
      <c r="BN38" s="42">
        <v>1.5869617790248252</v>
      </c>
      <c r="BO38" s="11">
        <v>1</v>
      </c>
      <c r="CC38" s="39"/>
      <c r="CD38" s="41"/>
      <c r="CE38" s="39"/>
      <c r="CF38" s="43"/>
      <c r="CG38" s="38"/>
      <c r="CH38" s="39"/>
      <c r="CI38" s="41"/>
      <c r="CJ38" s="39"/>
      <c r="CK38" s="43"/>
      <c r="CL38" s="38"/>
      <c r="CM38" s="39"/>
      <c r="CN38" s="38"/>
      <c r="CO38" s="39"/>
      <c r="CP38" s="43"/>
      <c r="CQ38" s="38"/>
      <c r="CR38" s="39"/>
      <c r="CS38" s="38"/>
      <c r="CT38" s="39"/>
      <c r="CU38" s="43"/>
      <c r="CV38" s="41"/>
      <c r="CW38" s="41"/>
      <c r="CX38" s="41"/>
      <c r="CY38" s="41"/>
      <c r="CZ38" s="41"/>
      <c r="DA38" s="38"/>
      <c r="DC38" s="13"/>
      <c r="DD38" s="12"/>
      <c r="DE38" s="11"/>
      <c r="DI38" s="44"/>
      <c r="DZ38" s="45"/>
      <c r="EA38" s="45"/>
      <c r="EB38" s="45"/>
      <c r="EC38" s="45"/>
      <c r="ED38" s="45"/>
      <c r="EE38" s="45"/>
      <c r="EF38" s="45"/>
      <c r="EG38" s="45"/>
      <c r="EH38" s="45"/>
      <c r="EI38" s="45"/>
      <c r="EJ38" s="45"/>
      <c r="EK38" s="45"/>
      <c r="EL38" s="45"/>
      <c r="EM38" s="45"/>
      <c r="EN38" s="45"/>
      <c r="EO38" s="45"/>
      <c r="EP38" s="45"/>
      <c r="EQ38" s="45"/>
      <c r="ER38" s="45"/>
      <c r="ES38" s="45"/>
      <c r="ET38" s="45"/>
      <c r="EU38" s="45"/>
      <c r="EW38" s="13"/>
      <c r="EX38" s="13"/>
      <c r="EY38" s="13"/>
      <c r="EZ38" s="13"/>
      <c r="FA38" s="13"/>
      <c r="GB38" s="45"/>
      <c r="GC38" s="45"/>
      <c r="GD38" s="45"/>
      <c r="GF38" s="45"/>
      <c r="GG38" s="45"/>
      <c r="GH38" s="45"/>
      <c r="GI38" s="45"/>
      <c r="GJ38" s="45"/>
      <c r="GK38" s="45"/>
      <c r="GL38" s="45"/>
      <c r="GM38" s="45"/>
    </row>
    <row r="39" spans="1:195" s="10" customFormat="1" ht="14" customHeight="1">
      <c r="A39" s="10" t="s">
        <v>72</v>
      </c>
      <c r="B39" s="10">
        <v>850</v>
      </c>
      <c r="C39" s="10">
        <v>2000</v>
      </c>
      <c r="D39" s="10" t="s">
        <v>50</v>
      </c>
      <c r="E39" s="10">
        <v>-10.72</v>
      </c>
      <c r="F39" s="13" t="s">
        <v>2</v>
      </c>
      <c r="G39" s="13">
        <v>72.312516757696557</v>
      </c>
      <c r="H39" s="13">
        <v>0.37914377484694656</v>
      </c>
      <c r="I39" s="13">
        <v>16.442290676746616</v>
      </c>
      <c r="J39" s="13">
        <v>1.5551358449425461</v>
      </c>
      <c r="K39" s="13">
        <v>0.57089472508616546</v>
      </c>
      <c r="L39" s="13">
        <v>1.6993368803213613</v>
      </c>
      <c r="M39" s="13">
        <v>4.465743349754173</v>
      </c>
      <c r="N39" s="13">
        <v>2.4901779167855715</v>
      </c>
      <c r="O39" s="11">
        <v>6.5928916297907356E-2</v>
      </c>
      <c r="P39" s="13">
        <f t="shared" si="16"/>
        <v>99.981168842477842</v>
      </c>
      <c r="Q39" s="13">
        <v>9.6297285714285756</v>
      </c>
      <c r="R39" s="13">
        <f t="shared" si="17"/>
        <v>9.6297285714285756</v>
      </c>
      <c r="S39" s="11"/>
      <c r="T39" s="35">
        <v>264.03871688148917</v>
      </c>
      <c r="U39" s="36"/>
      <c r="V39" s="36">
        <v>462.96537000372422</v>
      </c>
      <c r="W39" s="37">
        <v>0.75339956000286523</v>
      </c>
      <c r="X39" s="38">
        <v>382.95927053284566</v>
      </c>
      <c r="Y39" s="37">
        <v>0.45039059065240294</v>
      </c>
      <c r="Z39" s="38">
        <v>319.5264908732068</v>
      </c>
      <c r="AA39" s="37">
        <v>0.21015014255133915</v>
      </c>
      <c r="AB39" s="38">
        <v>400.36082409037914</v>
      </c>
      <c r="AC39" s="37">
        <v>0.51629590091545796</v>
      </c>
      <c r="AD39" s="109">
        <v>219.21293961070916</v>
      </c>
      <c r="AE39" s="37">
        <v>-0.16976971332162458</v>
      </c>
      <c r="AF39" s="39"/>
      <c r="AG39" s="40">
        <f t="shared" si="1"/>
        <v>0.75339956000286523</v>
      </c>
      <c r="AH39" s="39">
        <f t="shared" si="2"/>
        <v>0.21015014255133915</v>
      </c>
      <c r="AI39" s="39">
        <f t="shared" si="3"/>
        <v>0.45039059065240294</v>
      </c>
      <c r="AJ39" s="39">
        <f t="shared" si="4"/>
        <v>0.51629590091545796</v>
      </c>
      <c r="AK39" s="39">
        <f t="shared" si="5"/>
        <v>0.16976971332162458</v>
      </c>
      <c r="AM39" s="41">
        <v>1.4110452303233967</v>
      </c>
      <c r="AN39" s="13">
        <v>4.3685213538086892E-3</v>
      </c>
      <c r="AO39" s="13">
        <v>1.2521483995074472</v>
      </c>
      <c r="AQ39" s="42">
        <v>0.6029544665458898</v>
      </c>
      <c r="AR39" s="42">
        <v>2.378744885822565E-3</v>
      </c>
      <c r="AS39" s="42">
        <v>8.0798954006397014E-2</v>
      </c>
      <c r="AT39" s="42">
        <v>6.7852705476501782E-3</v>
      </c>
      <c r="AU39" s="42">
        <v>4.0593610441844452E-3</v>
      </c>
      <c r="AV39" s="42">
        <v>7.0960468774568216E-3</v>
      </c>
      <c r="AW39" s="42">
        <v>1.5182550057473076E-2</v>
      </c>
      <c r="AX39" s="42">
        <v>3.6100684118673551E-2</v>
      </c>
      <c r="AY39" s="42">
        <v>1.324502304814131E-2</v>
      </c>
      <c r="AZ39" s="42">
        <v>4.1255262266654094E-4</v>
      </c>
      <c r="BA39" s="42">
        <v>0.23139889886831125</v>
      </c>
      <c r="BB39" s="42">
        <v>1.0004125526226666</v>
      </c>
      <c r="BD39" s="42">
        <v>0.67088434998521507</v>
      </c>
      <c r="BE39" s="42">
        <v>2.6467383609376878E-3</v>
      </c>
      <c r="BF39" s="42">
        <v>0.17980380524784242</v>
      </c>
      <c r="BG39" s="42">
        <v>7.5497107549623889E-3</v>
      </c>
      <c r="BH39" s="42">
        <v>4.516695615647646E-3</v>
      </c>
      <c r="BI39" s="42">
        <v>7.8954996786393533E-3</v>
      </c>
      <c r="BJ39" s="42">
        <v>1.6893042164155849E-2</v>
      </c>
      <c r="BK39" s="42">
        <v>8.0335698109086279E-2</v>
      </c>
      <c r="BL39" s="42">
        <v>2.9474460083513409E-2</v>
      </c>
      <c r="BM39" s="42">
        <v>4.5903150809692721E-4</v>
      </c>
      <c r="BN39" s="42">
        <v>1.7107862596815981</v>
      </c>
      <c r="BO39" s="11">
        <v>1</v>
      </c>
      <c r="CC39" s="39"/>
      <c r="CD39" s="41"/>
      <c r="CE39" s="39"/>
      <c r="CF39" s="43"/>
      <c r="CG39" s="38"/>
      <c r="CH39" s="39"/>
      <c r="CI39" s="41"/>
      <c r="CJ39" s="39"/>
      <c r="CK39" s="43"/>
      <c r="CL39" s="38"/>
      <c r="CM39" s="39"/>
      <c r="CN39" s="38"/>
      <c r="CO39" s="39"/>
      <c r="CP39" s="43"/>
      <c r="CQ39" s="38"/>
      <c r="CR39" s="39"/>
      <c r="CS39" s="38"/>
      <c r="CT39" s="39"/>
      <c r="CU39" s="43"/>
      <c r="CV39" s="41"/>
      <c r="CW39" s="41"/>
      <c r="CX39" s="41"/>
      <c r="CY39" s="41"/>
      <c r="CZ39" s="41"/>
      <c r="DA39" s="38"/>
      <c r="DC39" s="13"/>
      <c r="DD39" s="12"/>
      <c r="DE39" s="11"/>
      <c r="DI39" s="44"/>
      <c r="DZ39" s="45"/>
      <c r="EA39" s="45"/>
      <c r="EB39" s="45"/>
      <c r="EC39" s="45"/>
      <c r="ED39" s="45"/>
      <c r="EE39" s="45"/>
      <c r="EF39" s="45"/>
      <c r="EG39" s="45"/>
      <c r="EH39" s="45"/>
      <c r="EI39" s="45"/>
      <c r="EJ39" s="45"/>
      <c r="EK39" s="45"/>
      <c r="EL39" s="45"/>
      <c r="EM39" s="45"/>
      <c r="EN39" s="45"/>
      <c r="EO39" s="45"/>
      <c r="EP39" s="45"/>
      <c r="EQ39" s="45"/>
      <c r="ER39" s="45"/>
      <c r="ES39" s="45"/>
      <c r="ET39" s="45"/>
      <c r="EU39" s="45"/>
      <c r="EW39" s="13"/>
      <c r="EX39" s="13"/>
      <c r="EY39" s="13"/>
      <c r="EZ39" s="13"/>
      <c r="FA39" s="13"/>
      <c r="GB39" s="45"/>
      <c r="GC39" s="45"/>
      <c r="GD39" s="45"/>
      <c r="GF39" s="45"/>
      <c r="GG39" s="45"/>
      <c r="GH39" s="45"/>
      <c r="GI39" s="45"/>
      <c r="GJ39" s="45"/>
      <c r="GK39" s="45"/>
      <c r="GL39" s="45"/>
      <c r="GM39" s="45"/>
    </row>
    <row r="40" spans="1:195" s="10" customFormat="1" ht="14" customHeight="1">
      <c r="A40" s="10" t="s">
        <v>73</v>
      </c>
      <c r="B40" s="10">
        <v>850</v>
      </c>
      <c r="C40" s="10">
        <v>2000</v>
      </c>
      <c r="D40" s="10" t="s">
        <v>50</v>
      </c>
      <c r="E40" s="10">
        <v>-10.72</v>
      </c>
      <c r="F40" s="13" t="s">
        <v>2</v>
      </c>
      <c r="G40" s="13">
        <v>72.028859527654589</v>
      </c>
      <c r="H40" s="13">
        <v>0.394379856914158</v>
      </c>
      <c r="I40" s="13">
        <v>16.478144526041699</v>
      </c>
      <c r="J40" s="13">
        <v>1.5412141040667897</v>
      </c>
      <c r="K40" s="13">
        <v>0.68163646343215833</v>
      </c>
      <c r="L40" s="13">
        <v>1.7593026916333805</v>
      </c>
      <c r="M40" s="13">
        <v>4.6865747287238726</v>
      </c>
      <c r="N40" s="13">
        <v>2.3595473693134847</v>
      </c>
      <c r="O40" s="11">
        <v>6.8911690398194808E-2</v>
      </c>
      <c r="P40" s="13">
        <f t="shared" si="16"/>
        <v>99.998570958178334</v>
      </c>
      <c r="Q40" s="13">
        <v>7.861679999999998</v>
      </c>
      <c r="R40" s="13">
        <f t="shared" si="17"/>
        <v>7.861679999999998</v>
      </c>
      <c r="S40" s="11"/>
      <c r="T40" s="35">
        <v>275.98442887573043</v>
      </c>
      <c r="U40" s="36"/>
      <c r="V40" s="36">
        <v>371.07863782744994</v>
      </c>
      <c r="W40" s="37">
        <v>0.34456367462143411</v>
      </c>
      <c r="X40" s="38">
        <v>383.78104174996446</v>
      </c>
      <c r="Y40" s="37">
        <v>0.39058947388213855</v>
      </c>
      <c r="Z40" s="38">
        <v>188.4224716420801</v>
      </c>
      <c r="AA40" s="37">
        <v>-0.31727136777371417</v>
      </c>
      <c r="AB40" s="38">
        <v>366.01795152441292</v>
      </c>
      <c r="AC40" s="37">
        <v>0.32622682017043275</v>
      </c>
      <c r="AD40" s="109">
        <v>259.09927753951177</v>
      </c>
      <c r="AE40" s="37">
        <v>-6.1181536237400039E-2</v>
      </c>
      <c r="AF40" s="39"/>
      <c r="AG40" s="40">
        <f t="shared" si="1"/>
        <v>0.34456367462143411</v>
      </c>
      <c r="AH40" s="39">
        <f t="shared" si="2"/>
        <v>0.31727136777371417</v>
      </c>
      <c r="AI40" s="39">
        <f t="shared" si="3"/>
        <v>0.39058947388213855</v>
      </c>
      <c r="AJ40" s="39">
        <f t="shared" si="4"/>
        <v>0.32622682017043275</v>
      </c>
      <c r="AK40" s="39">
        <f t="shared" si="5"/>
        <v>6.1181536237400039E-2</v>
      </c>
      <c r="AM40" s="41">
        <v>1.4696864435311743</v>
      </c>
      <c r="AN40" s="13">
        <v>1.1538613570116004E-2</v>
      </c>
      <c r="AO40" s="13">
        <v>1.2240328777269807</v>
      </c>
      <c r="AQ40" s="42">
        <v>0.62821389406165296</v>
      </c>
      <c r="AR40" s="42">
        <v>2.5881451091392792E-3</v>
      </c>
      <c r="AS40" s="42">
        <v>8.4699663277695944E-2</v>
      </c>
      <c r="AT40" s="42">
        <v>7.0082002167063343E-3</v>
      </c>
      <c r="AU40" s="42">
        <v>4.2336916915529307E-3</v>
      </c>
      <c r="AV40" s="42">
        <v>8.8622341282690361E-3</v>
      </c>
      <c r="AW40" s="42">
        <v>1.6441285284025657E-2</v>
      </c>
      <c r="AX40" s="42">
        <v>3.9628458344893584E-2</v>
      </c>
      <c r="AY40" s="42">
        <v>1.3127468977806287E-2</v>
      </c>
      <c r="AZ40" s="42">
        <v>4.5105165192249646E-4</v>
      </c>
      <c r="BA40" s="42">
        <v>0.19519695890825797</v>
      </c>
      <c r="BB40" s="42">
        <v>1.0004510516519225</v>
      </c>
      <c r="BD40" s="42">
        <v>0.66671068105100462</v>
      </c>
      <c r="BE40" s="42">
        <v>2.746745980444251E-3</v>
      </c>
      <c r="BF40" s="42">
        <v>0.17978007402402804</v>
      </c>
      <c r="BG40" s="42">
        <v>7.4376609361707707E-3</v>
      </c>
      <c r="BH40" s="42">
        <v>4.4931312371741658E-3</v>
      </c>
      <c r="BI40" s="42">
        <v>9.405309572334675E-3</v>
      </c>
      <c r="BJ40" s="42">
        <v>1.7448803047311837E-2</v>
      </c>
      <c r="BK40" s="42">
        <v>8.4113760303214311E-2</v>
      </c>
      <c r="BL40" s="42">
        <v>2.7863833848317344E-2</v>
      </c>
      <c r="BM40" s="42">
        <v>4.7869198195880008E-4</v>
      </c>
      <c r="BN40" s="42">
        <v>1.705605232586284</v>
      </c>
      <c r="BO40" s="11">
        <v>1</v>
      </c>
      <c r="CC40" s="39"/>
      <c r="CD40" s="41"/>
      <c r="CE40" s="39"/>
      <c r="CF40" s="43"/>
      <c r="CG40" s="38"/>
      <c r="CH40" s="39"/>
      <c r="CI40" s="41"/>
      <c r="CJ40" s="39"/>
      <c r="CK40" s="43"/>
      <c r="CL40" s="38"/>
      <c r="CM40" s="39"/>
      <c r="CN40" s="38"/>
      <c r="CO40" s="39"/>
      <c r="CP40" s="43"/>
      <c r="CQ40" s="38"/>
      <c r="CR40" s="39"/>
      <c r="CS40" s="38"/>
      <c r="CT40" s="39"/>
      <c r="CU40" s="43"/>
      <c r="CV40" s="41"/>
      <c r="CW40" s="41"/>
      <c r="CX40" s="41"/>
      <c r="CY40" s="41"/>
      <c r="CZ40" s="41"/>
      <c r="DA40" s="38"/>
      <c r="DC40" s="13"/>
      <c r="DD40" s="12"/>
      <c r="DE40" s="11"/>
      <c r="DI40" s="44"/>
      <c r="DZ40" s="45"/>
      <c r="EA40" s="45"/>
      <c r="EB40" s="45"/>
      <c r="EC40" s="45"/>
      <c r="ED40" s="45"/>
      <c r="EE40" s="45"/>
      <c r="EF40" s="45"/>
      <c r="EG40" s="45"/>
      <c r="EH40" s="45"/>
      <c r="EI40" s="45"/>
      <c r="EJ40" s="45"/>
      <c r="EK40" s="45"/>
      <c r="EL40" s="45"/>
      <c r="EM40" s="45"/>
      <c r="EN40" s="45"/>
      <c r="EO40" s="45"/>
      <c r="EP40" s="45"/>
      <c r="EQ40" s="45"/>
      <c r="ER40" s="45"/>
      <c r="ES40" s="45"/>
      <c r="ET40" s="45"/>
      <c r="EU40" s="45"/>
      <c r="EW40" s="13"/>
      <c r="EX40" s="13"/>
      <c r="EY40" s="13"/>
      <c r="EZ40" s="13"/>
      <c r="FA40" s="13"/>
      <c r="GB40" s="45"/>
      <c r="GC40" s="45"/>
      <c r="GD40" s="45"/>
      <c r="GF40" s="45"/>
      <c r="GG40" s="45"/>
      <c r="GH40" s="45"/>
      <c r="GI40" s="45"/>
      <c r="GJ40" s="45"/>
      <c r="GK40" s="45"/>
      <c r="GL40" s="45"/>
      <c r="GM40" s="45"/>
    </row>
    <row r="41" spans="1:195" s="10" customFormat="1" ht="14" customHeight="1">
      <c r="A41" s="10" t="s">
        <v>74</v>
      </c>
      <c r="B41" s="10">
        <v>900</v>
      </c>
      <c r="C41" s="10">
        <v>2000</v>
      </c>
      <c r="D41" s="10" t="s">
        <v>50</v>
      </c>
      <c r="E41" s="10">
        <v>-9.86</v>
      </c>
      <c r="F41" s="13" t="s">
        <v>2</v>
      </c>
      <c r="G41" s="13">
        <v>67.841072968663966</v>
      </c>
      <c r="H41" s="13">
        <v>0.64890109949507768</v>
      </c>
      <c r="I41" s="13">
        <v>17.831084933684465</v>
      </c>
      <c r="J41" s="13">
        <v>2.0889784707807926</v>
      </c>
      <c r="K41" s="13">
        <v>1.3923622649160847</v>
      </c>
      <c r="L41" s="13">
        <v>2.6251417732160371</v>
      </c>
      <c r="M41" s="13">
        <v>5.3664303297494902</v>
      </c>
      <c r="N41" s="13">
        <v>1.9765309760283951</v>
      </c>
      <c r="O41" s="11">
        <v>0.17571638799322203</v>
      </c>
      <c r="P41" s="13">
        <f t="shared" si="16"/>
        <v>99.946219204527537</v>
      </c>
      <c r="Q41" s="13">
        <v>6.7353833333333384</v>
      </c>
      <c r="R41" s="13">
        <f t="shared" si="17"/>
        <v>6.7353833333333384</v>
      </c>
      <c r="S41" s="11"/>
      <c r="T41" s="35">
        <v>703.72656227405491</v>
      </c>
      <c r="U41" s="36"/>
      <c r="V41" s="36">
        <v>581.50306719956382</v>
      </c>
      <c r="W41" s="37">
        <v>-0.17368037761645999</v>
      </c>
      <c r="X41" s="38">
        <v>599.25216226320879</v>
      </c>
      <c r="Y41" s="37">
        <v>-0.14845879864651218</v>
      </c>
      <c r="Z41" s="38">
        <v>560.4977023473698</v>
      </c>
      <c r="AA41" s="37">
        <v>-0.20352913703278258</v>
      </c>
      <c r="AB41" s="38">
        <v>707.49086712784117</v>
      </c>
      <c r="AC41" s="37">
        <v>5.3491015624337187E-3</v>
      </c>
      <c r="AD41" s="109">
        <v>614.64488086229665</v>
      </c>
      <c r="AE41" s="37">
        <v>-0.12658564588481008</v>
      </c>
      <c r="AF41" s="39"/>
      <c r="AG41" s="40">
        <f t="shared" si="1"/>
        <v>0.17368037761645999</v>
      </c>
      <c r="AH41" s="39">
        <f t="shared" si="2"/>
        <v>0.20352913703278258</v>
      </c>
      <c r="AI41" s="39">
        <f t="shared" si="3"/>
        <v>0.14845879864651218</v>
      </c>
      <c r="AJ41" s="39">
        <f t="shared" si="4"/>
        <v>5.3491015624337187E-3</v>
      </c>
      <c r="AK41" s="39">
        <f t="shared" si="5"/>
        <v>0.12658564588481008</v>
      </c>
      <c r="AM41" s="41">
        <v>1.8450926226580029</v>
      </c>
      <c r="AN41" s="13">
        <v>5.8303793976539432E-2</v>
      </c>
      <c r="AO41" s="13">
        <v>1.132837448237022</v>
      </c>
      <c r="AQ41" s="42">
        <v>0.61175267501786323</v>
      </c>
      <c r="AR41" s="42">
        <v>4.4028569686609832E-3</v>
      </c>
      <c r="AS41" s="42">
        <v>9.4761802908337342E-2</v>
      </c>
      <c r="AT41" s="42">
        <v>9.9065504034002889E-3</v>
      </c>
      <c r="AU41" s="42">
        <v>5.8475121178550235E-3</v>
      </c>
      <c r="AV41" s="42">
        <v>1.8716507801364982E-2</v>
      </c>
      <c r="AW41" s="42">
        <v>2.5364723410130789E-2</v>
      </c>
      <c r="AX41" s="42">
        <v>4.6915818400918845E-2</v>
      </c>
      <c r="AY41" s="42">
        <v>1.1369414372699735E-2</v>
      </c>
      <c r="AZ41" s="42">
        <v>1.1891258272543207E-3</v>
      </c>
      <c r="BA41" s="42">
        <v>0.17096213859876869</v>
      </c>
      <c r="BB41" s="42">
        <v>1.0011891258272543</v>
      </c>
      <c r="BD41" s="42">
        <v>0.62291221139311037</v>
      </c>
      <c r="BE41" s="42">
        <v>4.4831734830029068E-3</v>
      </c>
      <c r="BF41" s="42">
        <v>0.19298087810897388</v>
      </c>
      <c r="BG41" s="42">
        <v>1.0087264790267066E-2</v>
      </c>
      <c r="BH41" s="42">
        <v>5.9541818993676179E-3</v>
      </c>
      <c r="BI41" s="42">
        <v>1.9057932625736743E-2</v>
      </c>
      <c r="BJ41" s="42">
        <v>2.5827424375901263E-2</v>
      </c>
      <c r="BK41" s="42">
        <v>9.5543304942902224E-2</v>
      </c>
      <c r="BL41" s="42">
        <v>2.3153628380738034E-2</v>
      </c>
      <c r="BM41" s="42">
        <v>1.2108177518929876E-3</v>
      </c>
      <c r="BN41" s="42">
        <v>1.6675144482184638</v>
      </c>
      <c r="BO41" s="11">
        <v>1</v>
      </c>
      <c r="CC41" s="39"/>
      <c r="CD41" s="41"/>
      <c r="CE41" s="39"/>
      <c r="CF41" s="43"/>
      <c r="CG41" s="38"/>
      <c r="CH41" s="39"/>
      <c r="CI41" s="41"/>
      <c r="CJ41" s="39"/>
      <c r="CK41" s="43"/>
      <c r="CL41" s="38"/>
      <c r="CM41" s="39"/>
      <c r="CN41" s="38"/>
      <c r="CO41" s="39"/>
      <c r="CP41" s="43"/>
      <c r="CQ41" s="38"/>
      <c r="CR41" s="39"/>
      <c r="CS41" s="38"/>
      <c r="CT41" s="39"/>
      <c r="CU41" s="43"/>
      <c r="CV41" s="41"/>
      <c r="CW41" s="41"/>
      <c r="CX41" s="41"/>
      <c r="CY41" s="41"/>
      <c r="CZ41" s="41"/>
      <c r="DA41" s="38"/>
      <c r="DC41" s="13"/>
      <c r="DD41" s="12"/>
      <c r="DE41" s="11"/>
      <c r="DI41" s="44"/>
      <c r="DZ41" s="45"/>
      <c r="EA41" s="45"/>
      <c r="EB41" s="45"/>
      <c r="EC41" s="45"/>
      <c r="ED41" s="45"/>
      <c r="EE41" s="45"/>
      <c r="EF41" s="45"/>
      <c r="EG41" s="45"/>
      <c r="EH41" s="45"/>
      <c r="EI41" s="45"/>
      <c r="EJ41" s="45"/>
      <c r="EK41" s="45"/>
      <c r="EL41" s="45"/>
      <c r="EM41" s="45"/>
      <c r="EN41" s="45"/>
      <c r="EO41" s="45"/>
      <c r="EP41" s="45"/>
      <c r="EQ41" s="45"/>
      <c r="ER41" s="45"/>
      <c r="ES41" s="45"/>
      <c r="ET41" s="45"/>
      <c r="EU41" s="45"/>
      <c r="EW41" s="13"/>
      <c r="EX41" s="13"/>
      <c r="EY41" s="13"/>
      <c r="EZ41" s="13"/>
      <c r="FA41" s="13"/>
      <c r="GB41" s="45"/>
      <c r="GC41" s="45"/>
      <c r="GD41" s="45"/>
      <c r="GF41" s="45"/>
      <c r="GG41" s="45"/>
      <c r="GH41" s="45"/>
      <c r="GI41" s="45"/>
      <c r="GJ41" s="45"/>
      <c r="GK41" s="45"/>
      <c r="GL41" s="45"/>
      <c r="GM41" s="45"/>
    </row>
    <row r="42" spans="1:195" s="10" customFormat="1" ht="14" customHeight="1">
      <c r="A42" s="10" t="s">
        <v>75</v>
      </c>
      <c r="B42" s="10">
        <v>900</v>
      </c>
      <c r="C42" s="10">
        <v>2000</v>
      </c>
      <c r="D42" s="10" t="s">
        <v>50</v>
      </c>
      <c r="E42" s="10">
        <v>-9.86</v>
      </c>
      <c r="F42" s="13" t="s">
        <v>2</v>
      </c>
      <c r="G42" s="13">
        <v>68.196602614918547</v>
      </c>
      <c r="H42" s="13">
        <v>0.62125883472734389</v>
      </c>
      <c r="I42" s="13">
        <v>17.665577189863658</v>
      </c>
      <c r="J42" s="13">
        <v>2.1300806277296029</v>
      </c>
      <c r="K42" s="13">
        <v>1.3963794860935363</v>
      </c>
      <c r="L42" s="13">
        <v>2.8229803635303994</v>
      </c>
      <c r="M42" s="13">
        <v>5.156749323869759</v>
      </c>
      <c r="N42" s="13">
        <v>1.8543031317256757</v>
      </c>
      <c r="O42" s="11">
        <v>0.170621516001073</v>
      </c>
      <c r="P42" s="13">
        <f t="shared" si="16"/>
        <v>100.01455308845959</v>
      </c>
      <c r="Q42" s="13">
        <v>6.8911499999999961</v>
      </c>
      <c r="R42" s="13">
        <f t="shared" si="17"/>
        <v>6.8911499999999961</v>
      </c>
      <c r="S42" s="11"/>
      <c r="T42" s="35">
        <v>683.32210943269729</v>
      </c>
      <c r="U42" s="36"/>
      <c r="V42" s="36">
        <v>621.95623955025383</v>
      </c>
      <c r="W42" s="37">
        <v>-8.9805187093082925E-2</v>
      </c>
      <c r="X42" s="38">
        <v>602.35721245534637</v>
      </c>
      <c r="Y42" s="37">
        <v>-0.11848716126654969</v>
      </c>
      <c r="Z42" s="38">
        <v>574.5347462986457</v>
      </c>
      <c r="AA42" s="37">
        <v>-0.15920363417534997</v>
      </c>
      <c r="AB42" s="38">
        <v>704.40612476478134</v>
      </c>
      <c r="AC42" s="37">
        <v>3.0855163386398061E-2</v>
      </c>
      <c r="AD42" s="109">
        <v>583.13919258204089</v>
      </c>
      <c r="AE42" s="37">
        <v>-0.14661155473782272</v>
      </c>
      <c r="AF42" s="39"/>
      <c r="AG42" s="40">
        <f t="shared" si="1"/>
        <v>8.9805187093082925E-2</v>
      </c>
      <c r="AH42" s="39">
        <f t="shared" si="2"/>
        <v>0.15920363417534997</v>
      </c>
      <c r="AI42" s="39">
        <f t="shared" si="3"/>
        <v>0.11848716126654969</v>
      </c>
      <c r="AJ42" s="39">
        <f t="shared" si="4"/>
        <v>3.0855163386398061E-2</v>
      </c>
      <c r="AK42" s="39">
        <f t="shared" si="5"/>
        <v>0.14661155473782272</v>
      </c>
      <c r="AM42" s="41">
        <v>1.8429034973472453</v>
      </c>
      <c r="AN42" s="13">
        <v>5.9740719093988648E-2</v>
      </c>
      <c r="AO42" s="13">
        <v>1.1307663412492845</v>
      </c>
      <c r="AQ42" s="42">
        <v>0.61120266594708161</v>
      </c>
      <c r="AR42" s="42">
        <v>4.1895557707662618E-3</v>
      </c>
      <c r="AS42" s="42">
        <v>9.3308822543959946E-2</v>
      </c>
      <c r="AT42" s="42">
        <v>1.0075584034829168E-2</v>
      </c>
      <c r="AU42" s="42">
        <v>5.8903369030982814E-3</v>
      </c>
      <c r="AV42" s="42">
        <v>1.8655863955581727E-2</v>
      </c>
      <c r="AW42" s="42">
        <v>2.710969031225624E-2</v>
      </c>
      <c r="AX42" s="42">
        <v>4.4807338959120063E-2</v>
      </c>
      <c r="AY42" s="42">
        <v>1.0601187923584785E-2</v>
      </c>
      <c r="AZ42" s="42">
        <v>1.1475950652532982E-3</v>
      </c>
      <c r="BA42" s="42">
        <v>0.17415895364972206</v>
      </c>
      <c r="BB42" s="42">
        <v>1.0011475950652533</v>
      </c>
      <c r="BD42" s="42">
        <v>0.62715858648964296</v>
      </c>
      <c r="BE42" s="42">
        <v>4.298927379745408E-3</v>
      </c>
      <c r="BF42" s="42">
        <v>0.19148944372814469</v>
      </c>
      <c r="BG42" s="42">
        <v>1.0338614985504951E-2</v>
      </c>
      <c r="BH42" s="42">
        <v>6.0441087251650568E-3</v>
      </c>
      <c r="BI42" s="42">
        <v>1.9142889781077504E-2</v>
      </c>
      <c r="BJ42" s="42">
        <v>2.7817409844018329E-2</v>
      </c>
      <c r="BK42" s="42">
        <v>9.1954138722284584E-2</v>
      </c>
      <c r="BL42" s="42">
        <v>2.1755880344416396E-2</v>
      </c>
      <c r="BM42" s="42">
        <v>1.1775539261948546E-3</v>
      </c>
      <c r="BN42" s="42">
        <v>1.673369280562693</v>
      </c>
      <c r="BO42" s="11">
        <v>1</v>
      </c>
      <c r="CC42" s="39"/>
      <c r="CD42" s="41"/>
      <c r="CE42" s="39"/>
      <c r="CF42" s="43"/>
      <c r="CG42" s="38"/>
      <c r="CH42" s="39"/>
      <c r="CI42" s="41"/>
      <c r="CJ42" s="39"/>
      <c r="CK42" s="43"/>
      <c r="CL42" s="38"/>
      <c r="CM42" s="39"/>
      <c r="CN42" s="38"/>
      <c r="CO42" s="39"/>
      <c r="CP42" s="43"/>
      <c r="CQ42" s="38"/>
      <c r="CR42" s="39"/>
      <c r="CS42" s="38"/>
      <c r="CT42" s="39"/>
      <c r="CU42" s="43"/>
      <c r="CV42" s="41"/>
      <c r="CW42" s="41"/>
      <c r="CX42" s="41"/>
      <c r="CY42" s="41"/>
      <c r="CZ42" s="41"/>
      <c r="DA42" s="38"/>
      <c r="DC42" s="13"/>
      <c r="DD42" s="12"/>
      <c r="DE42" s="11"/>
      <c r="DI42" s="44"/>
      <c r="DZ42" s="45"/>
      <c r="EA42" s="45"/>
      <c r="EB42" s="45"/>
      <c r="EC42" s="45"/>
      <c r="ED42" s="45"/>
      <c r="EE42" s="45"/>
      <c r="EF42" s="45"/>
      <c r="EG42" s="45"/>
      <c r="EH42" s="45"/>
      <c r="EI42" s="45"/>
      <c r="EJ42" s="45"/>
      <c r="EK42" s="45"/>
      <c r="EL42" s="45"/>
      <c r="EM42" s="45"/>
      <c r="EN42" s="45"/>
      <c r="EO42" s="45"/>
      <c r="EP42" s="45"/>
      <c r="EQ42" s="45"/>
      <c r="ER42" s="45"/>
      <c r="ES42" s="45"/>
      <c r="ET42" s="45"/>
      <c r="EU42" s="45"/>
      <c r="EW42" s="13"/>
      <c r="EX42" s="13"/>
      <c r="EY42" s="13"/>
      <c r="EZ42" s="13"/>
      <c r="FA42" s="13"/>
      <c r="GB42" s="45"/>
      <c r="GC42" s="45"/>
      <c r="GD42" s="45"/>
      <c r="GF42" s="45"/>
      <c r="GG42" s="45"/>
      <c r="GH42" s="45"/>
      <c r="GI42" s="45"/>
      <c r="GJ42" s="45"/>
      <c r="GK42" s="45"/>
      <c r="GL42" s="45"/>
      <c r="GM42" s="45"/>
    </row>
    <row r="43" spans="1:195" s="10" customFormat="1" ht="14" customHeight="1">
      <c r="A43" s="10" t="s">
        <v>76</v>
      </c>
      <c r="B43" s="10">
        <v>950</v>
      </c>
      <c r="C43" s="10">
        <v>1950</v>
      </c>
      <c r="D43" s="10" t="s">
        <v>50</v>
      </c>
      <c r="E43" s="10">
        <v>-9.08</v>
      </c>
      <c r="F43" s="13" t="s">
        <v>2</v>
      </c>
      <c r="G43" s="13">
        <v>65.48566174816024</v>
      </c>
      <c r="H43" s="13">
        <v>0.69577292566268878</v>
      </c>
      <c r="I43" s="13">
        <v>17.674104328643146</v>
      </c>
      <c r="J43" s="13">
        <v>2.701865070968803</v>
      </c>
      <c r="K43" s="13">
        <v>1.9632340088286644</v>
      </c>
      <c r="L43" s="13">
        <v>3.4007254311101685</v>
      </c>
      <c r="M43" s="13">
        <v>6.0179248504302638</v>
      </c>
      <c r="N43" s="13">
        <v>1.7643352285340446</v>
      </c>
      <c r="O43" s="11">
        <v>0.26240788565392958</v>
      </c>
      <c r="P43" s="13">
        <f t="shared" si="16"/>
        <v>99.966031477991976</v>
      </c>
      <c r="Q43" s="13">
        <v>6.4284099999999995</v>
      </c>
      <c r="R43" s="13">
        <f t="shared" si="17"/>
        <v>6.4284099999999995</v>
      </c>
      <c r="S43" s="11"/>
      <c r="T43" s="35">
        <v>1050.9173412554226</v>
      </c>
      <c r="U43" s="36"/>
      <c r="V43" s="36">
        <v>872.92822865316407</v>
      </c>
      <c r="W43" s="37">
        <v>-0.16936547301582563</v>
      </c>
      <c r="X43" s="38">
        <v>974.95704455323812</v>
      </c>
      <c r="Y43" s="37">
        <v>-7.2279991698911847E-2</v>
      </c>
      <c r="Z43" s="38">
        <v>1748.2793336298735</v>
      </c>
      <c r="AA43" s="37">
        <v>0.66357454102088032</v>
      </c>
      <c r="AB43" s="38">
        <v>1373.3598588847474</v>
      </c>
      <c r="AC43" s="37">
        <v>0.30682005612747432</v>
      </c>
      <c r="AD43" s="109">
        <v>987.98184034631765</v>
      </c>
      <c r="AE43" s="37">
        <v>-5.9886252170815224E-2</v>
      </c>
      <c r="AF43" s="39"/>
      <c r="AG43" s="40">
        <f t="shared" si="1"/>
        <v>0.16936547301582563</v>
      </c>
      <c r="AH43" s="39">
        <f t="shared" si="2"/>
        <v>0.66357454102088032</v>
      </c>
      <c r="AI43" s="39">
        <f t="shared" si="3"/>
        <v>7.2279991698911847E-2</v>
      </c>
      <c r="AJ43" s="39">
        <f t="shared" si="4"/>
        <v>0.30682005612747432</v>
      </c>
      <c r="AK43" s="39">
        <f t="shared" si="5"/>
        <v>5.9886252170815224E-2</v>
      </c>
      <c r="AM43" s="41">
        <v>2.3082419709929964</v>
      </c>
      <c r="AN43" s="13">
        <v>0.12451136286877904</v>
      </c>
      <c r="AO43" s="13">
        <v>0.98231150790192356</v>
      </c>
      <c r="AQ43" s="42">
        <v>0.59401782160929184</v>
      </c>
      <c r="AR43" s="42">
        <v>4.7489071417310428E-3</v>
      </c>
      <c r="AS43" s="42">
        <v>9.4485038802246998E-2</v>
      </c>
      <c r="AT43" s="42">
        <v>1.2856589624076483E-2</v>
      </c>
      <c r="AU43" s="42">
        <v>7.6405067318667244E-3</v>
      </c>
      <c r="AV43" s="42">
        <v>2.6546955926716572E-2</v>
      </c>
      <c r="AW43" s="42">
        <v>3.3053619431911596E-2</v>
      </c>
      <c r="AX43" s="42">
        <v>5.2923754540222925E-2</v>
      </c>
      <c r="AY43" s="42">
        <v>1.0209057767888026E-2</v>
      </c>
      <c r="AZ43" s="42">
        <v>1.786333371989034E-3</v>
      </c>
      <c r="BA43" s="42">
        <v>0.16351774842404793</v>
      </c>
      <c r="BB43" s="42">
        <v>1.001786333371989</v>
      </c>
      <c r="BD43" s="42">
        <v>0.59754326551632508</v>
      </c>
      <c r="BE43" s="42">
        <v>4.7770914909859609E-3</v>
      </c>
      <c r="BF43" s="42">
        <v>0.19009159851593316</v>
      </c>
      <c r="BG43" s="42">
        <v>1.2932892360975242E-2</v>
      </c>
      <c r="BH43" s="42">
        <v>7.6858524722209966E-3</v>
      </c>
      <c r="BI43" s="42">
        <v>2.6704509792303589E-2</v>
      </c>
      <c r="BJ43" s="42">
        <v>3.3249789777299435E-2</v>
      </c>
      <c r="BK43" s="42">
        <v>0.10647570480519929</v>
      </c>
      <c r="BL43" s="42">
        <v>2.0539295268757276E-2</v>
      </c>
      <c r="BM43" s="42">
        <v>1.7969351045854529E-3</v>
      </c>
      <c r="BN43" s="42">
        <v>1.6377015824644097</v>
      </c>
      <c r="BO43" s="11">
        <v>1</v>
      </c>
      <c r="CC43" s="39"/>
      <c r="CD43" s="41"/>
      <c r="CE43" s="39"/>
      <c r="CF43" s="43"/>
      <c r="CG43" s="38"/>
      <c r="CH43" s="39"/>
      <c r="CI43" s="41"/>
      <c r="CJ43" s="39"/>
      <c r="CK43" s="43"/>
      <c r="CL43" s="38"/>
      <c r="CM43" s="39"/>
      <c r="CN43" s="38"/>
      <c r="CO43" s="39"/>
      <c r="CP43" s="43"/>
      <c r="CQ43" s="38"/>
      <c r="CR43" s="39"/>
      <c r="CS43" s="38"/>
      <c r="CT43" s="39"/>
      <c r="CU43" s="43"/>
      <c r="CV43" s="41"/>
      <c r="CW43" s="41"/>
      <c r="CX43" s="41"/>
      <c r="CY43" s="41"/>
      <c r="CZ43" s="41"/>
      <c r="DA43" s="38"/>
      <c r="DC43" s="13"/>
      <c r="DD43" s="12"/>
      <c r="DE43" s="11"/>
      <c r="DI43" s="44"/>
      <c r="DZ43" s="45"/>
      <c r="EA43" s="45"/>
      <c r="EB43" s="45"/>
      <c r="EC43" s="45"/>
      <c r="ED43" s="45"/>
      <c r="EE43" s="45"/>
      <c r="EF43" s="45"/>
      <c r="EG43" s="45"/>
      <c r="EH43" s="45"/>
      <c r="EI43" s="45"/>
      <c r="EJ43" s="45"/>
      <c r="EK43" s="45"/>
      <c r="EL43" s="45"/>
      <c r="EM43" s="45"/>
      <c r="EN43" s="45"/>
      <c r="EO43" s="45"/>
      <c r="EP43" s="45"/>
      <c r="EQ43" s="45"/>
      <c r="ER43" s="45"/>
      <c r="ES43" s="45"/>
      <c r="ET43" s="45"/>
      <c r="EU43" s="45"/>
      <c r="EW43" s="13"/>
      <c r="EX43" s="13"/>
      <c r="EY43" s="13"/>
      <c r="EZ43" s="13"/>
      <c r="FA43" s="13"/>
      <c r="GB43" s="45"/>
      <c r="GC43" s="45"/>
      <c r="GD43" s="45"/>
      <c r="GF43" s="45"/>
      <c r="GG43" s="45"/>
      <c r="GH43" s="45"/>
      <c r="GI43" s="45"/>
      <c r="GJ43" s="45"/>
      <c r="GK43" s="45"/>
      <c r="GL43" s="45"/>
      <c r="GM43" s="45"/>
    </row>
    <row r="44" spans="1:195" s="10" customFormat="1" ht="14" customHeight="1">
      <c r="A44" s="10" t="s">
        <v>77</v>
      </c>
      <c r="B44" s="10">
        <v>1000</v>
      </c>
      <c r="C44" s="10">
        <v>2000</v>
      </c>
      <c r="D44" s="10" t="s">
        <v>50</v>
      </c>
      <c r="E44" s="10">
        <v>-8.35</v>
      </c>
      <c r="F44" s="13" t="s">
        <v>2</v>
      </c>
      <c r="G44" s="13">
        <v>66.476136735401823</v>
      </c>
      <c r="H44" s="13">
        <v>0.34052381862978698</v>
      </c>
      <c r="I44" s="13">
        <v>19.917262433967476</v>
      </c>
      <c r="J44" s="13">
        <v>0.80557668301042218</v>
      </c>
      <c r="K44" s="13">
        <v>0.18495249740233247</v>
      </c>
      <c r="L44" s="13">
        <v>4.158396886275022</v>
      </c>
      <c r="M44" s="13">
        <v>6.0816697205900816</v>
      </c>
      <c r="N44" s="13">
        <v>1.7188544200333069</v>
      </c>
      <c r="O44" s="11">
        <v>0.33363333333333328</v>
      </c>
      <c r="P44" s="13">
        <f t="shared" si="16"/>
        <v>100.01700652864362</v>
      </c>
      <c r="Q44" s="13">
        <v>7.6341500000000009</v>
      </c>
      <c r="R44" s="13">
        <f t="shared" si="17"/>
        <v>7.6341500000000009</v>
      </c>
      <c r="S44" s="11"/>
      <c r="T44" s="35">
        <v>1336.1681366666664</v>
      </c>
      <c r="U44" s="36"/>
      <c r="V44" s="36">
        <v>1873.9387860222669</v>
      </c>
      <c r="W44" s="37">
        <v>0.40247228967544069</v>
      </c>
      <c r="X44" s="38">
        <v>1426.4354816195387</v>
      </c>
      <c r="Y44" s="37">
        <v>6.7556875871970595E-2</v>
      </c>
      <c r="Z44" s="38">
        <v>968.34985958172479</v>
      </c>
      <c r="AA44" s="37">
        <v>-0.27527843763924542</v>
      </c>
      <c r="AB44" s="38">
        <v>2222.6359137326026</v>
      </c>
      <c r="AC44" s="37">
        <v>0.66344029073871191</v>
      </c>
      <c r="AD44" s="109">
        <v>1852.0445488343839</v>
      </c>
      <c r="AE44" s="37">
        <v>0.38608644975973788</v>
      </c>
      <c r="AF44" s="39"/>
      <c r="AG44" s="40">
        <f t="shared" si="1"/>
        <v>0.40247228967544069</v>
      </c>
      <c r="AH44" s="39">
        <f t="shared" si="2"/>
        <v>0.27527843763924542</v>
      </c>
      <c r="AI44" s="39">
        <f t="shared" si="3"/>
        <v>6.7556875871970595E-2</v>
      </c>
      <c r="AJ44" s="39">
        <f t="shared" si="4"/>
        <v>0.66344029073871191</v>
      </c>
      <c r="AK44" s="39">
        <f t="shared" si="5"/>
        <v>0.38608644975973788</v>
      </c>
      <c r="AM44" s="41">
        <v>1.6880835182373104</v>
      </c>
      <c r="AN44" s="13">
        <v>1.4666233364760748E-2</v>
      </c>
      <c r="AO44" s="13">
        <v>1.025313546747161</v>
      </c>
      <c r="AQ44" s="42">
        <v>0.59059540727919257</v>
      </c>
      <c r="AR44" s="42">
        <v>2.2763796053368161E-3</v>
      </c>
      <c r="AS44" s="42">
        <v>0.10428607346590844</v>
      </c>
      <c r="AT44" s="42">
        <v>3.7571018708560102E-3</v>
      </c>
      <c r="AU44" s="42">
        <v>2.2284832568563724E-3</v>
      </c>
      <c r="AV44" s="42">
        <v>2.4494800052668165E-3</v>
      </c>
      <c r="AW44" s="42">
        <v>3.9586256006832056E-2</v>
      </c>
      <c r="AX44" s="42">
        <v>5.2383891246125573E-2</v>
      </c>
      <c r="AY44" s="42">
        <v>9.7412500037734936E-3</v>
      </c>
      <c r="AZ44" s="42">
        <v>2.2244676945113386E-3</v>
      </c>
      <c r="BA44" s="42">
        <v>0.19269567725985201</v>
      </c>
      <c r="BB44" s="42">
        <v>1.0022244676945113</v>
      </c>
      <c r="BD44" s="42">
        <v>0.60653793080292417</v>
      </c>
      <c r="BE44" s="42">
        <v>2.3378281620978904E-3</v>
      </c>
      <c r="BF44" s="42">
        <v>0.21420234032288024</v>
      </c>
      <c r="BG44" s="42">
        <v>3.8585210221377983E-3</v>
      </c>
      <c r="BH44" s="42">
        <v>2.2886389003083708E-3</v>
      </c>
      <c r="BI44" s="42">
        <v>2.5156012316149513E-3</v>
      </c>
      <c r="BJ44" s="42">
        <v>4.0654846804909564E-2</v>
      </c>
      <c r="BK44" s="42">
        <v>0.10759588243398049</v>
      </c>
      <c r="BL44" s="42">
        <v>2.0008410319146464E-2</v>
      </c>
      <c r="BM44" s="42">
        <v>2.2845149419339099E-3</v>
      </c>
      <c r="BN44" s="42">
        <v>1.6533191022000528</v>
      </c>
      <c r="BO44" s="11">
        <v>1</v>
      </c>
      <c r="CC44" s="39"/>
      <c r="CD44" s="41"/>
      <c r="CE44" s="39"/>
      <c r="CF44" s="43"/>
      <c r="CG44" s="38"/>
      <c r="CH44" s="39"/>
      <c r="CI44" s="41"/>
      <c r="CJ44" s="39"/>
      <c r="CK44" s="43"/>
      <c r="CL44" s="38"/>
      <c r="CM44" s="39"/>
      <c r="CN44" s="38"/>
      <c r="CO44" s="39"/>
      <c r="CP44" s="43"/>
      <c r="CQ44" s="38"/>
      <c r="CR44" s="39"/>
      <c r="CS44" s="38"/>
      <c r="CT44" s="39"/>
      <c r="CU44" s="43"/>
      <c r="CV44" s="41"/>
      <c r="CW44" s="41"/>
      <c r="CX44" s="41"/>
      <c r="CY44" s="41"/>
      <c r="CZ44" s="41"/>
      <c r="DA44" s="38"/>
      <c r="DC44" s="13"/>
      <c r="DD44" s="12"/>
      <c r="DE44" s="11"/>
      <c r="DI44" s="44"/>
      <c r="DZ44" s="45"/>
      <c r="EA44" s="45"/>
      <c r="EB44" s="45"/>
      <c r="EC44" s="45"/>
      <c r="ED44" s="45"/>
      <c r="EE44" s="45"/>
      <c r="EF44" s="45"/>
      <c r="EG44" s="45"/>
      <c r="EH44" s="45"/>
      <c r="EI44" s="45"/>
      <c r="EJ44" s="45"/>
      <c r="EK44" s="45"/>
      <c r="EL44" s="45"/>
      <c r="EM44" s="45"/>
      <c r="EN44" s="45"/>
      <c r="EO44" s="45"/>
      <c r="EP44" s="45"/>
      <c r="EQ44" s="45"/>
      <c r="ER44" s="45"/>
      <c r="ES44" s="45"/>
      <c r="ET44" s="45"/>
      <c r="EU44" s="45"/>
      <c r="EW44" s="13"/>
      <c r="EX44" s="13"/>
      <c r="EY44" s="13"/>
      <c r="EZ44" s="13"/>
      <c r="FA44" s="13"/>
      <c r="GB44" s="45"/>
      <c r="GC44" s="45"/>
      <c r="GD44" s="45"/>
      <c r="GF44" s="45"/>
      <c r="GG44" s="45"/>
      <c r="GH44" s="45"/>
      <c r="GI44" s="45"/>
      <c r="GJ44" s="45"/>
      <c r="GK44" s="45"/>
      <c r="GL44" s="45"/>
      <c r="GM44" s="45"/>
    </row>
    <row r="45" spans="1:195" s="10" customFormat="1" ht="14" customHeight="1">
      <c r="A45" s="10" t="s">
        <v>78</v>
      </c>
      <c r="B45" s="10">
        <v>950</v>
      </c>
      <c r="C45" s="10">
        <v>2020</v>
      </c>
      <c r="D45" s="10" t="s">
        <v>64</v>
      </c>
      <c r="E45" s="10">
        <v>-6.11</v>
      </c>
      <c r="F45" s="13" t="s">
        <v>2</v>
      </c>
      <c r="G45" s="13">
        <v>66.887155212184936</v>
      </c>
      <c r="H45" s="13">
        <v>0.45796526081274597</v>
      </c>
      <c r="I45" s="13">
        <v>17.956437463700134</v>
      </c>
      <c r="J45" s="13">
        <v>1.9937947614842164</v>
      </c>
      <c r="K45" s="13">
        <v>1.8330888497084994</v>
      </c>
      <c r="L45" s="13">
        <v>2.7672644065813885</v>
      </c>
      <c r="M45" s="13">
        <v>5.9913537609647891</v>
      </c>
      <c r="N45" s="13">
        <v>1.8728678943133301</v>
      </c>
      <c r="O45" s="11">
        <v>0.20204166666666665</v>
      </c>
      <c r="P45" s="13">
        <f t="shared" si="16"/>
        <v>99.961969276416696</v>
      </c>
      <c r="Q45" s="13">
        <v>6.7378400000000003</v>
      </c>
      <c r="R45" s="13">
        <f t="shared" si="17"/>
        <v>6.7378400000000003</v>
      </c>
      <c r="S45" s="11"/>
      <c r="T45" s="35">
        <v>809.15667083333324</v>
      </c>
      <c r="U45" s="36"/>
      <c r="V45" s="36">
        <v>773.21097005327681</v>
      </c>
      <c r="W45" s="37">
        <v>-4.4423659936013028E-2</v>
      </c>
      <c r="X45" s="38">
        <v>882.55088010253462</v>
      </c>
      <c r="Y45" s="37">
        <v>9.0704571703789136E-2</v>
      </c>
      <c r="Z45" s="38">
        <v>1378.0375896740804</v>
      </c>
      <c r="AA45" s="37">
        <v>0.70305410478154851</v>
      </c>
      <c r="AB45" s="38">
        <v>1370.0913927425095</v>
      </c>
      <c r="AC45" s="37">
        <v>0.69323376068998044</v>
      </c>
      <c r="AD45" s="109">
        <v>874.6696931542873</v>
      </c>
      <c r="AE45" s="37">
        <v>8.096457049965812E-2</v>
      </c>
      <c r="AF45" s="39"/>
      <c r="AG45" s="40">
        <f t="shared" si="1"/>
        <v>4.4423659936013028E-2</v>
      </c>
      <c r="AH45" s="39">
        <f t="shared" si="2"/>
        <v>0.70305410478154851</v>
      </c>
      <c r="AI45" s="39">
        <f t="shared" si="3"/>
        <v>9.0704571703789136E-2</v>
      </c>
      <c r="AJ45" s="39">
        <f t="shared" si="4"/>
        <v>0.69323376068998044</v>
      </c>
      <c r="AK45" s="39">
        <f t="shared" si="5"/>
        <v>8.096457049965812E-2</v>
      </c>
      <c r="AM45" s="41">
        <v>1.9438396277956549</v>
      </c>
      <c r="AN45" s="13">
        <v>8.5992680895534093E-2</v>
      </c>
      <c r="AO45" s="13">
        <v>1.0616053662218754</v>
      </c>
      <c r="AQ45" s="42">
        <v>0.60177698606657726</v>
      </c>
      <c r="AR45" s="42">
        <v>3.100261187470713E-3</v>
      </c>
      <c r="AS45" s="42">
        <v>9.5210622390647384E-2</v>
      </c>
      <c r="AT45" s="42">
        <v>4.6403736051689589E-3</v>
      </c>
      <c r="AU45" s="42">
        <v>1.0361611561251299E-2</v>
      </c>
      <c r="AV45" s="42">
        <v>2.4584748572425257E-2</v>
      </c>
      <c r="AW45" s="42">
        <v>2.6677044038306019E-2</v>
      </c>
      <c r="AX45" s="42">
        <v>5.2259884439609404E-2</v>
      </c>
      <c r="AY45" s="42">
        <v>1.0748585009540302E-2</v>
      </c>
      <c r="AZ45" s="42">
        <v>1.3641626903913031E-3</v>
      </c>
      <c r="BA45" s="42">
        <v>0.17063988312900336</v>
      </c>
      <c r="BB45" s="42">
        <v>1.0013641626903913</v>
      </c>
      <c r="BD45" s="42">
        <v>0.60934553983993778</v>
      </c>
      <c r="BE45" s="42">
        <v>3.1392531962249975E-3</v>
      </c>
      <c r="BF45" s="42">
        <v>0.19281617423869685</v>
      </c>
      <c r="BG45" s="42">
        <v>4.6987356196234609E-3</v>
      </c>
      <c r="BH45" s="42">
        <v>1.0491929629399105E-2</v>
      </c>
      <c r="BI45" s="42">
        <v>2.4893951143947934E-2</v>
      </c>
      <c r="BJ45" s="42">
        <v>2.7012561425964796E-2</v>
      </c>
      <c r="BK45" s="42">
        <v>0.1058343148147692</v>
      </c>
      <c r="BL45" s="42">
        <v>2.176754009143576E-2</v>
      </c>
      <c r="BM45" s="42">
        <v>1.3813197750204859E-3</v>
      </c>
      <c r="BN45" s="42">
        <v>1.6503379175171082</v>
      </c>
      <c r="BO45" s="11">
        <v>1</v>
      </c>
      <c r="CC45" s="39"/>
      <c r="CD45" s="41"/>
      <c r="CE45" s="39"/>
      <c r="CF45" s="43"/>
      <c r="CG45" s="38"/>
      <c r="CH45" s="39"/>
      <c r="CI45" s="41"/>
      <c r="CJ45" s="39"/>
      <c r="CK45" s="43"/>
      <c r="CL45" s="38"/>
      <c r="CM45" s="39"/>
      <c r="CN45" s="38"/>
      <c r="CO45" s="39"/>
      <c r="CP45" s="43"/>
      <c r="CQ45" s="38"/>
      <c r="CR45" s="39"/>
      <c r="CS45" s="38"/>
      <c r="CT45" s="39"/>
      <c r="CU45" s="43"/>
      <c r="CV45" s="41"/>
      <c r="CW45" s="41"/>
      <c r="CX45" s="41"/>
      <c r="CY45" s="41"/>
      <c r="CZ45" s="41"/>
      <c r="DA45" s="38"/>
      <c r="DC45" s="13"/>
      <c r="DD45" s="12"/>
      <c r="DE45" s="11"/>
      <c r="DI45" s="44"/>
      <c r="DZ45" s="45"/>
      <c r="EA45" s="45"/>
      <c r="EB45" s="45"/>
      <c r="EC45" s="45"/>
      <c r="ED45" s="45"/>
      <c r="EE45" s="45"/>
      <c r="EF45" s="45"/>
      <c r="EG45" s="45"/>
      <c r="EH45" s="45"/>
      <c r="EI45" s="45"/>
      <c r="EJ45" s="45"/>
      <c r="EK45" s="45"/>
      <c r="EL45" s="45"/>
      <c r="EM45" s="45"/>
      <c r="EN45" s="45"/>
      <c r="EO45" s="45"/>
      <c r="EP45" s="45"/>
      <c r="EQ45" s="45"/>
      <c r="ER45" s="45"/>
      <c r="ES45" s="45"/>
      <c r="ET45" s="45"/>
      <c r="EU45" s="45"/>
      <c r="EW45" s="13"/>
      <c r="EX45" s="13"/>
      <c r="EY45" s="13"/>
      <c r="EZ45" s="13"/>
      <c r="FA45" s="13"/>
      <c r="GB45" s="45"/>
      <c r="GC45" s="45"/>
      <c r="GD45" s="45"/>
      <c r="GF45" s="45"/>
      <c r="GG45" s="45"/>
      <c r="GH45" s="45"/>
      <c r="GI45" s="45"/>
      <c r="GJ45" s="45"/>
      <c r="GK45" s="45"/>
      <c r="GL45" s="45"/>
      <c r="GM45" s="45"/>
    </row>
    <row r="46" spans="1:195" s="10" customFormat="1" ht="14" customHeight="1">
      <c r="A46" s="10" t="s">
        <v>79</v>
      </c>
      <c r="B46" s="10">
        <v>1000</v>
      </c>
      <c r="C46" s="10">
        <v>2000</v>
      </c>
      <c r="D46" s="10" t="s">
        <v>64</v>
      </c>
      <c r="E46" s="10">
        <v>-5.31</v>
      </c>
      <c r="F46" s="13" t="s">
        <v>2</v>
      </c>
      <c r="G46" s="13">
        <v>65.051754534349001</v>
      </c>
      <c r="H46" s="13">
        <v>0.5169563044740062</v>
      </c>
      <c r="I46" s="13">
        <v>17.991918336761202</v>
      </c>
      <c r="J46" s="13">
        <v>2.3368491391673447</v>
      </c>
      <c r="K46" s="13">
        <v>1.9182457245974898</v>
      </c>
      <c r="L46" s="13">
        <v>4.3729174550955561</v>
      </c>
      <c r="M46" s="13">
        <v>5.8749940624826626</v>
      </c>
      <c r="N46" s="13">
        <v>1.6204709990272153</v>
      </c>
      <c r="O46" s="11">
        <v>0.29553888888888896</v>
      </c>
      <c r="P46" s="13">
        <f t="shared" si="16"/>
        <v>99.979645444843356</v>
      </c>
      <c r="Q46" s="13">
        <v>5.3213153846153833</v>
      </c>
      <c r="R46" s="13">
        <f t="shared" si="17"/>
        <v>5.3213153846153833</v>
      </c>
      <c r="S46" s="11"/>
      <c r="T46" s="35">
        <v>1183.6036961111115</v>
      </c>
      <c r="U46" s="36"/>
      <c r="V46" s="36">
        <v>1271.4127839572379</v>
      </c>
      <c r="W46" s="37">
        <v>7.4187912841633522E-2</v>
      </c>
      <c r="X46" s="38">
        <v>1446.7175134396387</v>
      </c>
      <c r="Y46" s="37">
        <v>0.22229891490962966</v>
      </c>
      <c r="Z46" s="38">
        <v>992.31463952799652</v>
      </c>
      <c r="AA46" s="37">
        <v>-0.1616157986086228</v>
      </c>
      <c r="AB46" s="38">
        <v>2103.7222749579973</v>
      </c>
      <c r="AC46" s="37">
        <v>0.77738738217028103</v>
      </c>
      <c r="AD46" s="109">
        <v>1683.9409656786772</v>
      </c>
      <c r="AE46" s="37">
        <v>0.42272364577053184</v>
      </c>
      <c r="AF46" s="39"/>
      <c r="AG46" s="40">
        <f t="shared" si="1"/>
        <v>7.4187912841633522E-2</v>
      </c>
      <c r="AH46" s="39">
        <f t="shared" si="2"/>
        <v>0.1616157986086228</v>
      </c>
      <c r="AI46" s="39">
        <f t="shared" si="3"/>
        <v>0.22229891490962966</v>
      </c>
      <c r="AJ46" s="39">
        <f t="shared" si="4"/>
        <v>0.77738738217028103</v>
      </c>
      <c r="AK46" s="39">
        <f t="shared" si="5"/>
        <v>0.42272364577053184</v>
      </c>
      <c r="AM46" s="41">
        <v>2.2192482696173204</v>
      </c>
      <c r="AN46" s="13">
        <v>0.13043349592900474</v>
      </c>
      <c r="AO46" s="13">
        <v>0.92889907833041585</v>
      </c>
      <c r="AQ46" s="42">
        <v>0.60832095795079022</v>
      </c>
      <c r="AR46" s="42">
        <v>3.637479033776158E-3</v>
      </c>
      <c r="AS46" s="42">
        <v>9.9157053486290392E-2</v>
      </c>
      <c r="AT46" s="42">
        <v>5.5177817040129671E-3</v>
      </c>
      <c r="AU46" s="42">
        <v>1.2758164560145582E-2</v>
      </c>
      <c r="AV46" s="42">
        <v>2.6740369821472446E-2</v>
      </c>
      <c r="AW46" s="42">
        <v>4.3816657320239233E-2</v>
      </c>
      <c r="AX46" s="42">
        <v>5.3263760946689297E-2</v>
      </c>
      <c r="AY46" s="42">
        <v>9.6664348621683677E-3</v>
      </c>
      <c r="AZ46" s="42">
        <v>2.0740574230266678E-3</v>
      </c>
      <c r="BA46" s="42">
        <v>0.13712134031441547</v>
      </c>
      <c r="BB46" s="42">
        <v>1.0020740574230267</v>
      </c>
      <c r="BD46" s="42">
        <v>0.59350360106681899</v>
      </c>
      <c r="BE46" s="42">
        <v>3.5488780669724065E-3</v>
      </c>
      <c r="BF46" s="42">
        <v>0.19348361270843858</v>
      </c>
      <c r="BG46" s="42">
        <v>5.383380711169285E-3</v>
      </c>
      <c r="BH46" s="42">
        <v>1.2447403809588959E-2</v>
      </c>
      <c r="BI46" s="42">
        <v>2.6089033388499865E-2</v>
      </c>
      <c r="BJ46" s="42">
        <v>4.2749380185544215E-2</v>
      </c>
      <c r="BK46" s="42">
        <v>0.10393274640647693</v>
      </c>
      <c r="BL46" s="42">
        <v>1.8861963656490899E-2</v>
      </c>
      <c r="BM46" s="42">
        <v>2.0235379585348298E-3</v>
      </c>
      <c r="BN46" s="42">
        <v>1.6386206323613213</v>
      </c>
      <c r="BO46" s="11">
        <v>1</v>
      </c>
      <c r="CC46" s="39"/>
      <c r="CD46" s="41"/>
      <c r="CE46" s="39"/>
      <c r="CF46" s="43"/>
      <c r="CG46" s="38"/>
      <c r="CH46" s="39"/>
      <c r="CI46" s="41"/>
      <c r="CJ46" s="39"/>
      <c r="CK46" s="43"/>
      <c r="CL46" s="38"/>
      <c r="CM46" s="39"/>
      <c r="CN46" s="38"/>
      <c r="CO46" s="39"/>
      <c r="CP46" s="43"/>
      <c r="CQ46" s="38"/>
      <c r="CR46" s="39"/>
      <c r="CS46" s="38"/>
      <c r="CT46" s="39"/>
      <c r="CU46" s="43"/>
      <c r="CV46" s="41"/>
      <c r="CW46" s="41"/>
      <c r="CX46" s="41"/>
      <c r="CY46" s="41"/>
      <c r="CZ46" s="41"/>
      <c r="DA46" s="38"/>
      <c r="DC46" s="13"/>
      <c r="DD46" s="12"/>
      <c r="DE46" s="11"/>
      <c r="DI46" s="44"/>
      <c r="DZ46" s="45"/>
      <c r="EA46" s="45"/>
      <c r="EB46" s="45"/>
      <c r="EC46" s="45"/>
      <c r="ED46" s="45"/>
      <c r="EE46" s="45"/>
      <c r="EF46" s="45"/>
      <c r="EG46" s="45"/>
      <c r="EH46" s="45"/>
      <c r="EI46" s="45"/>
      <c r="EJ46" s="45"/>
      <c r="EK46" s="45"/>
      <c r="EL46" s="45"/>
      <c r="EM46" s="45"/>
      <c r="EN46" s="45"/>
      <c r="EO46" s="45"/>
      <c r="EP46" s="45"/>
      <c r="EQ46" s="45"/>
      <c r="ER46" s="45"/>
      <c r="ES46" s="45"/>
      <c r="ET46" s="45"/>
      <c r="EU46" s="45"/>
      <c r="EW46" s="13"/>
      <c r="EX46" s="13"/>
      <c r="EY46" s="13"/>
      <c r="EZ46" s="13"/>
      <c r="FA46" s="13"/>
      <c r="GB46" s="45"/>
      <c r="GC46" s="45"/>
      <c r="GD46" s="45"/>
      <c r="GF46" s="45"/>
      <c r="GG46" s="45"/>
      <c r="GH46" s="45"/>
      <c r="GI46" s="45"/>
      <c r="GJ46" s="45"/>
      <c r="GK46" s="45"/>
      <c r="GL46" s="45"/>
      <c r="GM46" s="45"/>
    </row>
    <row r="47" spans="1:195" s="10" customFormat="1" ht="14" customHeight="1">
      <c r="A47" s="10" t="s">
        <v>80</v>
      </c>
      <c r="B47" s="10">
        <v>800</v>
      </c>
      <c r="C47" s="10">
        <v>2000</v>
      </c>
      <c r="D47" s="10" t="s">
        <v>50</v>
      </c>
      <c r="E47" s="10">
        <v>-11.65</v>
      </c>
      <c r="F47" s="13" t="s">
        <v>2</v>
      </c>
      <c r="G47" s="13">
        <v>77.235617330848939</v>
      </c>
      <c r="H47" s="13">
        <v>0.26132465752962419</v>
      </c>
      <c r="I47" s="13">
        <v>12.712381351284343</v>
      </c>
      <c r="J47" s="13">
        <v>0.97292953585872688</v>
      </c>
      <c r="K47" s="13">
        <v>0.26013678473750529</v>
      </c>
      <c r="L47" s="13">
        <v>1.1736919595294368</v>
      </c>
      <c r="M47" s="13">
        <v>3.0745801431695452</v>
      </c>
      <c r="N47" s="13">
        <v>4.280339715995745</v>
      </c>
      <c r="O47" s="11">
        <v>1.7466666666666669E-2</v>
      </c>
      <c r="P47" s="13">
        <f t="shared" si="16"/>
        <v>99.988468145620544</v>
      </c>
      <c r="Q47" s="13">
        <v>6.3536076923076914</v>
      </c>
      <c r="R47" s="13">
        <f t="shared" si="17"/>
        <v>6.3536076923076914</v>
      </c>
      <c r="S47" s="11"/>
      <c r="T47" s="35">
        <v>69.952253333333346</v>
      </c>
      <c r="U47" s="36"/>
      <c r="V47" s="36">
        <v>96.994238326898582</v>
      </c>
      <c r="W47" s="37">
        <v>0.38657775418192719</v>
      </c>
      <c r="X47" s="38">
        <v>265.02527541146037</v>
      </c>
      <c r="Y47" s="37">
        <v>2.7886595896857505</v>
      </c>
      <c r="Z47" s="38">
        <v>63.549285768321795</v>
      </c>
      <c r="AA47" s="37">
        <v>-9.1533399710519922E-2</v>
      </c>
      <c r="AB47" s="38">
        <v>160.6044215649618</v>
      </c>
      <c r="AC47" s="37">
        <v>1.2959149121280882</v>
      </c>
      <c r="AD47" s="109">
        <v>52.856329039431714</v>
      </c>
      <c r="AE47" s="37">
        <v>-0.24439419002611537</v>
      </c>
      <c r="AF47" s="39"/>
      <c r="AG47" s="40">
        <f t="shared" si="1"/>
        <v>0.38657775418192719</v>
      </c>
      <c r="AH47" s="39">
        <f t="shared" si="2"/>
        <v>9.1533399710519922E-2</v>
      </c>
      <c r="AI47" s="39">
        <f t="shared" si="3"/>
        <v>2.7886595896857505</v>
      </c>
      <c r="AJ47" s="39">
        <f t="shared" si="4"/>
        <v>1.2959149121280882</v>
      </c>
      <c r="AK47" s="39">
        <f t="shared" si="5"/>
        <v>0.24439419002611537</v>
      </c>
      <c r="AM47" s="41">
        <v>1.4107726669632716</v>
      </c>
      <c r="AN47" s="13">
        <v>1.4710679003353004E-2</v>
      </c>
      <c r="AO47" s="13">
        <v>1.0750716709978212</v>
      </c>
      <c r="AQ47" s="42">
        <v>0.69648225145944809</v>
      </c>
      <c r="AR47" s="42">
        <v>1.7731509932298363E-3</v>
      </c>
      <c r="AS47" s="42">
        <v>6.7560323640057138E-2</v>
      </c>
      <c r="AT47" s="42">
        <v>4.412926239261131E-3</v>
      </c>
      <c r="AU47" s="42">
        <v>2.924592964336305E-3</v>
      </c>
      <c r="AV47" s="42">
        <v>3.4969031602291121E-3</v>
      </c>
      <c r="AW47" s="42">
        <v>1.1340723450303297E-2</v>
      </c>
      <c r="AX47" s="42">
        <v>2.6879976315010191E-2</v>
      </c>
      <c r="AY47" s="42">
        <v>2.4621923161724887E-2</v>
      </c>
      <c r="AZ47" s="42">
        <v>1.1820472565350812E-4</v>
      </c>
      <c r="BA47" s="42">
        <v>0.16050722861640013</v>
      </c>
      <c r="BB47" s="42">
        <v>1.0001182047256536</v>
      </c>
      <c r="BD47" s="42">
        <v>0.72659602782880628</v>
      </c>
      <c r="BE47" s="42">
        <v>1.8498166546552916E-3</v>
      </c>
      <c r="BF47" s="42">
        <v>0.14096285351946913</v>
      </c>
      <c r="BG47" s="42">
        <v>4.6037277616619073E-3</v>
      </c>
      <c r="BH47" s="42">
        <v>3.0510434780642208E-3</v>
      </c>
      <c r="BI47" s="42">
        <v>3.6480986279266454E-3</v>
      </c>
      <c r="BJ47" s="42">
        <v>1.1831061874769315E-2</v>
      </c>
      <c r="BK47" s="42">
        <v>5.6084369638114077E-2</v>
      </c>
      <c r="BL47" s="42">
        <v>5.1373000616533375E-2</v>
      </c>
      <c r="BM47" s="42">
        <v>1.2331553883887232E-4</v>
      </c>
      <c r="BN47" s="42">
        <v>1.7467241078549045</v>
      </c>
      <c r="BO47" s="11">
        <v>1</v>
      </c>
      <c r="CC47" s="39"/>
      <c r="CD47" s="41"/>
      <c r="CE47" s="39"/>
      <c r="CF47" s="43"/>
      <c r="CG47" s="38"/>
      <c r="CH47" s="39"/>
      <c r="CI47" s="41"/>
      <c r="CJ47" s="39"/>
      <c r="CK47" s="43"/>
      <c r="CL47" s="38"/>
      <c r="CM47" s="39"/>
      <c r="CN47" s="38"/>
      <c r="CO47" s="39"/>
      <c r="CP47" s="43"/>
      <c r="CQ47" s="38"/>
      <c r="CR47" s="39"/>
      <c r="CS47" s="38"/>
      <c r="CT47" s="39"/>
      <c r="CU47" s="43"/>
      <c r="CV47" s="41"/>
      <c r="CW47" s="41"/>
      <c r="CX47" s="41"/>
      <c r="CY47" s="41"/>
      <c r="CZ47" s="41"/>
      <c r="DA47" s="38"/>
      <c r="DC47" s="13"/>
      <c r="DD47" s="12"/>
      <c r="DE47" s="11"/>
      <c r="DI47" s="44"/>
      <c r="DZ47" s="45"/>
      <c r="EA47" s="45"/>
      <c r="EB47" s="45"/>
      <c r="EC47" s="45"/>
      <c r="ED47" s="45"/>
      <c r="EE47" s="45"/>
      <c r="EF47" s="45"/>
      <c r="EG47" s="45"/>
      <c r="EH47" s="45"/>
      <c r="EI47" s="45"/>
      <c r="EJ47" s="45"/>
      <c r="EK47" s="45"/>
      <c r="EL47" s="45"/>
      <c r="EM47" s="45"/>
      <c r="EN47" s="45"/>
      <c r="EO47" s="45"/>
      <c r="EP47" s="45"/>
      <c r="EQ47" s="45"/>
      <c r="ER47" s="45"/>
      <c r="ES47" s="45"/>
      <c r="ET47" s="45"/>
      <c r="EU47" s="45"/>
      <c r="EW47" s="13"/>
      <c r="EX47" s="13"/>
      <c r="EY47" s="13"/>
      <c r="EZ47" s="13"/>
      <c r="FA47" s="13"/>
      <c r="GB47" s="45"/>
      <c r="GC47" s="45"/>
      <c r="GD47" s="45"/>
      <c r="GF47" s="45"/>
      <c r="GG47" s="45"/>
      <c r="GH47" s="45"/>
      <c r="GI47" s="45"/>
      <c r="GJ47" s="45"/>
      <c r="GK47" s="45"/>
      <c r="GL47" s="45"/>
      <c r="GM47" s="45"/>
    </row>
    <row r="48" spans="1:195" s="10" customFormat="1" ht="14" customHeight="1">
      <c r="A48" s="10" t="s">
        <v>81</v>
      </c>
      <c r="B48" s="10">
        <v>800</v>
      </c>
      <c r="C48" s="10">
        <v>2000</v>
      </c>
      <c r="D48" s="10" t="s">
        <v>50</v>
      </c>
      <c r="E48" s="10">
        <v>-11.65</v>
      </c>
      <c r="F48" s="13" t="s">
        <v>2</v>
      </c>
      <c r="G48" s="13">
        <v>76.143389818768568</v>
      </c>
      <c r="H48" s="13">
        <v>0.34455537234543243</v>
      </c>
      <c r="I48" s="13">
        <v>12.940383204062377</v>
      </c>
      <c r="J48" s="13">
        <v>1.2126317132624516</v>
      </c>
      <c r="K48" s="13">
        <v>0.33540208669080357</v>
      </c>
      <c r="L48" s="13">
        <v>1.5345392214013194</v>
      </c>
      <c r="M48" s="13">
        <v>3.1960098673216084</v>
      </c>
      <c r="N48" s="13">
        <v>4.0706480556081095</v>
      </c>
      <c r="O48" s="11">
        <v>1.976E-2</v>
      </c>
      <c r="P48" s="13">
        <f t="shared" si="16"/>
        <v>99.797319339460657</v>
      </c>
      <c r="Q48" s="13">
        <v>6.4850090909090907</v>
      </c>
      <c r="R48" s="13">
        <f t="shared" si="17"/>
        <v>6.4850090909090907</v>
      </c>
      <c r="S48" s="11"/>
      <c r="T48" s="35">
        <v>79.136824000000004</v>
      </c>
      <c r="U48" s="36"/>
      <c r="V48" s="36">
        <v>118.67226382704284</v>
      </c>
      <c r="W48" s="37">
        <v>0.49958335233472134</v>
      </c>
      <c r="X48" s="38">
        <v>272.44430352471352</v>
      </c>
      <c r="Y48" s="37">
        <v>2.442699488732496</v>
      </c>
      <c r="Z48" s="38">
        <v>80.199950480098593</v>
      </c>
      <c r="AA48" s="37">
        <v>1.3434030156410988E-2</v>
      </c>
      <c r="AB48" s="38">
        <v>160.25922522052204</v>
      </c>
      <c r="AC48" s="37">
        <v>1.0250904335069351</v>
      </c>
      <c r="AD48" s="109">
        <v>57.874705492822358</v>
      </c>
      <c r="AE48" s="37">
        <v>-0.26867540839366572</v>
      </c>
      <c r="AF48" s="39"/>
      <c r="AG48" s="40">
        <f t="shared" si="1"/>
        <v>0.49958335233472134</v>
      </c>
      <c r="AH48" s="39">
        <f t="shared" si="2"/>
        <v>1.3434030156410988E-2</v>
      </c>
      <c r="AI48" s="39">
        <f t="shared" si="3"/>
        <v>2.442699488732496</v>
      </c>
      <c r="AJ48" s="39">
        <f t="shared" si="4"/>
        <v>1.0250904335069351</v>
      </c>
      <c r="AK48" s="39">
        <f t="shared" si="5"/>
        <v>0.26867540839366572</v>
      </c>
      <c r="AM48" s="41">
        <v>1.5050744512123593</v>
      </c>
      <c r="AN48" s="13">
        <v>2.6854858426284819E-2</v>
      </c>
      <c r="AO48" s="13">
        <v>1.0390929939230258</v>
      </c>
      <c r="AQ48" s="42">
        <v>0.68547557977499962</v>
      </c>
      <c r="AR48" s="42">
        <v>2.3339508405889964E-3</v>
      </c>
      <c r="AS48" s="42">
        <v>6.8656126101666812E-2</v>
      </c>
      <c r="AT48" s="42">
        <v>5.4797114666810618E-3</v>
      </c>
      <c r="AU48" s="42">
        <v>3.6501488656188238E-3</v>
      </c>
      <c r="AV48" s="42">
        <v>4.5010614947482153E-3</v>
      </c>
      <c r="AW48" s="42">
        <v>1.4802394432666923E-2</v>
      </c>
      <c r="AX48" s="42">
        <v>2.7894496320229514E-2</v>
      </c>
      <c r="AY48" s="42">
        <v>2.3376238893046249E-2</v>
      </c>
      <c r="AZ48" s="42">
        <v>1.3349933307814301E-4</v>
      </c>
      <c r="BA48" s="42">
        <v>0.16383029180975378</v>
      </c>
      <c r="BB48" s="42">
        <v>1.0001334993330782</v>
      </c>
      <c r="BD48" s="42">
        <v>0.71695224273187763</v>
      </c>
      <c r="BE48" s="42">
        <v>2.4411245840960309E-3</v>
      </c>
      <c r="BF48" s="42">
        <v>0.14361755557223385</v>
      </c>
      <c r="BG48" s="42">
        <v>5.7313368141431471E-3</v>
      </c>
      <c r="BH48" s="42">
        <v>3.8177617011092247E-3</v>
      </c>
      <c r="BI48" s="42">
        <v>4.7077477718361236E-3</v>
      </c>
      <c r="BJ48" s="42">
        <v>1.5482112272746302E-2</v>
      </c>
      <c r="BK48" s="42">
        <v>5.8350792608043392E-2</v>
      </c>
      <c r="BL48" s="42">
        <v>4.8899325943914253E-2</v>
      </c>
      <c r="BM48" s="42">
        <v>1.3962954929043752E-4</v>
      </c>
      <c r="BN48" s="42">
        <v>1.7394859666766664</v>
      </c>
      <c r="BO48" s="11">
        <v>1</v>
      </c>
      <c r="CC48" s="39"/>
      <c r="CD48" s="41"/>
      <c r="CE48" s="39"/>
      <c r="CF48" s="43"/>
      <c r="CG48" s="38"/>
      <c r="CH48" s="39"/>
      <c r="CI48" s="41"/>
      <c r="CJ48" s="39"/>
      <c r="CK48" s="43"/>
      <c r="CL48" s="38"/>
      <c r="CM48" s="39"/>
      <c r="CN48" s="38"/>
      <c r="CO48" s="39"/>
      <c r="CP48" s="43"/>
      <c r="CQ48" s="38"/>
      <c r="CR48" s="39"/>
      <c r="CS48" s="38"/>
      <c r="CT48" s="39"/>
      <c r="CU48" s="43"/>
      <c r="CV48" s="41"/>
      <c r="CW48" s="41"/>
      <c r="CX48" s="41"/>
      <c r="CY48" s="41"/>
      <c r="CZ48" s="41"/>
      <c r="DA48" s="38"/>
      <c r="DC48" s="13"/>
      <c r="DD48" s="12"/>
      <c r="DE48" s="11"/>
      <c r="DI48" s="44"/>
      <c r="DZ48" s="45"/>
      <c r="EA48" s="45"/>
      <c r="EB48" s="45"/>
      <c r="EC48" s="45"/>
      <c r="ED48" s="45"/>
      <c r="EE48" s="45"/>
      <c r="EF48" s="45"/>
      <c r="EG48" s="45"/>
      <c r="EH48" s="45"/>
      <c r="EI48" s="45"/>
      <c r="EJ48" s="45"/>
      <c r="EK48" s="45"/>
      <c r="EL48" s="45"/>
      <c r="EM48" s="45"/>
      <c r="EN48" s="45"/>
      <c r="EO48" s="45"/>
      <c r="EP48" s="45"/>
      <c r="EQ48" s="45"/>
      <c r="ER48" s="45"/>
      <c r="ES48" s="45"/>
      <c r="ET48" s="45"/>
      <c r="EU48" s="45"/>
      <c r="EW48" s="13"/>
      <c r="EX48" s="13"/>
      <c r="EY48" s="13"/>
      <c r="EZ48" s="13"/>
      <c r="FA48" s="13"/>
      <c r="GB48" s="45"/>
      <c r="GC48" s="45"/>
      <c r="GD48" s="45"/>
      <c r="GF48" s="45"/>
      <c r="GG48" s="45"/>
      <c r="GH48" s="45"/>
      <c r="GI48" s="45"/>
      <c r="GJ48" s="45"/>
      <c r="GK48" s="45"/>
      <c r="GL48" s="45"/>
      <c r="GM48" s="45"/>
    </row>
    <row r="49" spans="1:195" s="10" customFormat="1" ht="14" customHeight="1">
      <c r="A49" s="10" t="s">
        <v>82</v>
      </c>
      <c r="B49" s="10">
        <v>850</v>
      </c>
      <c r="C49" s="10">
        <v>1700</v>
      </c>
      <c r="D49" s="10" t="s">
        <v>50</v>
      </c>
      <c r="E49" s="10">
        <v>-10.73</v>
      </c>
      <c r="F49" s="13" t="s">
        <v>2</v>
      </c>
      <c r="G49" s="13">
        <v>72.760108303936562</v>
      </c>
      <c r="H49" s="13">
        <v>0.42314801722431711</v>
      </c>
      <c r="I49" s="13">
        <v>14.796300386577643</v>
      </c>
      <c r="J49" s="13">
        <v>1.7253233226531437</v>
      </c>
      <c r="K49" s="13">
        <v>0.65259636542404165</v>
      </c>
      <c r="L49" s="13">
        <v>2.37859723505577</v>
      </c>
      <c r="M49" s="13">
        <v>3.6507514783822139</v>
      </c>
      <c r="N49" s="13">
        <v>3.5636341879605897</v>
      </c>
      <c r="O49" s="11">
        <v>4.5583333333333337E-2</v>
      </c>
      <c r="P49" s="13">
        <f t="shared" si="16"/>
        <v>99.99604263054762</v>
      </c>
      <c r="Q49" s="13">
        <v>7.740555555555555</v>
      </c>
      <c r="R49" s="13">
        <f t="shared" si="17"/>
        <v>7.740555555555555</v>
      </c>
      <c r="S49" s="11"/>
      <c r="T49" s="35">
        <v>182.55669166666669</v>
      </c>
      <c r="U49" s="36"/>
      <c r="V49" s="36">
        <v>339.00562079836158</v>
      </c>
      <c r="W49" s="37">
        <v>0.85698819201521026</v>
      </c>
      <c r="X49" s="38">
        <v>423.06135453906347</v>
      </c>
      <c r="Y49" s="37">
        <v>1.3174245253717582</v>
      </c>
      <c r="Z49" s="38">
        <v>359.71324807845912</v>
      </c>
      <c r="AA49" s="37">
        <v>0.97041940667540982</v>
      </c>
      <c r="AB49" s="38">
        <v>329.18086888396323</v>
      </c>
      <c r="AC49" s="37">
        <v>0.80317065279107958</v>
      </c>
      <c r="AD49" s="109">
        <v>127.24328342740228</v>
      </c>
      <c r="AE49" s="37">
        <v>-0.30299304689560269</v>
      </c>
      <c r="AF49" s="39"/>
      <c r="AG49" s="40">
        <f t="shared" si="1"/>
        <v>0.85698819201521026</v>
      </c>
      <c r="AH49" s="39">
        <f t="shared" si="2"/>
        <v>0.97041940667540982</v>
      </c>
      <c r="AI49" s="39">
        <f t="shared" si="3"/>
        <v>1.3174245253717582</v>
      </c>
      <c r="AJ49" s="39">
        <f t="shared" si="4"/>
        <v>0.80317065279107958</v>
      </c>
      <c r="AK49" s="39">
        <f t="shared" si="5"/>
        <v>0.30299304689560269</v>
      </c>
      <c r="AM49" s="41">
        <v>1.6714613040024886</v>
      </c>
      <c r="AN49" s="13">
        <v>4.5607636369111672E-2</v>
      </c>
      <c r="AO49" s="13">
        <v>1.0429166296068633</v>
      </c>
      <c r="AQ49" s="42">
        <v>0.63496903716157305</v>
      </c>
      <c r="AR49" s="42">
        <v>2.7785896900795856E-3</v>
      </c>
      <c r="AS49" s="42">
        <v>7.6100012539915982E-2</v>
      </c>
      <c r="AT49" s="42">
        <v>7.7169022295667323E-3</v>
      </c>
      <c r="AU49" s="42">
        <v>4.8753999273842639E-3</v>
      </c>
      <c r="AV49" s="42">
        <v>8.4897180674669472E-3</v>
      </c>
      <c r="AW49" s="42">
        <v>2.2242024783794199E-2</v>
      </c>
      <c r="AX49" s="42">
        <v>3.0888165346561462E-2</v>
      </c>
      <c r="AY49" s="42">
        <v>1.9838262361002688E-2</v>
      </c>
      <c r="AZ49" s="42">
        <v>2.9853665841882306E-4</v>
      </c>
      <c r="BA49" s="42">
        <v>0.19210188789265495</v>
      </c>
      <c r="BB49" s="42">
        <v>1.0002985366584187</v>
      </c>
      <c r="BD49" s="42">
        <v>0.67931139239031813</v>
      </c>
      <c r="BE49" s="42">
        <v>2.9726294051863333E-3</v>
      </c>
      <c r="BF49" s="42">
        <v>0.16282874425027002</v>
      </c>
      <c r="BG49" s="42">
        <v>8.2558034986090385E-3</v>
      </c>
      <c r="BH49" s="42">
        <v>5.2158680491507436E-3</v>
      </c>
      <c r="BI49" s="42">
        <v>9.0825880694789078E-3</v>
      </c>
      <c r="BJ49" s="42">
        <v>2.3795271802543854E-2</v>
      </c>
      <c r="BK49" s="42">
        <v>6.6090411915993394E-2</v>
      </c>
      <c r="BL49" s="42">
        <v>4.2447290618449492E-2</v>
      </c>
      <c r="BM49" s="42">
        <v>3.193846333304588E-4</v>
      </c>
      <c r="BN49" s="42">
        <v>1.7120374766779931</v>
      </c>
      <c r="BO49" s="11">
        <v>1</v>
      </c>
      <c r="CC49" s="39"/>
      <c r="CD49" s="41"/>
      <c r="CE49" s="39"/>
      <c r="CF49" s="43"/>
      <c r="CG49" s="38"/>
      <c r="CH49" s="39"/>
      <c r="CI49" s="41"/>
      <c r="CJ49" s="39"/>
      <c r="CK49" s="43"/>
      <c r="CL49" s="38"/>
      <c r="CM49" s="39"/>
      <c r="CN49" s="38"/>
      <c r="CO49" s="39"/>
      <c r="CP49" s="43"/>
      <c r="CQ49" s="38"/>
      <c r="CR49" s="39"/>
      <c r="CS49" s="38"/>
      <c r="CT49" s="39"/>
      <c r="CU49" s="43"/>
      <c r="CV49" s="41"/>
      <c r="CW49" s="41"/>
      <c r="CX49" s="41"/>
      <c r="CY49" s="41"/>
      <c r="CZ49" s="41"/>
      <c r="DA49" s="38"/>
      <c r="DC49" s="13"/>
      <c r="DD49" s="12"/>
      <c r="DE49" s="11"/>
      <c r="DI49" s="44"/>
      <c r="DZ49" s="45"/>
      <c r="EA49" s="45"/>
      <c r="EB49" s="45"/>
      <c r="EC49" s="45"/>
      <c r="ED49" s="45"/>
      <c r="EE49" s="45"/>
      <c r="EF49" s="45"/>
      <c r="EG49" s="45"/>
      <c r="EH49" s="45"/>
      <c r="EI49" s="45"/>
      <c r="EJ49" s="45"/>
      <c r="EK49" s="45"/>
      <c r="EL49" s="45"/>
      <c r="EM49" s="45"/>
      <c r="EN49" s="45"/>
      <c r="EO49" s="45"/>
      <c r="EP49" s="45"/>
      <c r="EQ49" s="45"/>
      <c r="ER49" s="45"/>
      <c r="ES49" s="45"/>
      <c r="ET49" s="45"/>
      <c r="EU49" s="45"/>
      <c r="EW49" s="13"/>
      <c r="EX49" s="13"/>
      <c r="EY49" s="13"/>
      <c r="EZ49" s="13"/>
      <c r="FA49" s="13"/>
      <c r="GB49" s="45"/>
      <c r="GC49" s="45"/>
      <c r="GD49" s="45"/>
      <c r="GF49" s="45"/>
      <c r="GG49" s="45"/>
      <c r="GH49" s="45"/>
      <c r="GI49" s="45"/>
      <c r="GJ49" s="45"/>
      <c r="GK49" s="45"/>
      <c r="GL49" s="45"/>
      <c r="GM49" s="45"/>
    </row>
    <row r="50" spans="1:195" s="10" customFormat="1" ht="14" customHeight="1">
      <c r="A50" s="10" t="s">
        <v>83</v>
      </c>
      <c r="B50" s="10">
        <v>850</v>
      </c>
      <c r="C50" s="10">
        <v>1700</v>
      </c>
      <c r="D50" s="10" t="s">
        <v>50</v>
      </c>
      <c r="E50" s="10">
        <v>-10.73</v>
      </c>
      <c r="F50" s="13" t="s">
        <v>2</v>
      </c>
      <c r="G50" s="13">
        <v>74.527409740149949</v>
      </c>
      <c r="H50" s="13">
        <v>0.4107611226208509</v>
      </c>
      <c r="I50" s="13">
        <v>13.711411410285084</v>
      </c>
      <c r="J50" s="13">
        <v>1.5757020097354744</v>
      </c>
      <c r="K50" s="13">
        <v>0.50782802078956957</v>
      </c>
      <c r="L50" s="13">
        <v>1.7586640230464232</v>
      </c>
      <c r="M50" s="13">
        <v>3.4681810324804818</v>
      </c>
      <c r="N50" s="13">
        <v>3.9446549592364892</v>
      </c>
      <c r="O50" s="11">
        <v>3.6049999999999999E-2</v>
      </c>
      <c r="P50" s="13">
        <f t="shared" si="16"/>
        <v>99.940662318344337</v>
      </c>
      <c r="Q50" s="13">
        <v>7.3575444444444464</v>
      </c>
      <c r="R50" s="13">
        <f t="shared" si="17"/>
        <v>7.3575444444444464</v>
      </c>
      <c r="S50" s="11"/>
      <c r="T50" s="35">
        <v>144.376645</v>
      </c>
      <c r="U50" s="36"/>
      <c r="V50" s="36">
        <v>242.87381586544498</v>
      </c>
      <c r="W50" s="37">
        <v>0.68222371329826226</v>
      </c>
      <c r="X50" s="38">
        <v>427.55850635110596</v>
      </c>
      <c r="Y50" s="37">
        <v>1.9614104577032245</v>
      </c>
      <c r="Z50" s="38">
        <v>343.3142400719928</v>
      </c>
      <c r="AA50" s="37">
        <v>1.3779070366401214</v>
      </c>
      <c r="AB50" s="38">
        <v>332.96195546638148</v>
      </c>
      <c r="AC50" s="37">
        <v>1.3062037178269483</v>
      </c>
      <c r="AD50" s="109">
        <v>89.285852128180935</v>
      </c>
      <c r="AE50" s="37">
        <v>-0.38157690166452518</v>
      </c>
      <c r="AF50" s="39"/>
      <c r="AG50" s="40">
        <f t="shared" si="1"/>
        <v>0.68222371329826226</v>
      </c>
      <c r="AH50" s="39">
        <f t="shared" si="2"/>
        <v>1.3779070366401214</v>
      </c>
      <c r="AI50" s="39">
        <f t="shared" si="3"/>
        <v>1.9614104577032245</v>
      </c>
      <c r="AJ50" s="39">
        <f t="shared" si="4"/>
        <v>1.3062037178269483</v>
      </c>
      <c r="AK50" s="39">
        <f t="shared" si="5"/>
        <v>0.38157690166452518</v>
      </c>
      <c r="AM50" s="41">
        <v>1.6022801385593044</v>
      </c>
      <c r="AN50" s="13">
        <v>3.8750953163646309E-2</v>
      </c>
      <c r="AO50" s="13">
        <v>1.0409209888679294</v>
      </c>
      <c r="AQ50" s="42">
        <v>0.65602605101443567</v>
      </c>
      <c r="AR50" s="42">
        <v>2.720616256294574E-3</v>
      </c>
      <c r="AS50" s="42">
        <v>7.1131111930208088E-2</v>
      </c>
      <c r="AT50" s="42">
        <v>7.1096085994170385E-3</v>
      </c>
      <c r="AU50" s="42">
        <v>4.4903003121822757E-3</v>
      </c>
      <c r="AV50" s="42">
        <v>6.6636338382486462E-3</v>
      </c>
      <c r="AW50" s="42">
        <v>1.6587545869857202E-2</v>
      </c>
      <c r="AX50" s="42">
        <v>2.959766493077301E-2</v>
      </c>
      <c r="AY50" s="42">
        <v>2.214957415511162E-2</v>
      </c>
      <c r="AZ50" s="42">
        <v>2.3814567740645021E-4</v>
      </c>
      <c r="BA50" s="42">
        <v>0.18352389309347195</v>
      </c>
      <c r="BB50" s="42">
        <v>1.0002381456774065</v>
      </c>
      <c r="BD50" s="42">
        <v>0.69837966433377552</v>
      </c>
      <c r="BE50" s="42">
        <v>2.8962616117362209E-3</v>
      </c>
      <c r="BF50" s="42">
        <v>0.15144679695780505</v>
      </c>
      <c r="BG50" s="42">
        <v>7.5686111237923031E-3</v>
      </c>
      <c r="BH50" s="42">
        <v>4.7801980118480081E-3</v>
      </c>
      <c r="BI50" s="42">
        <v>7.0938438435532098E-3</v>
      </c>
      <c r="BJ50" s="42">
        <v>1.7658452280665704E-2</v>
      </c>
      <c r="BK50" s="42">
        <v>6.3017031922599581E-2</v>
      </c>
      <c r="BL50" s="42">
        <v>4.7159139914224338E-2</v>
      </c>
      <c r="BM50" s="42">
        <v>2.5352056978907467E-4</v>
      </c>
      <c r="BN50" s="42">
        <v>1.7243013375119265</v>
      </c>
      <c r="BO50" s="11">
        <v>1</v>
      </c>
      <c r="CC50" s="39"/>
      <c r="CD50" s="41"/>
      <c r="CE50" s="39"/>
      <c r="CF50" s="43"/>
      <c r="CG50" s="38"/>
      <c r="CH50" s="39"/>
      <c r="CI50" s="41"/>
      <c r="CJ50" s="39"/>
      <c r="CK50" s="43"/>
      <c r="CL50" s="38"/>
      <c r="CM50" s="39"/>
      <c r="CN50" s="38"/>
      <c r="CO50" s="39"/>
      <c r="CP50" s="43"/>
      <c r="CQ50" s="38"/>
      <c r="CR50" s="39"/>
      <c r="CS50" s="38"/>
      <c r="CT50" s="39"/>
      <c r="CU50" s="43"/>
      <c r="CV50" s="41"/>
      <c r="CW50" s="41"/>
      <c r="CX50" s="41"/>
      <c r="CY50" s="41"/>
      <c r="CZ50" s="41"/>
      <c r="DA50" s="38"/>
      <c r="DC50" s="13"/>
      <c r="DD50" s="12"/>
      <c r="DE50" s="11"/>
      <c r="DI50" s="44"/>
      <c r="DZ50" s="45"/>
      <c r="EA50" s="45"/>
      <c r="EB50" s="45"/>
      <c r="EC50" s="45"/>
      <c r="ED50" s="45"/>
      <c r="EE50" s="45"/>
      <c r="EF50" s="45"/>
      <c r="EG50" s="45"/>
      <c r="EH50" s="45"/>
      <c r="EI50" s="45"/>
      <c r="EJ50" s="45"/>
      <c r="EK50" s="45"/>
      <c r="EL50" s="45"/>
      <c r="EM50" s="45"/>
      <c r="EN50" s="45"/>
      <c r="EO50" s="45"/>
      <c r="EP50" s="45"/>
      <c r="EQ50" s="45"/>
      <c r="ER50" s="45"/>
      <c r="ES50" s="45"/>
      <c r="ET50" s="45"/>
      <c r="EU50" s="45"/>
      <c r="EW50" s="13"/>
      <c r="EX50" s="13"/>
      <c r="EY50" s="13"/>
      <c r="EZ50" s="13"/>
      <c r="FA50" s="13"/>
      <c r="GB50" s="45"/>
      <c r="GC50" s="45"/>
      <c r="GD50" s="45"/>
      <c r="GF50" s="45"/>
      <c r="GG50" s="45"/>
      <c r="GH50" s="45"/>
      <c r="GI50" s="45"/>
      <c r="GJ50" s="45"/>
      <c r="GK50" s="45"/>
      <c r="GL50" s="45"/>
      <c r="GM50" s="45"/>
    </row>
    <row r="51" spans="1:195" s="10" customFormat="1" ht="14" customHeight="1">
      <c r="A51" s="10" t="s">
        <v>84</v>
      </c>
      <c r="B51" s="10">
        <v>900</v>
      </c>
      <c r="C51" s="10">
        <v>1800</v>
      </c>
      <c r="D51" s="10" t="s">
        <v>50</v>
      </c>
      <c r="E51" s="10">
        <v>-9.8699999999999992</v>
      </c>
      <c r="F51" s="13" t="s">
        <v>2</v>
      </c>
      <c r="G51" s="13">
        <v>73.850003481387702</v>
      </c>
      <c r="H51" s="13">
        <v>0.60302553959819538</v>
      </c>
      <c r="I51" s="13">
        <v>14.469552602885235</v>
      </c>
      <c r="J51" s="13">
        <v>1.3327422963124012</v>
      </c>
      <c r="K51" s="13">
        <v>0.33861186544189464</v>
      </c>
      <c r="L51" s="13">
        <v>2.158720015014747</v>
      </c>
      <c r="M51" s="13">
        <v>3.692559884537582</v>
      </c>
      <c r="N51" s="13">
        <v>3.5036621858089472</v>
      </c>
      <c r="O51" s="11">
        <v>5.2409090909090919E-2</v>
      </c>
      <c r="P51" s="13">
        <f t="shared" si="16"/>
        <v>100.0012869618958</v>
      </c>
      <c r="Q51" s="13">
        <v>5.8099733333333328</v>
      </c>
      <c r="R51" s="13">
        <f t="shared" si="17"/>
        <v>5.8099733333333328</v>
      </c>
      <c r="S51" s="11"/>
      <c r="T51" s="35">
        <v>209.89316818181823</v>
      </c>
      <c r="U51" s="36"/>
      <c r="V51" s="36">
        <v>344.45088090874265</v>
      </c>
      <c r="W51" s="37">
        <v>0.64107714363701873</v>
      </c>
      <c r="X51" s="38">
        <v>672.97287855750324</v>
      </c>
      <c r="Y51" s="37">
        <v>2.2062638550224083</v>
      </c>
      <c r="Z51" s="38">
        <v>241.69775749602238</v>
      </c>
      <c r="AA51" s="37">
        <v>0.15152751082709698</v>
      </c>
      <c r="AB51" s="38">
        <v>565.63031684378552</v>
      </c>
      <c r="AC51" s="37">
        <v>1.6948486305843595</v>
      </c>
      <c r="AD51" s="109">
        <v>156.18004409115582</v>
      </c>
      <c r="AE51" s="37">
        <v>-0.25590696712974409</v>
      </c>
      <c r="AF51" s="39"/>
      <c r="AG51" s="40">
        <f t="shared" si="1"/>
        <v>0.64107714363701873</v>
      </c>
      <c r="AH51" s="39">
        <f t="shared" si="2"/>
        <v>0.15152751082709698</v>
      </c>
      <c r="AI51" s="39">
        <f t="shared" si="3"/>
        <v>2.2062638550224083</v>
      </c>
      <c r="AJ51" s="39">
        <f t="shared" si="4"/>
        <v>1.6948486305843595</v>
      </c>
      <c r="AK51" s="39">
        <f t="shared" si="5"/>
        <v>0.25590696712974409</v>
      </c>
      <c r="AM51" s="41">
        <v>1.5463789322257879</v>
      </c>
      <c r="AN51" s="13">
        <v>2.6836302465031648E-2</v>
      </c>
      <c r="AO51" s="13">
        <v>1.0491625607563462</v>
      </c>
      <c r="AQ51" s="42">
        <v>0.67922712833004895</v>
      </c>
      <c r="AR51" s="42">
        <v>4.1732375583303956E-3</v>
      </c>
      <c r="AS51" s="42">
        <v>7.84317641073181E-2</v>
      </c>
      <c r="AT51" s="42">
        <v>6.4187992178261445E-3</v>
      </c>
      <c r="AU51" s="42">
        <v>3.8326700847507518E-3</v>
      </c>
      <c r="AV51" s="42">
        <v>4.642544565431346E-3</v>
      </c>
      <c r="AW51" s="42">
        <v>2.1274287325827347E-2</v>
      </c>
      <c r="AX51" s="42">
        <v>3.2926281176413677E-2</v>
      </c>
      <c r="AY51" s="42">
        <v>2.055597261067886E-2</v>
      </c>
      <c r="AZ51" s="42">
        <v>3.6174580637750385E-4</v>
      </c>
      <c r="BA51" s="42">
        <v>0.14851731502337442</v>
      </c>
      <c r="BB51" s="42">
        <v>1.0003617458063776</v>
      </c>
      <c r="BD51" s="42">
        <v>0.69069494167210332</v>
      </c>
      <c r="BE51" s="42">
        <v>4.2436969192052284E-3</v>
      </c>
      <c r="BF51" s="42">
        <v>0.15951195255858758</v>
      </c>
      <c r="BG51" s="42">
        <v>6.5271717904751949E-3</v>
      </c>
      <c r="BH51" s="42">
        <v>3.8973794335096256E-3</v>
      </c>
      <c r="BI51" s="42">
        <v>4.7209275279013977E-3</v>
      </c>
      <c r="BJ51" s="42">
        <v>2.1633474328027397E-2</v>
      </c>
      <c r="BK51" s="42">
        <v>6.696439205111239E-2</v>
      </c>
      <c r="BL51" s="42">
        <v>4.1806063719077968E-2</v>
      </c>
      <c r="BM51" s="42">
        <v>3.6785338543578953E-4</v>
      </c>
      <c r="BN51" s="42">
        <v>1.7222580767022619</v>
      </c>
      <c r="BO51" s="11">
        <v>1</v>
      </c>
      <c r="CC51" s="39"/>
      <c r="CD51" s="41"/>
      <c r="CE51" s="39"/>
      <c r="CF51" s="43"/>
      <c r="CG51" s="38"/>
      <c r="CH51" s="39"/>
      <c r="CI51" s="41"/>
      <c r="CJ51" s="39"/>
      <c r="CK51" s="43"/>
      <c r="CL51" s="38"/>
      <c r="CM51" s="39"/>
      <c r="CN51" s="38"/>
      <c r="CO51" s="39"/>
      <c r="CP51" s="43"/>
      <c r="CQ51" s="38"/>
      <c r="CR51" s="39"/>
      <c r="CS51" s="38"/>
      <c r="CT51" s="39"/>
      <c r="CU51" s="43"/>
      <c r="CV51" s="41"/>
      <c r="CW51" s="41"/>
      <c r="CX51" s="41"/>
      <c r="CY51" s="41"/>
      <c r="CZ51" s="41"/>
      <c r="DA51" s="38"/>
      <c r="DC51" s="13"/>
      <c r="DD51" s="12"/>
      <c r="DE51" s="11"/>
      <c r="DI51" s="44"/>
      <c r="DZ51" s="45"/>
      <c r="EA51" s="45"/>
      <c r="EB51" s="45"/>
      <c r="EC51" s="45"/>
      <c r="ED51" s="45"/>
      <c r="EE51" s="45"/>
      <c r="EF51" s="45"/>
      <c r="EG51" s="45"/>
      <c r="EH51" s="45"/>
      <c r="EI51" s="45"/>
      <c r="EJ51" s="45"/>
      <c r="EK51" s="45"/>
      <c r="EL51" s="45"/>
      <c r="EM51" s="45"/>
      <c r="EN51" s="45"/>
      <c r="EO51" s="45"/>
      <c r="EP51" s="45"/>
      <c r="EQ51" s="45"/>
      <c r="ER51" s="45"/>
      <c r="ES51" s="45"/>
      <c r="ET51" s="45"/>
      <c r="EU51" s="45"/>
      <c r="EW51" s="13"/>
      <c r="EX51" s="13"/>
      <c r="EY51" s="13"/>
      <c r="EZ51" s="13"/>
      <c r="FA51" s="13"/>
      <c r="GB51" s="45"/>
      <c r="GC51" s="45"/>
      <c r="GD51" s="45"/>
      <c r="GF51" s="45"/>
      <c r="GG51" s="45"/>
      <c r="GH51" s="45"/>
      <c r="GI51" s="45"/>
      <c r="GJ51" s="45"/>
      <c r="GK51" s="45"/>
      <c r="GL51" s="45"/>
      <c r="GM51" s="45"/>
    </row>
    <row r="52" spans="1:195" s="10" customFormat="1" ht="14" customHeight="1">
      <c r="A52" s="10" t="s">
        <v>85</v>
      </c>
      <c r="B52" s="10">
        <v>900</v>
      </c>
      <c r="C52" s="10">
        <v>1800</v>
      </c>
      <c r="D52" s="10" t="s">
        <v>50</v>
      </c>
      <c r="E52" s="10">
        <v>-9.8699999999999992</v>
      </c>
      <c r="F52" s="13" t="s">
        <v>2</v>
      </c>
      <c r="G52" s="13">
        <v>74.574227759385607</v>
      </c>
      <c r="H52" s="13">
        <v>0.60036643294138359</v>
      </c>
      <c r="I52" s="13">
        <v>13.920599221971655</v>
      </c>
      <c r="J52" s="13">
        <v>1.3530914206541087</v>
      </c>
      <c r="K52" s="13">
        <v>0.29167896328425602</v>
      </c>
      <c r="L52" s="13">
        <v>1.6825531771015532</v>
      </c>
      <c r="M52" s="13">
        <v>3.6498632607321322</v>
      </c>
      <c r="N52" s="13">
        <v>3.8641560534435899</v>
      </c>
      <c r="O52" s="11">
        <v>4.363333333333333E-2</v>
      </c>
      <c r="P52" s="13">
        <f t="shared" si="16"/>
        <v>99.980169622847626</v>
      </c>
      <c r="Q52" s="13">
        <v>5.2834933333333334</v>
      </c>
      <c r="R52" s="13">
        <f t="shared" si="17"/>
        <v>5.2834933333333334</v>
      </c>
      <c r="S52" s="11"/>
      <c r="T52" s="35">
        <v>174.74713666666665</v>
      </c>
      <c r="U52" s="36"/>
      <c r="V52" s="36">
        <v>254.94040856787998</v>
      </c>
      <c r="W52" s="37">
        <v>0.45891036288728132</v>
      </c>
      <c r="X52" s="38">
        <v>677.45859142051347</v>
      </c>
      <c r="Y52" s="37">
        <v>2.8767936593592269</v>
      </c>
      <c r="Z52" s="38">
        <v>245.15036999322905</v>
      </c>
      <c r="AA52" s="37">
        <v>0.40288633433151955</v>
      </c>
      <c r="AB52" s="38">
        <v>555.69939927535495</v>
      </c>
      <c r="AC52" s="37">
        <v>2.1800200556954574</v>
      </c>
      <c r="AD52" s="109">
        <v>129.7480529322028</v>
      </c>
      <c r="AE52" s="37">
        <v>-0.25750970569721221</v>
      </c>
      <c r="AF52" s="39"/>
      <c r="AG52" s="40">
        <f t="shared" si="1"/>
        <v>0.45891036288728132</v>
      </c>
      <c r="AH52" s="39">
        <f t="shared" si="2"/>
        <v>0.40288633433151955</v>
      </c>
      <c r="AI52" s="39">
        <f t="shared" si="3"/>
        <v>2.8767936593592269</v>
      </c>
      <c r="AJ52" s="39">
        <f t="shared" si="4"/>
        <v>2.1800200556954574</v>
      </c>
      <c r="AK52" s="39">
        <f t="shared" si="5"/>
        <v>0.25750970569721221</v>
      </c>
      <c r="AM52" s="41">
        <v>1.5229879119649947</v>
      </c>
      <c r="AN52" s="13">
        <v>2.5690889205874621E-2</v>
      </c>
      <c r="AO52" s="13">
        <v>1.0509482379716637</v>
      </c>
      <c r="AQ52" s="42">
        <v>0.69597167159773821</v>
      </c>
      <c r="AR52" s="42">
        <v>4.2159174494740244E-3</v>
      </c>
      <c r="AS52" s="42">
        <v>7.6565496889975687E-2</v>
      </c>
      <c r="AT52" s="42">
        <v>6.6061296065940377E-3</v>
      </c>
      <c r="AU52" s="42">
        <v>3.9548783507538498E-3</v>
      </c>
      <c r="AV52" s="42">
        <v>4.0578623554457949E-3</v>
      </c>
      <c r="AW52" s="42">
        <v>1.6825415427544177E-2</v>
      </c>
      <c r="AX52" s="42">
        <v>3.3024026513635611E-2</v>
      </c>
      <c r="AY52" s="42">
        <v>2.3004285886317748E-2</v>
      </c>
      <c r="AZ52" s="42">
        <v>3.0560015153769033E-4</v>
      </c>
      <c r="BA52" s="42">
        <v>0.13577431592252104</v>
      </c>
      <c r="BB52" s="42">
        <v>1.0003056001515378</v>
      </c>
      <c r="BD52" s="42">
        <v>0.69819227676481299</v>
      </c>
      <c r="BE52" s="42">
        <v>4.2293689855843527E-3</v>
      </c>
      <c r="BF52" s="42">
        <v>0.15361958187901353</v>
      </c>
      <c r="BG52" s="42">
        <v>6.6272074839523101E-3</v>
      </c>
      <c r="BH52" s="42">
        <v>3.9674970012812116E-3</v>
      </c>
      <c r="BI52" s="42">
        <v>4.0708095923542957E-3</v>
      </c>
      <c r="BJ52" s="42">
        <v>1.6879099515505418E-2</v>
      </c>
      <c r="BK52" s="42">
        <v>6.6258789546892613E-2</v>
      </c>
      <c r="BL52" s="42">
        <v>4.6155369230603149E-2</v>
      </c>
      <c r="BM52" s="42">
        <v>3.0657521604571193E-4</v>
      </c>
      <c r="BN52" s="42">
        <v>1.7250081058017968</v>
      </c>
      <c r="BO52" s="11">
        <v>1</v>
      </c>
      <c r="CC52" s="39"/>
      <c r="CD52" s="41"/>
      <c r="CE52" s="39"/>
      <c r="CF52" s="43"/>
      <c r="CG52" s="38"/>
      <c r="CH52" s="39"/>
      <c r="CI52" s="41"/>
      <c r="CJ52" s="39"/>
      <c r="CK52" s="43"/>
      <c r="CL52" s="38"/>
      <c r="CM52" s="39"/>
      <c r="CN52" s="38"/>
      <c r="CO52" s="39"/>
      <c r="CP52" s="43"/>
      <c r="CQ52" s="38"/>
      <c r="CR52" s="39"/>
      <c r="CS52" s="38"/>
      <c r="CT52" s="39"/>
      <c r="CU52" s="43"/>
      <c r="CV52" s="41"/>
      <c r="CW52" s="41"/>
      <c r="CX52" s="41"/>
      <c r="CY52" s="41"/>
      <c r="CZ52" s="41"/>
      <c r="DA52" s="38"/>
      <c r="DC52" s="13"/>
      <c r="DD52" s="12"/>
      <c r="DE52" s="11"/>
      <c r="DI52" s="44"/>
      <c r="DZ52" s="45"/>
      <c r="EA52" s="45"/>
      <c r="EB52" s="45"/>
      <c r="EC52" s="45"/>
      <c r="ED52" s="45"/>
      <c r="EE52" s="45"/>
      <c r="EF52" s="45"/>
      <c r="EG52" s="45"/>
      <c r="EH52" s="45"/>
      <c r="EI52" s="45"/>
      <c r="EJ52" s="45"/>
      <c r="EK52" s="45"/>
      <c r="EL52" s="45"/>
      <c r="EM52" s="45"/>
      <c r="EN52" s="45"/>
      <c r="EO52" s="45"/>
      <c r="EP52" s="45"/>
      <c r="EQ52" s="45"/>
      <c r="ER52" s="45"/>
      <c r="ES52" s="45"/>
      <c r="ET52" s="45"/>
      <c r="EU52" s="45"/>
      <c r="EW52" s="13"/>
      <c r="EX52" s="13"/>
      <c r="EY52" s="13"/>
      <c r="EZ52" s="13"/>
      <c r="FA52" s="13"/>
      <c r="GB52" s="45"/>
      <c r="GC52" s="45"/>
      <c r="GD52" s="45"/>
      <c r="GF52" s="45"/>
      <c r="GG52" s="45"/>
      <c r="GH52" s="45"/>
      <c r="GI52" s="45"/>
      <c r="GJ52" s="45"/>
      <c r="GK52" s="45"/>
      <c r="GL52" s="45"/>
      <c r="GM52" s="45"/>
    </row>
    <row r="53" spans="1:195" s="10" customFormat="1" ht="14" customHeight="1">
      <c r="A53" s="10" t="s">
        <v>86</v>
      </c>
      <c r="B53" s="10">
        <v>800</v>
      </c>
      <c r="C53" s="10">
        <v>1820</v>
      </c>
      <c r="D53" s="10" t="s">
        <v>64</v>
      </c>
      <c r="E53" s="10">
        <v>-8.9600000000000009</v>
      </c>
      <c r="F53" s="13" t="s">
        <v>2</v>
      </c>
      <c r="G53" s="13">
        <v>76.883430548705959</v>
      </c>
      <c r="H53" s="13">
        <v>0.20628403746099269</v>
      </c>
      <c r="I53" s="13">
        <v>12.602968879368564</v>
      </c>
      <c r="J53" s="13">
        <v>0.9653805742822138</v>
      </c>
      <c r="K53" s="13">
        <v>0.71903310366366902</v>
      </c>
      <c r="L53" s="13">
        <v>1.4636947159275644</v>
      </c>
      <c r="M53" s="13">
        <v>3.1658756941389301</v>
      </c>
      <c r="N53" s="13">
        <v>3.9464120098601621</v>
      </c>
      <c r="O53" s="11">
        <v>2.0132164180267219E-2</v>
      </c>
      <c r="P53" s="13">
        <f t="shared" si="16"/>
        <v>99.973211727588307</v>
      </c>
      <c r="Q53" s="13">
        <v>5.3742285714285698</v>
      </c>
      <c r="R53" s="13">
        <f t="shared" si="17"/>
        <v>5.3742285714285698</v>
      </c>
      <c r="S53" s="11"/>
      <c r="T53" s="35">
        <v>80.627304325552174</v>
      </c>
      <c r="U53" s="36"/>
      <c r="V53" s="36">
        <v>93.348344594546447</v>
      </c>
      <c r="W53" s="37">
        <v>0.15777583506488083</v>
      </c>
      <c r="X53" s="38">
        <v>252.18631857677732</v>
      </c>
      <c r="Y53" s="37">
        <v>2.1278029283791295</v>
      </c>
      <c r="Z53" s="38">
        <v>74.028578615094233</v>
      </c>
      <c r="AA53" s="37">
        <v>-8.1842320857137871E-2</v>
      </c>
      <c r="AB53" s="38">
        <v>135.31816606819964</v>
      </c>
      <c r="AC53" s="37">
        <v>0.67831688284926328</v>
      </c>
      <c r="AD53" s="109">
        <v>55.981962539720925</v>
      </c>
      <c r="AE53" s="37">
        <v>-0.3056699215233557</v>
      </c>
      <c r="AF53" s="39"/>
      <c r="AG53" s="40">
        <f t="shared" si="1"/>
        <v>0.15777583506488083</v>
      </c>
      <c r="AH53" s="39">
        <f t="shared" si="2"/>
        <v>8.1842320857137871E-2</v>
      </c>
      <c r="AI53" s="39">
        <f t="shared" si="3"/>
        <v>2.1278029283791295</v>
      </c>
      <c r="AJ53" s="39">
        <f t="shared" si="4"/>
        <v>0.67831688284926328</v>
      </c>
      <c r="AK53" s="39">
        <f t="shared" si="5"/>
        <v>0.3056699215233557</v>
      </c>
      <c r="AM53" s="41">
        <v>1.5232596399204887</v>
      </c>
      <c r="AN53" s="13">
        <v>3.5029784503968445E-2</v>
      </c>
      <c r="AO53" s="13">
        <v>1.0380767289261632</v>
      </c>
      <c r="AQ53" s="42">
        <v>0.70975071524461186</v>
      </c>
      <c r="AR53" s="42">
        <v>1.4328858917461577E-3</v>
      </c>
      <c r="AS53" s="42">
        <v>6.8567501793326102E-2</v>
      </c>
      <c r="AT53" s="42">
        <v>2.2844486024350542E-3</v>
      </c>
      <c r="AU53" s="42">
        <v>5.1688251463064203E-3</v>
      </c>
      <c r="AV53" s="42">
        <v>9.8948992536228488E-3</v>
      </c>
      <c r="AW53" s="42">
        <v>1.4478307276761571E-2</v>
      </c>
      <c r="AX53" s="42">
        <v>2.8334631976373786E-2</v>
      </c>
      <c r="AY53" s="42">
        <v>2.3239501652900226E-2</v>
      </c>
      <c r="AZ53" s="42">
        <v>1.3947485688558465E-4</v>
      </c>
      <c r="BA53" s="42">
        <v>0.13684828316191608</v>
      </c>
      <c r="BB53" s="42">
        <v>1.0001394748568857</v>
      </c>
      <c r="BD53" s="42">
        <v>0.72180973624282918</v>
      </c>
      <c r="BE53" s="42">
        <v>1.4572313424593157E-3</v>
      </c>
      <c r="BF53" s="42">
        <v>0.13946499614928332</v>
      </c>
      <c r="BG53" s="42">
        <v>2.3232625311489104E-3</v>
      </c>
      <c r="BH53" s="42">
        <v>5.2566460806663679E-3</v>
      </c>
      <c r="BI53" s="42">
        <v>1.0063018559897248E-2</v>
      </c>
      <c r="BJ53" s="42">
        <v>1.4724300986551548E-2</v>
      </c>
      <c r="BK53" s="42">
        <v>5.7632103199375437E-2</v>
      </c>
      <c r="BL53" s="42">
        <v>4.7268704907788534E-2</v>
      </c>
      <c r="BM53" s="42">
        <v>1.4184460473054027E-4</v>
      </c>
      <c r="BN53" s="42">
        <v>1.7431773846466814</v>
      </c>
      <c r="BO53" s="11">
        <v>1</v>
      </c>
      <c r="CC53" s="39"/>
      <c r="CD53" s="41"/>
      <c r="CE53" s="39"/>
      <c r="CF53" s="43"/>
      <c r="CG53" s="38"/>
      <c r="CH53" s="39"/>
      <c r="CI53" s="41"/>
      <c r="CJ53" s="39"/>
      <c r="CK53" s="43"/>
      <c r="CL53" s="38"/>
      <c r="CM53" s="39"/>
      <c r="CN53" s="38"/>
      <c r="CO53" s="39"/>
      <c r="CP53" s="43"/>
      <c r="CQ53" s="38"/>
      <c r="CR53" s="39"/>
      <c r="CS53" s="38"/>
      <c r="CT53" s="39"/>
      <c r="CU53" s="43"/>
      <c r="CV53" s="41"/>
      <c r="CW53" s="41"/>
      <c r="CX53" s="41"/>
      <c r="CY53" s="41"/>
      <c r="CZ53" s="41"/>
      <c r="DA53" s="38"/>
      <c r="DC53" s="13"/>
      <c r="DD53" s="12"/>
      <c r="DE53" s="11"/>
      <c r="DI53" s="44"/>
      <c r="DZ53" s="45"/>
      <c r="EA53" s="45"/>
      <c r="EB53" s="45"/>
      <c r="EC53" s="45"/>
      <c r="ED53" s="45"/>
      <c r="EE53" s="45"/>
      <c r="EF53" s="45"/>
      <c r="EG53" s="45"/>
      <c r="EH53" s="45"/>
      <c r="EI53" s="45"/>
      <c r="EJ53" s="45"/>
      <c r="EK53" s="45"/>
      <c r="EL53" s="45"/>
      <c r="EM53" s="45"/>
      <c r="EN53" s="45"/>
      <c r="EO53" s="45"/>
      <c r="EP53" s="45"/>
      <c r="EQ53" s="45"/>
      <c r="ER53" s="45"/>
      <c r="ES53" s="45"/>
      <c r="ET53" s="45"/>
      <c r="EU53" s="45"/>
      <c r="EW53" s="13"/>
      <c r="EX53" s="13"/>
      <c r="EY53" s="13"/>
      <c r="EZ53" s="13"/>
      <c r="FA53" s="13"/>
      <c r="GB53" s="45"/>
      <c r="GC53" s="45"/>
      <c r="GD53" s="45"/>
      <c r="GF53" s="45"/>
      <c r="GG53" s="45"/>
      <c r="GH53" s="45"/>
      <c r="GI53" s="45"/>
      <c r="GJ53" s="45"/>
      <c r="GK53" s="45"/>
      <c r="GL53" s="45"/>
      <c r="GM53" s="45"/>
    </row>
    <row r="54" spans="1:195" s="10" customFormat="1" ht="14" customHeight="1">
      <c r="A54" s="10" t="s">
        <v>87</v>
      </c>
      <c r="B54" s="10">
        <v>800</v>
      </c>
      <c r="C54" s="10">
        <v>1820</v>
      </c>
      <c r="D54" s="10" t="s">
        <v>64</v>
      </c>
      <c r="E54" s="10">
        <v>-8.9600000000000009</v>
      </c>
      <c r="F54" s="13" t="s">
        <v>2</v>
      </c>
      <c r="G54" s="13">
        <v>76.849999999999994</v>
      </c>
      <c r="H54" s="13">
        <v>0.16907029785376348</v>
      </c>
      <c r="I54" s="13">
        <v>12.625711556757132</v>
      </c>
      <c r="J54" s="13">
        <v>1.0554554842964348</v>
      </c>
      <c r="K54" s="13">
        <v>0.79942236724879656</v>
      </c>
      <c r="L54" s="13">
        <v>1.3306373566697336</v>
      </c>
      <c r="M54" s="13">
        <v>3.1477027385927223</v>
      </c>
      <c r="N54" s="13">
        <v>3.9218472336609569</v>
      </c>
      <c r="O54" s="11">
        <v>1.3188500713631686E-2</v>
      </c>
      <c r="P54" s="13">
        <f t="shared" si="16"/>
        <v>99.913035535793171</v>
      </c>
      <c r="Q54" s="13">
        <v>5.2727166666666676</v>
      </c>
      <c r="R54" s="13">
        <f t="shared" si="17"/>
        <v>5.2727166666666676</v>
      </c>
      <c r="S54" s="11"/>
      <c r="T54" s="35">
        <v>52.818626508023542</v>
      </c>
      <c r="U54" s="36"/>
      <c r="V54" s="36">
        <v>95.13154558799117</v>
      </c>
      <c r="W54" s="37">
        <v>0.80109843586220442</v>
      </c>
      <c r="X54" s="38">
        <v>247.20201161782461</v>
      </c>
      <c r="Y54" s="37">
        <v>3.6802052223049149</v>
      </c>
      <c r="Z54" s="38">
        <v>78.526945661679662</v>
      </c>
      <c r="AA54" s="37">
        <v>0.48672827851271055</v>
      </c>
      <c r="AB54" s="38">
        <v>135.597085020295</v>
      </c>
      <c r="AC54" s="37">
        <v>1.5672209594412077</v>
      </c>
      <c r="AD54" s="109">
        <v>57.269753734460089</v>
      </c>
      <c r="AE54" s="37">
        <v>8.4271923007319935E-2</v>
      </c>
      <c r="AF54" s="39"/>
      <c r="AG54" s="40">
        <f t="shared" si="1"/>
        <v>0.80109843586220442</v>
      </c>
      <c r="AH54" s="39">
        <f t="shared" si="2"/>
        <v>0.48672827851271055</v>
      </c>
      <c r="AI54" s="39">
        <f t="shared" si="3"/>
        <v>3.6802052223049149</v>
      </c>
      <c r="AJ54" s="39">
        <f t="shared" si="4"/>
        <v>1.5672209594412077</v>
      </c>
      <c r="AK54" s="39">
        <f t="shared" si="5"/>
        <v>8.4271923007319935E-2</v>
      </c>
      <c r="AM54" s="41">
        <v>1.5100205028814682</v>
      </c>
      <c r="AN54" s="13">
        <v>3.5161045398960131E-2</v>
      </c>
      <c r="AO54" s="13">
        <v>1.0661542510893172</v>
      </c>
      <c r="AQ54" s="42">
        <v>0.71165674943317747</v>
      </c>
      <c r="AR54" s="42">
        <v>1.1780586614493671E-3</v>
      </c>
      <c r="AS54" s="42">
        <v>6.8905667052240591E-2</v>
      </c>
      <c r="AT54" s="42">
        <v>2.5206338901447999E-3</v>
      </c>
      <c r="AU54" s="42">
        <v>5.6535057621563065E-3</v>
      </c>
      <c r="AV54" s="42">
        <v>1.103550983040974E-2</v>
      </c>
      <c r="AW54" s="42">
        <v>1.3203242855579785E-2</v>
      </c>
      <c r="AX54" s="42">
        <v>2.8259927594048335E-2</v>
      </c>
      <c r="AY54" s="42">
        <v>2.3166940045019263E-2</v>
      </c>
      <c r="AZ54" s="42">
        <v>9.1654650028478567E-5</v>
      </c>
      <c r="BA54" s="42">
        <v>0.13441976487577428</v>
      </c>
      <c r="BB54" s="42">
        <v>1.0000916546500285</v>
      </c>
      <c r="BD54" s="42">
        <v>0.72182526813840719</v>
      </c>
      <c r="BE54" s="42">
        <v>1.1948913712414783E-3</v>
      </c>
      <c r="BF54" s="42">
        <v>0.13978045352862806</v>
      </c>
      <c r="BG54" s="42">
        <v>2.5566500072987343E-3</v>
      </c>
      <c r="BH54" s="42">
        <v>5.7342859685386646E-3</v>
      </c>
      <c r="BI54" s="42">
        <v>1.119319088693263E-2</v>
      </c>
      <c r="BJ54" s="42">
        <v>1.3391897599673182E-2</v>
      </c>
      <c r="BK54" s="42">
        <v>5.7327440031709552E-2</v>
      </c>
      <c r="BL54" s="42">
        <v>4.6995922467570519E-2</v>
      </c>
      <c r="BM54" s="42">
        <v>9.2964258943138903E-5</v>
      </c>
      <c r="BN54" s="42">
        <v>1.7436158480085922</v>
      </c>
      <c r="BO54" s="11">
        <v>1</v>
      </c>
      <c r="CC54" s="39"/>
      <c r="CD54" s="41"/>
      <c r="CE54" s="39"/>
      <c r="CF54" s="43"/>
      <c r="CG54" s="38"/>
      <c r="CH54" s="39"/>
      <c r="CI54" s="41"/>
      <c r="CJ54" s="39"/>
      <c r="CK54" s="43"/>
      <c r="CL54" s="38"/>
      <c r="CM54" s="39"/>
      <c r="CN54" s="38"/>
      <c r="CO54" s="39"/>
      <c r="CP54" s="43"/>
      <c r="CQ54" s="38"/>
      <c r="CR54" s="39"/>
      <c r="CS54" s="38"/>
      <c r="CT54" s="39"/>
      <c r="CU54" s="43"/>
      <c r="CV54" s="41"/>
      <c r="CW54" s="41"/>
      <c r="CX54" s="41"/>
      <c r="CY54" s="41"/>
      <c r="CZ54" s="41"/>
      <c r="DA54" s="38"/>
      <c r="DC54" s="13"/>
      <c r="DD54" s="12"/>
      <c r="DE54" s="11"/>
      <c r="DI54" s="44"/>
      <c r="DZ54" s="45"/>
      <c r="EA54" s="45"/>
      <c r="EB54" s="45"/>
      <c r="EC54" s="45"/>
      <c r="ED54" s="45"/>
      <c r="EE54" s="45"/>
      <c r="EF54" s="45"/>
      <c r="EG54" s="45"/>
      <c r="EH54" s="45"/>
      <c r="EI54" s="45"/>
      <c r="EJ54" s="45"/>
      <c r="EK54" s="45"/>
      <c r="EL54" s="45"/>
      <c r="EM54" s="45"/>
      <c r="EN54" s="45"/>
      <c r="EO54" s="45"/>
      <c r="EP54" s="45"/>
      <c r="EQ54" s="45"/>
      <c r="ER54" s="45"/>
      <c r="ES54" s="45"/>
      <c r="ET54" s="45"/>
      <c r="EU54" s="45"/>
      <c r="EW54" s="13"/>
      <c r="EX54" s="13"/>
      <c r="EY54" s="13"/>
      <c r="EZ54" s="13"/>
      <c r="FA54" s="13"/>
      <c r="GB54" s="45"/>
      <c r="GC54" s="45"/>
      <c r="GD54" s="45"/>
      <c r="GF54" s="45"/>
      <c r="GG54" s="45"/>
      <c r="GH54" s="45"/>
      <c r="GI54" s="45"/>
      <c r="GJ54" s="45"/>
      <c r="GK54" s="45"/>
      <c r="GL54" s="45"/>
      <c r="GM54" s="45"/>
    </row>
    <row r="55" spans="1:195" s="10" customFormat="1" ht="14" customHeight="1">
      <c r="A55" s="10" t="s">
        <v>88</v>
      </c>
      <c r="B55" s="10">
        <v>850</v>
      </c>
      <c r="C55" s="10">
        <v>2010</v>
      </c>
      <c r="D55" s="10" t="s">
        <v>64</v>
      </c>
      <c r="E55" s="10">
        <v>-7.93</v>
      </c>
      <c r="F55" s="13" t="s">
        <v>2</v>
      </c>
      <c r="G55" s="13">
        <v>74.962020336384896</v>
      </c>
      <c r="H55" s="13">
        <v>0.2237490651103391</v>
      </c>
      <c r="I55" s="13">
        <v>13.820266700714171</v>
      </c>
      <c r="J55" s="13">
        <v>1.1646292030588079</v>
      </c>
      <c r="K55" s="13">
        <v>0.63979714417519107</v>
      </c>
      <c r="L55" s="13">
        <v>1.8638193941537309</v>
      </c>
      <c r="M55" s="13">
        <v>3.5637112303593588</v>
      </c>
      <c r="N55" s="13">
        <v>3.7254824656944492</v>
      </c>
      <c r="O55" s="11">
        <v>2.9801679969060076E-2</v>
      </c>
      <c r="P55" s="13">
        <f t="shared" si="16"/>
        <v>99.993277219620012</v>
      </c>
      <c r="Q55" s="13">
        <v>5.5158299999999985</v>
      </c>
      <c r="R55" s="13">
        <f t="shared" si="17"/>
        <v>5.5158299999999985</v>
      </c>
      <c r="S55" s="11"/>
      <c r="T55" s="35">
        <v>119.3527481080887</v>
      </c>
      <c r="U55" s="36"/>
      <c r="V55" s="36">
        <v>185.96365324785313</v>
      </c>
      <c r="W55" s="37">
        <v>0.55810114300376223</v>
      </c>
      <c r="X55" s="38">
        <v>420.60093254094039</v>
      </c>
      <c r="Y55" s="37">
        <v>2.5240154852574834</v>
      </c>
      <c r="Z55" s="38">
        <v>141.21802485938147</v>
      </c>
      <c r="AA55" s="37">
        <v>0.18319877085269165</v>
      </c>
      <c r="AB55" s="38">
        <v>301.01547796009214</v>
      </c>
      <c r="AC55" s="37">
        <v>1.5220657482263025</v>
      </c>
      <c r="AD55" s="109">
        <v>103.52577273637678</v>
      </c>
      <c r="AE55" s="37">
        <v>-0.13260671096888893</v>
      </c>
      <c r="AF55" s="39"/>
      <c r="AG55" s="40">
        <f t="shared" si="1"/>
        <v>0.55810114300376223</v>
      </c>
      <c r="AH55" s="39">
        <f t="shared" si="2"/>
        <v>0.18319877085269165</v>
      </c>
      <c r="AI55" s="39">
        <f t="shared" si="3"/>
        <v>2.5240154852574834</v>
      </c>
      <c r="AJ55" s="39">
        <f t="shared" si="4"/>
        <v>1.5220657482263025</v>
      </c>
      <c r="AK55" s="39">
        <f t="shared" si="5"/>
        <v>0.13260671096888893</v>
      </c>
      <c r="AM55" s="41">
        <v>1.5295653044331805</v>
      </c>
      <c r="AN55" s="13">
        <v>3.5317746540485591E-2</v>
      </c>
      <c r="AO55" s="13">
        <v>1.0404090497055376</v>
      </c>
      <c r="AQ55" s="42">
        <v>0.69226023308778328</v>
      </c>
      <c r="AR55" s="42">
        <v>1.5547559549149268E-3</v>
      </c>
      <c r="AS55" s="42">
        <v>7.521715498216483E-2</v>
      </c>
      <c r="AT55" s="42">
        <v>2.8069534404706249E-3</v>
      </c>
      <c r="AU55" s="42">
        <v>6.1878402946553444E-3</v>
      </c>
      <c r="AV55" s="42">
        <v>8.8076450556659486E-3</v>
      </c>
      <c r="AW55" s="42">
        <v>1.8442769011725244E-2</v>
      </c>
      <c r="AX55" s="42">
        <v>3.1906652259255854E-2</v>
      </c>
      <c r="AY55" s="42">
        <v>2.1946331061674242E-2</v>
      </c>
      <c r="AZ55" s="42">
        <v>2.0653859744978648E-4</v>
      </c>
      <c r="BA55" s="42">
        <v>0.14086966485168975</v>
      </c>
      <c r="BB55" s="42">
        <v>1.0002065385974499</v>
      </c>
      <c r="BD55" s="42">
        <v>0.70052610951498939</v>
      </c>
      <c r="BE55" s="42">
        <v>1.5733203906336543E-3</v>
      </c>
      <c r="BF55" s="42">
        <v>0.15223055848062927</v>
      </c>
      <c r="BG55" s="42">
        <v>2.8404696373672171E-3</v>
      </c>
      <c r="BH55" s="42">
        <v>6.2617256932124233E-3</v>
      </c>
      <c r="BI55" s="42">
        <v>8.9128120176913336E-3</v>
      </c>
      <c r="BJ55" s="42">
        <v>1.8662983379588684E-2</v>
      </c>
      <c r="BK55" s="42">
        <v>6.4575262037303335E-2</v>
      </c>
      <c r="BL55" s="42">
        <v>4.4416758848584897E-2</v>
      </c>
      <c r="BM55" s="42">
        <v>2.0900475460047737E-4</v>
      </c>
      <c r="BN55" s="42">
        <v>1.7268495615495998</v>
      </c>
      <c r="BO55" s="11">
        <v>1</v>
      </c>
      <c r="CC55" s="39"/>
      <c r="CD55" s="41"/>
      <c r="CE55" s="39"/>
      <c r="CF55" s="43"/>
      <c r="CG55" s="38"/>
      <c r="CH55" s="39"/>
      <c r="CI55" s="41"/>
      <c r="CJ55" s="39"/>
      <c r="CK55" s="43"/>
      <c r="CL55" s="38"/>
      <c r="CM55" s="39"/>
      <c r="CN55" s="38"/>
      <c r="CO55" s="39"/>
      <c r="CP55" s="43"/>
      <c r="CQ55" s="38"/>
      <c r="CR55" s="39"/>
      <c r="CS55" s="38"/>
      <c r="CT55" s="39"/>
      <c r="CU55" s="43"/>
      <c r="CV55" s="41"/>
      <c r="CW55" s="41"/>
      <c r="CX55" s="41"/>
      <c r="CY55" s="41"/>
      <c r="CZ55" s="41"/>
      <c r="DA55" s="38"/>
      <c r="DC55" s="13"/>
      <c r="DD55" s="12"/>
      <c r="DE55" s="11"/>
      <c r="DI55" s="44"/>
      <c r="DZ55" s="45"/>
      <c r="EA55" s="45"/>
      <c r="EB55" s="45"/>
      <c r="EC55" s="45"/>
      <c r="ED55" s="45"/>
      <c r="EE55" s="45"/>
      <c r="EF55" s="45"/>
      <c r="EG55" s="45"/>
      <c r="EH55" s="45"/>
      <c r="EI55" s="45"/>
      <c r="EJ55" s="45"/>
      <c r="EK55" s="45"/>
      <c r="EL55" s="45"/>
      <c r="EM55" s="45"/>
      <c r="EN55" s="45"/>
      <c r="EO55" s="45"/>
      <c r="EP55" s="45"/>
      <c r="EQ55" s="45"/>
      <c r="ER55" s="45"/>
      <c r="ES55" s="45"/>
      <c r="ET55" s="45"/>
      <c r="EU55" s="45"/>
      <c r="EW55" s="13"/>
      <c r="EX55" s="13"/>
      <c r="EY55" s="13"/>
      <c r="EZ55" s="13"/>
      <c r="FA55" s="13"/>
      <c r="GB55" s="45"/>
      <c r="GC55" s="45"/>
      <c r="GD55" s="45"/>
      <c r="GF55" s="45"/>
      <c r="GG55" s="45"/>
      <c r="GH55" s="45"/>
      <c r="GI55" s="45"/>
      <c r="GJ55" s="45"/>
      <c r="GK55" s="45"/>
      <c r="GL55" s="45"/>
      <c r="GM55" s="45"/>
    </row>
    <row r="56" spans="1:195" s="10" customFormat="1" ht="14" customHeight="1">
      <c r="A56" s="10" t="s">
        <v>89</v>
      </c>
      <c r="B56" s="10">
        <v>850</v>
      </c>
      <c r="C56" s="10">
        <v>2010</v>
      </c>
      <c r="D56" s="10" t="s">
        <v>64</v>
      </c>
      <c r="E56" s="10">
        <v>-7.93</v>
      </c>
      <c r="F56" s="13" t="s">
        <v>2</v>
      </c>
      <c r="G56" s="13">
        <v>75.687746789384491</v>
      </c>
      <c r="H56" s="13">
        <v>0.2378866694310125</v>
      </c>
      <c r="I56" s="13">
        <v>13.319908431710521</v>
      </c>
      <c r="J56" s="13">
        <v>1.1846788789185811</v>
      </c>
      <c r="K56" s="13">
        <v>0.49930373579084392</v>
      </c>
      <c r="L56" s="13">
        <v>1.6754523820528864</v>
      </c>
      <c r="M56" s="13">
        <v>3.4864644056239866</v>
      </c>
      <c r="N56" s="13">
        <v>3.8770377986226565</v>
      </c>
      <c r="O56" s="11">
        <v>2.8894769683871856E-2</v>
      </c>
      <c r="P56" s="13">
        <f t="shared" si="16"/>
        <v>99.997373861218833</v>
      </c>
      <c r="Q56" s="13">
        <v>4.925849999999997</v>
      </c>
      <c r="R56" s="13">
        <f t="shared" si="17"/>
        <v>4.925849999999997</v>
      </c>
      <c r="S56" s="11"/>
      <c r="T56" s="35">
        <v>115.72066310693839</v>
      </c>
      <c r="U56" s="36"/>
      <c r="V56" s="36">
        <v>149.95492015502865</v>
      </c>
      <c r="W56" s="37">
        <v>0.29583529966860028</v>
      </c>
      <c r="X56" s="38">
        <v>432.1302952211301</v>
      </c>
      <c r="Y56" s="37">
        <v>2.7342535344944841</v>
      </c>
      <c r="Z56" s="38">
        <v>118.02587149240502</v>
      </c>
      <c r="AA56" s="37">
        <v>1.9920456067006515E-2</v>
      </c>
      <c r="AB56" s="38">
        <v>282.0162366833822</v>
      </c>
      <c r="AC56" s="37">
        <v>1.4370430406432146</v>
      </c>
      <c r="AD56" s="109">
        <v>91.098280588550011</v>
      </c>
      <c r="AE56" s="37">
        <v>-0.21277429507671103</v>
      </c>
      <c r="AF56" s="39"/>
      <c r="AG56" s="40">
        <f t="shared" si="1"/>
        <v>0.29583529966860028</v>
      </c>
      <c r="AH56" s="39">
        <f t="shared" si="2"/>
        <v>1.9920456067006515E-2</v>
      </c>
      <c r="AI56" s="39">
        <f t="shared" si="3"/>
        <v>2.7342535344944841</v>
      </c>
      <c r="AJ56" s="39">
        <f t="shared" si="4"/>
        <v>1.4370430406432146</v>
      </c>
      <c r="AK56" s="39">
        <f t="shared" si="5"/>
        <v>0.21277429507671103</v>
      </c>
      <c r="AM56" s="41">
        <v>1.4990992064614885</v>
      </c>
      <c r="AN56" s="13">
        <v>3.3561912844220686E-2</v>
      </c>
      <c r="AO56" s="13">
        <v>1.0263463716440349</v>
      </c>
      <c r="AQ56" s="42">
        <v>0.710267114545858</v>
      </c>
      <c r="AR56" s="42">
        <v>1.6797286695294335E-3</v>
      </c>
      <c r="AS56" s="42">
        <v>7.3666450940793007E-2</v>
      </c>
      <c r="AT56" s="42">
        <v>2.8986419448158085E-3</v>
      </c>
      <c r="AU56" s="42">
        <v>6.3989869531032081E-3</v>
      </c>
      <c r="AV56" s="42">
        <v>6.9847417279062943E-3</v>
      </c>
      <c r="AW56" s="42">
        <v>1.6846993916124636E-2</v>
      </c>
      <c r="AX56" s="42">
        <v>3.1719913805960419E-2</v>
      </c>
      <c r="AY56" s="42">
        <v>2.3208521096152693E-2</v>
      </c>
      <c r="AZ56" s="42">
        <v>2.0349218886975124E-4</v>
      </c>
      <c r="BA56" s="42">
        <v>0.1263289063997565</v>
      </c>
      <c r="BB56" s="42">
        <v>1.0002034921888698</v>
      </c>
      <c r="BD56" s="42">
        <v>0.70866130260200622</v>
      </c>
      <c r="BE56" s="42">
        <v>1.675931044235061E-3</v>
      </c>
      <c r="BF56" s="42">
        <v>0.14699980334905005</v>
      </c>
      <c r="BG56" s="42">
        <v>2.8920885316553093E-3</v>
      </c>
      <c r="BH56" s="42">
        <v>6.3845197625668516E-3</v>
      </c>
      <c r="BI56" s="42">
        <v>6.9689502299449084E-3</v>
      </c>
      <c r="BJ56" s="42">
        <v>1.6808905282293111E-2</v>
      </c>
      <c r="BK56" s="42">
        <v>6.3296399272344331E-2</v>
      </c>
      <c r="BL56" s="42">
        <v>4.6312099925904203E-2</v>
      </c>
      <c r="BM56" s="42">
        <v>2.0303212225442372E-4</v>
      </c>
      <c r="BN56" s="42">
        <v>1.7322251456029256</v>
      </c>
      <c r="BO56" s="11">
        <v>1</v>
      </c>
      <c r="CC56" s="39"/>
      <c r="CD56" s="41"/>
      <c r="CE56" s="39"/>
      <c r="CF56" s="43"/>
      <c r="CG56" s="38"/>
      <c r="CH56" s="39"/>
      <c r="CI56" s="41"/>
      <c r="CJ56" s="39"/>
      <c r="CK56" s="43"/>
      <c r="CL56" s="38"/>
      <c r="CM56" s="39"/>
      <c r="CN56" s="38"/>
      <c r="CO56" s="39"/>
      <c r="CP56" s="43"/>
      <c r="CQ56" s="38"/>
      <c r="CR56" s="39"/>
      <c r="CS56" s="38"/>
      <c r="CT56" s="39"/>
      <c r="CU56" s="43"/>
      <c r="CV56" s="41"/>
      <c r="CW56" s="41"/>
      <c r="CX56" s="41"/>
      <c r="CY56" s="41"/>
      <c r="CZ56" s="41"/>
      <c r="DA56" s="38"/>
      <c r="DC56" s="13"/>
      <c r="DD56" s="12"/>
      <c r="DE56" s="11"/>
      <c r="DI56" s="44"/>
      <c r="DZ56" s="45"/>
      <c r="EA56" s="45"/>
      <c r="EB56" s="45"/>
      <c r="EC56" s="45"/>
      <c r="ED56" s="45"/>
      <c r="EE56" s="45"/>
      <c r="EF56" s="45"/>
      <c r="EG56" s="45"/>
      <c r="EH56" s="45"/>
      <c r="EI56" s="45"/>
      <c r="EJ56" s="45"/>
      <c r="EK56" s="45"/>
      <c r="EL56" s="45"/>
      <c r="EM56" s="45"/>
      <c r="EN56" s="45"/>
      <c r="EO56" s="45"/>
      <c r="EP56" s="45"/>
      <c r="EQ56" s="45"/>
      <c r="ER56" s="45"/>
      <c r="ES56" s="45"/>
      <c r="ET56" s="45"/>
      <c r="EU56" s="45"/>
      <c r="EW56" s="13"/>
      <c r="EX56" s="13"/>
      <c r="EY56" s="13"/>
      <c r="EZ56" s="13"/>
      <c r="FA56" s="13"/>
      <c r="GB56" s="45"/>
      <c r="GC56" s="45"/>
      <c r="GD56" s="45"/>
      <c r="GF56" s="45"/>
      <c r="GG56" s="45"/>
      <c r="GH56" s="45"/>
      <c r="GI56" s="45"/>
      <c r="GJ56" s="45"/>
      <c r="GK56" s="45"/>
      <c r="GL56" s="45"/>
      <c r="GM56" s="45"/>
    </row>
    <row r="57" spans="1:195" s="10" customFormat="1" ht="14" customHeight="1">
      <c r="A57" s="10" t="s">
        <v>90</v>
      </c>
      <c r="B57" s="10">
        <v>900</v>
      </c>
      <c r="C57" s="10">
        <v>1990</v>
      </c>
      <c r="D57" s="10" t="s">
        <v>64</v>
      </c>
      <c r="E57" s="10">
        <v>-6.98</v>
      </c>
      <c r="F57" s="13" t="s">
        <v>2</v>
      </c>
      <c r="G57" s="13">
        <v>73.965091542261774</v>
      </c>
      <c r="H57" s="13">
        <v>0.35383284496490408</v>
      </c>
      <c r="I57" s="13">
        <v>14.88100094401946</v>
      </c>
      <c r="J57" s="13">
        <v>0.98072666685726351</v>
      </c>
      <c r="K57" s="13">
        <v>0.48726905436652002</v>
      </c>
      <c r="L57" s="13">
        <v>2.0384338148301606</v>
      </c>
      <c r="M57" s="13">
        <v>3.7424177798873313</v>
      </c>
      <c r="N57" s="13">
        <v>3.4758908563321067</v>
      </c>
      <c r="O57" s="11">
        <v>5.5649999999999998E-2</v>
      </c>
      <c r="P57" s="13">
        <f t="shared" si="16"/>
        <v>99.980313503519511</v>
      </c>
      <c r="Q57" s="13">
        <v>6.1894461538461538</v>
      </c>
      <c r="R57" s="13">
        <f t="shared" si="17"/>
        <v>6.1894461538461538</v>
      </c>
      <c r="S57" s="11"/>
      <c r="T57" s="35">
        <v>222.87268499999999</v>
      </c>
      <c r="U57" s="36"/>
      <c r="V57" s="36">
        <v>350.17648167453996</v>
      </c>
      <c r="W57" s="37">
        <v>0.57119514970863283</v>
      </c>
      <c r="X57" s="38">
        <v>633.90152492938921</v>
      </c>
      <c r="Y57" s="37">
        <v>1.8442315617518998</v>
      </c>
      <c r="Z57" s="38">
        <v>244.15346311558554</v>
      </c>
      <c r="AA57" s="37">
        <v>9.5484011939756322E-2</v>
      </c>
      <c r="AB57" s="38">
        <v>608.1373105713152</v>
      </c>
      <c r="AC57" s="37">
        <v>1.7286309696108126</v>
      </c>
      <c r="AD57" s="109">
        <v>165.76104660115885</v>
      </c>
      <c r="AE57" s="37">
        <v>-0.25625230116845021</v>
      </c>
      <c r="AF57" s="39"/>
      <c r="AG57" s="40">
        <f t="shared" si="1"/>
        <v>0.57119514970863283</v>
      </c>
      <c r="AH57" s="39">
        <f t="shared" si="2"/>
        <v>9.5484011939756322E-2</v>
      </c>
      <c r="AI57" s="39">
        <f t="shared" si="3"/>
        <v>1.8442315617518998</v>
      </c>
      <c r="AJ57" s="39">
        <f t="shared" si="4"/>
        <v>1.7286309696108126</v>
      </c>
      <c r="AK57" s="39">
        <f t="shared" si="5"/>
        <v>0.25625230116845021</v>
      </c>
      <c r="AM57" s="41">
        <v>1.4434744981544287</v>
      </c>
      <c r="AN57" s="13">
        <v>1.7621531392848149E-2</v>
      </c>
      <c r="AO57" s="13">
        <v>1.0922003101962188</v>
      </c>
      <c r="AQ57" s="42">
        <v>0.67315451659447134</v>
      </c>
      <c r="AR57" s="42">
        <v>2.423031206511328E-3</v>
      </c>
      <c r="AS57" s="42">
        <v>7.9816464464170109E-2</v>
      </c>
      <c r="AT57" s="42">
        <v>2.3544252396388767E-3</v>
      </c>
      <c r="AU57" s="42">
        <v>5.1102579568814326E-3</v>
      </c>
      <c r="AV57" s="42">
        <v>6.6106810170120439E-3</v>
      </c>
      <c r="AW57" s="42">
        <v>1.9878278876314791E-2</v>
      </c>
      <c r="AX57" s="42">
        <v>3.3021048940526314E-2</v>
      </c>
      <c r="AY57" s="42">
        <v>2.0179267491221668E-2</v>
      </c>
      <c r="AZ57" s="42">
        <v>3.8008918214473431E-4</v>
      </c>
      <c r="BA57" s="42">
        <v>0.15745202821325216</v>
      </c>
      <c r="BB57" s="42">
        <v>1.0003800891821448</v>
      </c>
      <c r="BD57" s="42">
        <v>0.69001520887608025</v>
      </c>
      <c r="BE57" s="42">
        <v>2.4837215570246186E-3</v>
      </c>
      <c r="BF57" s="42">
        <v>0.16363130021802455</v>
      </c>
      <c r="BG57" s="42">
        <v>2.4133971970230965E-3</v>
      </c>
      <c r="BH57" s="42">
        <v>5.2382560386985489E-3</v>
      </c>
      <c r="BI57" s="42">
        <v>6.7762606211772209E-3</v>
      </c>
      <c r="BJ57" s="42">
        <v>2.0376175770652143E-2</v>
      </c>
      <c r="BK57" s="42">
        <v>6.7696273055628683E-2</v>
      </c>
      <c r="BL57" s="42">
        <v>4.1369406665690861E-2</v>
      </c>
      <c r="BM57" s="42">
        <v>3.896093837949172E-4</v>
      </c>
      <c r="BN57" s="42">
        <v>1.7224008687008068</v>
      </c>
      <c r="BO57" s="11">
        <v>1</v>
      </c>
      <c r="CC57" s="39"/>
      <c r="CD57" s="41"/>
      <c r="CE57" s="39"/>
      <c r="CF57" s="43"/>
      <c r="CG57" s="38"/>
      <c r="CH57" s="39"/>
      <c r="CI57" s="41"/>
      <c r="CJ57" s="39"/>
      <c r="CK57" s="43"/>
      <c r="CL57" s="38"/>
      <c r="CM57" s="39"/>
      <c r="CN57" s="38"/>
      <c r="CO57" s="39"/>
      <c r="CP57" s="43"/>
      <c r="CQ57" s="38"/>
      <c r="CR57" s="39"/>
      <c r="CS57" s="38"/>
      <c r="CT57" s="39"/>
      <c r="CU57" s="43"/>
      <c r="CV57" s="41"/>
      <c r="CW57" s="41"/>
      <c r="CX57" s="41"/>
      <c r="CY57" s="41"/>
      <c r="CZ57" s="41"/>
      <c r="DA57" s="38"/>
      <c r="DC57" s="13"/>
      <c r="DD57" s="12"/>
      <c r="DE57" s="11"/>
      <c r="DI57" s="44"/>
      <c r="DZ57" s="45"/>
      <c r="EA57" s="45"/>
      <c r="EB57" s="45"/>
      <c r="EC57" s="45"/>
      <c r="ED57" s="45"/>
      <c r="EE57" s="45"/>
      <c r="EF57" s="45"/>
      <c r="EG57" s="45"/>
      <c r="EH57" s="45"/>
      <c r="EI57" s="45"/>
      <c r="EJ57" s="45"/>
      <c r="EK57" s="45"/>
      <c r="EL57" s="45"/>
      <c r="EM57" s="45"/>
      <c r="EN57" s="45"/>
      <c r="EO57" s="45"/>
      <c r="EP57" s="45"/>
      <c r="EQ57" s="45"/>
      <c r="ER57" s="45"/>
      <c r="ES57" s="45"/>
      <c r="ET57" s="45"/>
      <c r="EU57" s="45"/>
      <c r="EW57" s="13"/>
      <c r="EX57" s="13"/>
      <c r="EY57" s="13"/>
      <c r="EZ57" s="13"/>
      <c r="FA57" s="13"/>
      <c r="GB57" s="45"/>
      <c r="GC57" s="45"/>
      <c r="GD57" s="45"/>
      <c r="GF57" s="45"/>
      <c r="GG57" s="45"/>
      <c r="GH57" s="45"/>
      <c r="GI57" s="45"/>
      <c r="GJ57" s="45"/>
      <c r="GK57" s="45"/>
      <c r="GL57" s="45"/>
      <c r="GM57" s="45"/>
    </row>
    <row r="58" spans="1:195" s="10" customFormat="1" ht="14" customHeight="1">
      <c r="A58" s="10" t="s">
        <v>91</v>
      </c>
      <c r="B58" s="10">
        <v>900</v>
      </c>
      <c r="C58" s="10">
        <v>1990</v>
      </c>
      <c r="D58" s="10" t="s">
        <v>64</v>
      </c>
      <c r="E58" s="10">
        <v>-6.98</v>
      </c>
      <c r="F58" s="13" t="s">
        <v>2</v>
      </c>
      <c r="G58" s="13">
        <v>74.188662028856413</v>
      </c>
      <c r="H58" s="13">
        <v>0.35538449892658386</v>
      </c>
      <c r="I58" s="13">
        <v>14.471908910925773</v>
      </c>
      <c r="J58" s="13">
        <v>1.0834671599287213</v>
      </c>
      <c r="K58" s="13">
        <v>0.36647376299324635</v>
      </c>
      <c r="L58" s="13">
        <v>2.1033451677574457</v>
      </c>
      <c r="M58" s="13">
        <v>3.7345761039653138</v>
      </c>
      <c r="N58" s="13">
        <v>3.6019342814278832</v>
      </c>
      <c r="O58" s="11">
        <v>5.1977777777777776E-2</v>
      </c>
      <c r="P58" s="13">
        <f t="shared" si="16"/>
        <v>99.957729692559155</v>
      </c>
      <c r="Q58" s="13">
        <v>6.1144769230769223</v>
      </c>
      <c r="R58" s="13">
        <f t="shared" si="17"/>
        <v>6.1144769230769223</v>
      </c>
      <c r="S58" s="11"/>
      <c r="T58" s="35">
        <v>208.1658022222222</v>
      </c>
      <c r="U58" s="36"/>
      <c r="V58" s="36">
        <v>332.85807080259832</v>
      </c>
      <c r="W58" s="37">
        <v>0.59900457831812359</v>
      </c>
      <c r="X58" s="38">
        <v>666.26135603047555</v>
      </c>
      <c r="Y58" s="37">
        <v>2.2006282920535858</v>
      </c>
      <c r="Z58" s="38">
        <v>263.78108414215342</v>
      </c>
      <c r="AA58" s="37">
        <v>0.26716819634264671</v>
      </c>
      <c r="AB58" s="38">
        <v>606.47818280662989</v>
      </c>
      <c r="AC58" s="37">
        <v>1.9134381167911494</v>
      </c>
      <c r="AD58" s="109">
        <v>150.11944302376662</v>
      </c>
      <c r="AE58" s="37">
        <v>-0.27884675858760716</v>
      </c>
      <c r="AF58" s="39"/>
      <c r="AG58" s="40">
        <f t="shared" si="1"/>
        <v>0.59900457831812359</v>
      </c>
      <c r="AH58" s="39">
        <f t="shared" si="2"/>
        <v>0.26716819634264671</v>
      </c>
      <c r="AI58" s="39">
        <f t="shared" si="3"/>
        <v>2.2006282920535858</v>
      </c>
      <c r="AJ58" s="39">
        <f t="shared" si="4"/>
        <v>1.9134381167911494</v>
      </c>
      <c r="AK58" s="39">
        <f t="shared" si="5"/>
        <v>0.27884675858760716</v>
      </c>
      <c r="AM58" s="41">
        <v>1.4694333113783586</v>
      </c>
      <c r="AN58" s="13">
        <v>2.4012669895082991E-2</v>
      </c>
      <c r="AO58" s="13">
        <v>1.0436723064794018</v>
      </c>
      <c r="AQ58" s="42">
        <v>0.67639515333811762</v>
      </c>
      <c r="AR58" s="42">
        <v>2.438003514516653E-3</v>
      </c>
      <c r="AS58" s="42">
        <v>7.7760876248771482E-2</v>
      </c>
      <c r="AT58" s="42">
        <v>2.5854527282796937E-3</v>
      </c>
      <c r="AU58" s="42">
        <v>5.6759564367472089E-3</v>
      </c>
      <c r="AV58" s="42">
        <v>4.9807557121628902E-3</v>
      </c>
      <c r="AW58" s="42">
        <v>2.0547911918330913E-2</v>
      </c>
      <c r="AX58" s="42">
        <v>3.3010712208967494E-2</v>
      </c>
      <c r="AY58" s="42">
        <v>2.0948360264268558E-2</v>
      </c>
      <c r="AZ58" s="42">
        <v>3.5564199009249401E-4</v>
      </c>
      <c r="BA58" s="42">
        <v>0.15565681762983749</v>
      </c>
      <c r="BB58" s="42">
        <v>1.0003556419900925</v>
      </c>
      <c r="BD58" s="42">
        <v>0.69298299648021977</v>
      </c>
      <c r="BE58" s="42">
        <v>2.4977928546370135E-3</v>
      </c>
      <c r="BF58" s="42">
        <v>0.15933575149337031</v>
      </c>
      <c r="BG58" s="42">
        <v>2.6488580973104579E-3</v>
      </c>
      <c r="BH58" s="42">
        <v>5.8151529915857723E-3</v>
      </c>
      <c r="BI58" s="42">
        <v>5.1029032380207331E-3</v>
      </c>
      <c r="BJ58" s="42">
        <v>2.1051826735160806E-2</v>
      </c>
      <c r="BK58" s="42">
        <v>6.76405268418038E-2</v>
      </c>
      <c r="BL58" s="42">
        <v>4.2924191267891244E-2</v>
      </c>
      <c r="BM58" s="42">
        <v>3.6436371661180037E-4</v>
      </c>
      <c r="BN58" s="42">
        <v>1.722773882522487</v>
      </c>
      <c r="BO58" s="11">
        <v>1</v>
      </c>
      <c r="CC58" s="39"/>
      <c r="CD58" s="41"/>
      <c r="CE58" s="39"/>
      <c r="CF58" s="43"/>
      <c r="CG58" s="38"/>
      <c r="CH58" s="39"/>
      <c r="CI58" s="41"/>
      <c r="CJ58" s="39"/>
      <c r="CK58" s="43"/>
      <c r="CL58" s="38"/>
      <c r="CM58" s="39"/>
      <c r="CN58" s="38"/>
      <c r="CO58" s="39"/>
      <c r="CP58" s="43"/>
      <c r="CQ58" s="38"/>
      <c r="CR58" s="39"/>
      <c r="CS58" s="38"/>
      <c r="CT58" s="39"/>
      <c r="CU58" s="43"/>
      <c r="CV58" s="41"/>
      <c r="CW58" s="41"/>
      <c r="CX58" s="41"/>
      <c r="CY58" s="41"/>
      <c r="CZ58" s="41"/>
      <c r="DA58" s="38"/>
      <c r="DC58" s="13"/>
      <c r="DD58" s="12"/>
      <c r="DE58" s="11"/>
      <c r="DI58" s="44"/>
      <c r="DZ58" s="45"/>
      <c r="EA58" s="45"/>
      <c r="EB58" s="45"/>
      <c r="EC58" s="45"/>
      <c r="ED58" s="45"/>
      <c r="EE58" s="45"/>
      <c r="EF58" s="45"/>
      <c r="EG58" s="45"/>
      <c r="EH58" s="45"/>
      <c r="EI58" s="45"/>
      <c r="EJ58" s="45"/>
      <c r="EK58" s="45"/>
      <c r="EL58" s="45"/>
      <c r="EM58" s="45"/>
      <c r="EN58" s="45"/>
      <c r="EO58" s="45"/>
      <c r="EP58" s="45"/>
      <c r="EQ58" s="45"/>
      <c r="ER58" s="45"/>
      <c r="ES58" s="45"/>
      <c r="ET58" s="45"/>
      <c r="EU58" s="45"/>
      <c r="EW58" s="13"/>
      <c r="EX58" s="13"/>
      <c r="EY58" s="13"/>
      <c r="EZ58" s="13"/>
      <c r="FA58" s="13"/>
      <c r="GB58" s="45"/>
      <c r="GC58" s="45"/>
      <c r="GD58" s="45"/>
      <c r="GF58" s="45"/>
      <c r="GG58" s="45"/>
      <c r="GH58" s="45"/>
      <c r="GI58" s="45"/>
      <c r="GJ58" s="45"/>
      <c r="GK58" s="45"/>
      <c r="GL58" s="45"/>
      <c r="GM58" s="45"/>
    </row>
    <row r="59" spans="1:195" s="10" customFormat="1" ht="14" customHeight="1">
      <c r="A59" s="10" t="s">
        <v>92</v>
      </c>
      <c r="B59" s="10">
        <v>900</v>
      </c>
      <c r="C59" s="10">
        <v>1750</v>
      </c>
      <c r="D59" s="10" t="s">
        <v>50</v>
      </c>
      <c r="E59" s="10">
        <v>-9.8699999999999992</v>
      </c>
      <c r="F59" s="13" t="s">
        <v>2</v>
      </c>
      <c r="G59" s="13">
        <v>76.037949589230635</v>
      </c>
      <c r="H59" s="13">
        <v>3.4895496110359428E-2</v>
      </c>
      <c r="I59" s="13">
        <v>13.134353887630313</v>
      </c>
      <c r="J59" s="13">
        <v>5.7772708274603922E-2</v>
      </c>
      <c r="K59" s="13">
        <v>1.6743787296782667E-2</v>
      </c>
      <c r="L59" s="13">
        <v>0.99748577334305533</v>
      </c>
      <c r="M59" s="13">
        <v>4.9375683698960584</v>
      </c>
      <c r="N59" s="13">
        <v>4.7151843022397681</v>
      </c>
      <c r="O59" s="11">
        <v>5.5410526315789459E-2</v>
      </c>
      <c r="P59" s="13">
        <f t="shared" si="16"/>
        <v>99.987364440337373</v>
      </c>
      <c r="Q59" s="13">
        <v>4.5642666666666649</v>
      </c>
      <c r="R59" s="13">
        <f t="shared" si="17"/>
        <v>4.5642666666666649</v>
      </c>
      <c r="S59" s="11"/>
      <c r="T59" s="35">
        <v>221.9136168421052</v>
      </c>
      <c r="U59" s="36"/>
      <c r="V59" s="36">
        <v>205.02818634823947</v>
      </c>
      <c r="W59" s="37">
        <v>-7.6090105393937846E-2</v>
      </c>
      <c r="X59" s="38">
        <v>696.35718612991866</v>
      </c>
      <c r="Y59" s="37">
        <v>2.1379651056987057</v>
      </c>
      <c r="Z59" s="38">
        <v>313.85884922989641</v>
      </c>
      <c r="AA59" s="37">
        <v>0.41432893436733803</v>
      </c>
      <c r="AB59" s="38">
        <v>580.6648825572745</v>
      </c>
      <c r="AC59" s="37">
        <v>1.6166257430269642</v>
      </c>
      <c r="AD59" s="109">
        <v>126.44289056627002</v>
      </c>
      <c r="AE59" s="37">
        <v>-0.43021571922629698</v>
      </c>
      <c r="AF59" s="39"/>
      <c r="AG59" s="40">
        <f t="shared" si="1"/>
        <v>7.6090105393937846E-2</v>
      </c>
      <c r="AH59" s="39">
        <f t="shared" si="2"/>
        <v>0.41432893436733803</v>
      </c>
      <c r="AI59" s="39">
        <f t="shared" si="3"/>
        <v>2.1379651056987057</v>
      </c>
      <c r="AJ59" s="39">
        <f t="shared" si="4"/>
        <v>1.6166257430269642</v>
      </c>
      <c r="AK59" s="39">
        <f t="shared" si="5"/>
        <v>0.43021571922629698</v>
      </c>
      <c r="AM59" s="41">
        <v>1.6383829014653453</v>
      </c>
      <c r="AN59" s="13">
        <v>2.6140542643966119E-2</v>
      </c>
      <c r="AO59" s="13">
        <v>0.87331291217688023</v>
      </c>
      <c r="AQ59" s="42">
        <v>0.72344557613446836</v>
      </c>
      <c r="AR59" s="42">
        <v>2.4981455788605078E-4</v>
      </c>
      <c r="AS59" s="42">
        <v>7.3647254053207448E-2</v>
      </c>
      <c r="AT59" s="42">
        <v>2.7389882701244823E-4</v>
      </c>
      <c r="AU59" s="42">
        <v>1.8580024432332044E-4</v>
      </c>
      <c r="AV59" s="42">
        <v>2.3747536953548277E-4</v>
      </c>
      <c r="AW59" s="42">
        <v>1.0168956212643097E-2</v>
      </c>
      <c r="AX59" s="42">
        <v>4.5544844365544505E-2</v>
      </c>
      <c r="AY59" s="42">
        <v>2.8617088186103316E-2</v>
      </c>
      <c r="AZ59" s="42">
        <v>3.9563993220399123E-4</v>
      </c>
      <c r="BA59" s="42">
        <v>0.11762929204927593</v>
      </c>
      <c r="BB59" s="42">
        <v>1.000395639932204</v>
      </c>
      <c r="BD59" s="42">
        <v>0.70225169405637011</v>
      </c>
      <c r="BE59" s="42">
        <v>2.4249605258877725E-4</v>
      </c>
      <c r="BF59" s="42">
        <v>0.14297940474751536</v>
      </c>
      <c r="BG59" s="42">
        <v>2.6587475494326983E-4</v>
      </c>
      <c r="BH59" s="42">
        <v>1.8035708647126607E-4</v>
      </c>
      <c r="BI59" s="42">
        <v>2.3051835003820361E-4</v>
      </c>
      <c r="BJ59" s="42">
        <v>9.8710489948262824E-3</v>
      </c>
      <c r="BK59" s="42">
        <v>8.8421147813591505E-2</v>
      </c>
      <c r="BL59" s="42">
        <v>5.5557458143655099E-2</v>
      </c>
      <c r="BM59" s="42">
        <v>3.8404936292672521E-4</v>
      </c>
      <c r="BN59" s="42">
        <v>1.702084768047329</v>
      </c>
      <c r="BO59" s="11">
        <v>1</v>
      </c>
      <c r="CC59" s="39"/>
      <c r="CD59" s="41"/>
      <c r="CE59" s="39"/>
      <c r="CF59" s="43"/>
      <c r="CG59" s="38"/>
      <c r="CH59" s="39"/>
      <c r="CI59" s="41"/>
      <c r="CJ59" s="39"/>
      <c r="CK59" s="43"/>
      <c r="CL59" s="38"/>
      <c r="CM59" s="39"/>
      <c r="CN59" s="38"/>
      <c r="CO59" s="39"/>
      <c r="CP59" s="43"/>
      <c r="CQ59" s="38"/>
      <c r="CR59" s="39"/>
      <c r="CS59" s="38"/>
      <c r="CT59" s="39"/>
      <c r="CU59" s="43"/>
      <c r="CV59" s="41"/>
      <c r="CW59" s="41"/>
      <c r="CX59" s="41"/>
      <c r="CY59" s="41"/>
      <c r="CZ59" s="41"/>
      <c r="DA59" s="38"/>
      <c r="DC59" s="13"/>
      <c r="DD59" s="12"/>
      <c r="DE59" s="11"/>
      <c r="DI59" s="44"/>
      <c r="DZ59" s="45"/>
      <c r="EA59" s="45"/>
      <c r="EB59" s="45"/>
      <c r="EC59" s="45"/>
      <c r="ED59" s="45"/>
      <c r="EE59" s="45"/>
      <c r="EF59" s="45"/>
      <c r="EG59" s="45"/>
      <c r="EH59" s="45"/>
      <c r="EI59" s="45"/>
      <c r="EJ59" s="45"/>
      <c r="EK59" s="45"/>
      <c r="EL59" s="45"/>
      <c r="EM59" s="45"/>
      <c r="EN59" s="45"/>
      <c r="EO59" s="45"/>
      <c r="EP59" s="45"/>
      <c r="EQ59" s="45"/>
      <c r="ER59" s="45"/>
      <c r="ES59" s="45"/>
      <c r="ET59" s="45"/>
      <c r="EU59" s="45"/>
      <c r="EW59" s="13"/>
      <c r="EX59" s="13"/>
      <c r="EY59" s="13"/>
      <c r="EZ59" s="13"/>
      <c r="FA59" s="13"/>
      <c r="GB59" s="45"/>
      <c r="GC59" s="45"/>
      <c r="GD59" s="45"/>
      <c r="GF59" s="45"/>
      <c r="GG59" s="45"/>
      <c r="GH59" s="45"/>
      <c r="GI59" s="45"/>
      <c r="GJ59" s="45"/>
      <c r="GK59" s="45"/>
      <c r="GL59" s="45"/>
      <c r="GM59" s="45"/>
    </row>
    <row r="60" spans="1:195" s="10" customFormat="1" ht="14" customHeight="1">
      <c r="A60" s="10" t="s">
        <v>93</v>
      </c>
      <c r="B60" s="10">
        <v>800</v>
      </c>
      <c r="C60" s="10">
        <v>2020</v>
      </c>
      <c r="D60" s="10" t="s">
        <v>50</v>
      </c>
      <c r="E60" s="10">
        <v>-11.65</v>
      </c>
      <c r="F60" s="13" t="s">
        <v>2</v>
      </c>
      <c r="G60" s="13">
        <v>77.711173708573</v>
      </c>
      <c r="H60" s="13">
        <v>2.8588308163368319E-2</v>
      </c>
      <c r="I60" s="13">
        <v>12.295792346209586</v>
      </c>
      <c r="J60" s="13">
        <v>6.2306733580178034E-2</v>
      </c>
      <c r="K60" s="13">
        <v>1.6878514530328997E-2</v>
      </c>
      <c r="L60" s="13">
        <v>0.44398797017923969</v>
      </c>
      <c r="M60" s="13">
        <v>4.7242160926274659</v>
      </c>
      <c r="N60" s="13">
        <v>4.6509038085670094</v>
      </c>
      <c r="O60" s="11">
        <v>2.2190000000000001E-2</v>
      </c>
      <c r="P60" s="13">
        <f t="shared" si="16"/>
        <v>99.956037482430162</v>
      </c>
      <c r="Q60" s="13">
        <v>4.6029818181818172</v>
      </c>
      <c r="R60" s="13">
        <f t="shared" si="17"/>
        <v>4.6029818181818172</v>
      </c>
      <c r="S60" s="11"/>
      <c r="T60" s="35">
        <v>88.868731000000011</v>
      </c>
      <c r="U60" s="36"/>
      <c r="V60" s="36">
        <v>89.158855355723972</v>
      </c>
      <c r="W60" s="37">
        <v>3.2646393445627231E-3</v>
      </c>
      <c r="X60" s="38">
        <v>280.41434804403008</v>
      </c>
      <c r="Y60" s="37">
        <v>2.1553769800542106</v>
      </c>
      <c r="Z60" s="38">
        <v>96.018864558993812</v>
      </c>
      <c r="AA60" s="37">
        <v>8.045724833174224E-2</v>
      </c>
      <c r="AB60" s="38">
        <v>171.20683155295146</v>
      </c>
      <c r="AC60" s="37">
        <v>0.92651374253280872</v>
      </c>
      <c r="AD60" s="109">
        <v>86.12078123967278</v>
      </c>
      <c r="AE60" s="37">
        <v>-3.0921447053488704E-2</v>
      </c>
      <c r="AF60" s="39"/>
      <c r="AG60" s="40">
        <f t="shared" si="1"/>
        <v>3.2646393445627231E-3</v>
      </c>
      <c r="AH60" s="39">
        <f t="shared" si="2"/>
        <v>8.045724833174224E-2</v>
      </c>
      <c r="AI60" s="39">
        <f t="shared" si="3"/>
        <v>2.1553769800542106</v>
      </c>
      <c r="AJ60" s="39">
        <f t="shared" si="4"/>
        <v>0.92651374253280872</v>
      </c>
      <c r="AK60" s="39">
        <f t="shared" si="5"/>
        <v>3.0921447053488704E-2</v>
      </c>
      <c r="AM60" s="41">
        <v>1.545004722685712</v>
      </c>
      <c r="AN60" s="13">
        <v>1.8512274164138205E-2</v>
      </c>
      <c r="AO60" s="13">
        <v>0.90325131853688656</v>
      </c>
      <c r="AQ60" s="42">
        <v>0.73617850988669675</v>
      </c>
      <c r="AR60" s="42">
        <v>2.0377974773069652E-4</v>
      </c>
      <c r="AS60" s="42">
        <v>6.8648106791157015E-2</v>
      </c>
      <c r="AT60" s="42">
        <v>2.8383654291373934E-4</v>
      </c>
      <c r="AU60" s="42">
        <v>2.098031606345451E-4</v>
      </c>
      <c r="AV60" s="42">
        <v>2.3835446677412429E-4</v>
      </c>
      <c r="AW60" s="42">
        <v>4.5067666242214581E-3</v>
      </c>
      <c r="AX60" s="42">
        <v>4.338904127189374E-2</v>
      </c>
      <c r="AY60" s="42">
        <v>2.8105306502870974E-2</v>
      </c>
      <c r="AZ60" s="42">
        <v>1.5775725649405919E-4</v>
      </c>
      <c r="BA60" s="42">
        <v>0.11823649500510697</v>
      </c>
      <c r="BB60" s="42">
        <v>1.0001577572564941</v>
      </c>
      <c r="BD60" s="42">
        <v>0.72039751113995332</v>
      </c>
      <c r="BE60" s="42">
        <v>1.9941144860166499E-4</v>
      </c>
      <c r="BF60" s="42">
        <v>0.13435308043542474</v>
      </c>
      <c r="BG60" s="42">
        <v>2.7775211628643792E-4</v>
      </c>
      <c r="BH60" s="42">
        <v>2.0530574136656604E-4</v>
      </c>
      <c r="BI60" s="42">
        <v>2.3324501099549521E-4</v>
      </c>
      <c r="BJ60" s="42">
        <v>4.4101578839586516E-3</v>
      </c>
      <c r="BK60" s="42">
        <v>8.4917875007874663E-2</v>
      </c>
      <c r="BL60" s="42">
        <v>5.5005661215538501E-2</v>
      </c>
      <c r="BM60" s="42">
        <v>1.5437551275447953E-4</v>
      </c>
      <c r="BN60" s="42">
        <v>1.7179143475652441</v>
      </c>
      <c r="BO60" s="11">
        <v>1</v>
      </c>
      <c r="CC60" s="39"/>
      <c r="CD60" s="41"/>
      <c r="CE60" s="39"/>
      <c r="CF60" s="43"/>
      <c r="CG60" s="38"/>
      <c r="CH60" s="39"/>
      <c r="CI60" s="41"/>
      <c r="CJ60" s="39"/>
      <c r="CK60" s="43"/>
      <c r="CL60" s="38"/>
      <c r="CM60" s="39"/>
      <c r="CN60" s="38"/>
      <c r="CO60" s="39"/>
      <c r="CP60" s="43"/>
      <c r="CQ60" s="38"/>
      <c r="CR60" s="39"/>
      <c r="CS60" s="38"/>
      <c r="CT60" s="39"/>
      <c r="CU60" s="43"/>
      <c r="CV60" s="41"/>
      <c r="CW60" s="41"/>
      <c r="CX60" s="41"/>
      <c r="CY60" s="41"/>
      <c r="CZ60" s="41"/>
      <c r="DA60" s="38"/>
      <c r="DC60" s="13"/>
      <c r="DD60" s="12"/>
      <c r="DE60" s="11"/>
      <c r="DI60" s="44"/>
      <c r="DZ60" s="45"/>
      <c r="EA60" s="45"/>
      <c r="EB60" s="45"/>
      <c r="EC60" s="45"/>
      <c r="ED60" s="45"/>
      <c r="EE60" s="45"/>
      <c r="EF60" s="45"/>
      <c r="EG60" s="45"/>
      <c r="EH60" s="45"/>
      <c r="EI60" s="45"/>
      <c r="EJ60" s="45"/>
      <c r="EK60" s="45"/>
      <c r="EL60" s="45"/>
      <c r="EM60" s="45"/>
      <c r="EN60" s="45"/>
      <c r="EO60" s="45"/>
      <c r="EP60" s="45"/>
      <c r="EQ60" s="45"/>
      <c r="ER60" s="45"/>
      <c r="ES60" s="45"/>
      <c r="ET60" s="45"/>
      <c r="EU60" s="45"/>
      <c r="EW60" s="13"/>
      <c r="EX60" s="13"/>
      <c r="EY60" s="13"/>
      <c r="EZ60" s="13"/>
      <c r="FA60" s="13"/>
      <c r="GB60" s="45"/>
      <c r="GC60" s="45"/>
      <c r="GD60" s="45"/>
      <c r="GF60" s="45"/>
      <c r="GG60" s="45"/>
      <c r="GH60" s="45"/>
      <c r="GI60" s="45"/>
      <c r="GJ60" s="45"/>
      <c r="GK60" s="45"/>
      <c r="GL60" s="45"/>
      <c r="GM60" s="45"/>
    </row>
    <row r="61" spans="1:195" s="10" customFormat="1" ht="14" customHeight="1">
      <c r="A61" s="10" t="s">
        <v>94</v>
      </c>
      <c r="B61" s="10">
        <v>900</v>
      </c>
      <c r="C61" s="10">
        <v>1750</v>
      </c>
      <c r="D61" s="10" t="s">
        <v>50</v>
      </c>
      <c r="E61" s="10">
        <v>-9.8699999999999992</v>
      </c>
      <c r="F61" s="13" t="s">
        <v>2</v>
      </c>
      <c r="G61" s="13">
        <v>76.032661424964047</v>
      </c>
      <c r="H61" s="13">
        <v>2.8725159017743966E-2</v>
      </c>
      <c r="I61" s="13">
        <v>13.067683391964778</v>
      </c>
      <c r="J61" s="13">
        <v>5.6914816773719193E-2</v>
      </c>
      <c r="K61" s="13">
        <v>1.935363183340516E-2</v>
      </c>
      <c r="L61" s="13">
        <v>1.0848344163456638</v>
      </c>
      <c r="M61" s="13">
        <v>4.985607340573404</v>
      </c>
      <c r="N61" s="13">
        <v>4.7062701548199755</v>
      </c>
      <c r="O61" s="11">
        <v>5.9152631578947366E-2</v>
      </c>
      <c r="P61" s="13">
        <f t="shared" si="16"/>
        <v>100.04120296787168</v>
      </c>
      <c r="Q61" s="13">
        <v>5.2448999999999986</v>
      </c>
      <c r="R61" s="13">
        <f t="shared" si="17"/>
        <v>5.2448999999999986</v>
      </c>
      <c r="S61" s="11"/>
      <c r="T61" s="35">
        <v>236.90037421052631</v>
      </c>
      <c r="U61" s="36"/>
      <c r="V61" s="36">
        <v>251.11159813629541</v>
      </c>
      <c r="W61" s="37">
        <v>5.9988186904002157E-2</v>
      </c>
      <c r="X61" s="38">
        <v>705.7796411724222</v>
      </c>
      <c r="Y61" s="37">
        <v>1.9792255226461435</v>
      </c>
      <c r="Z61" s="38">
        <v>413.09621780359129</v>
      </c>
      <c r="AA61" s="37">
        <v>0.74375502436515772</v>
      </c>
      <c r="AB61" s="38">
        <v>633.70078562991785</v>
      </c>
      <c r="AC61" s="37">
        <v>1.6749674319499674</v>
      </c>
      <c r="AD61" s="109">
        <v>119.53768485045558</v>
      </c>
      <c r="AE61" s="37">
        <v>-0.49540947223567494</v>
      </c>
      <c r="AF61" s="39"/>
      <c r="AG61" s="40">
        <f t="shared" si="1"/>
        <v>5.9988186904002157E-2</v>
      </c>
      <c r="AH61" s="39">
        <f t="shared" si="2"/>
        <v>0.74375502436515772</v>
      </c>
      <c r="AI61" s="39">
        <f t="shared" si="3"/>
        <v>1.9792255226461435</v>
      </c>
      <c r="AJ61" s="39">
        <f t="shared" si="4"/>
        <v>1.6749674319499674</v>
      </c>
      <c r="AK61" s="39">
        <f t="shared" si="5"/>
        <v>0.49540947223567494</v>
      </c>
      <c r="AM61" s="41">
        <v>1.6737216483905124</v>
      </c>
      <c r="AN61" s="13">
        <v>3.0034953039689782E-2</v>
      </c>
      <c r="AO61" s="13">
        <v>0.85589398905449321</v>
      </c>
      <c r="AQ61" s="42">
        <v>0.70885392091601995</v>
      </c>
      <c r="AR61" s="42">
        <v>2.0150781457830945E-4</v>
      </c>
      <c r="AS61" s="42">
        <v>7.1800510848734941E-2</v>
      </c>
      <c r="AT61" s="42">
        <v>2.6372196746614595E-4</v>
      </c>
      <c r="AU61" s="42">
        <v>1.8004740658095057E-4</v>
      </c>
      <c r="AV61" s="42">
        <v>2.6897284353241137E-4</v>
      </c>
      <c r="AW61" s="42">
        <v>1.0837128101973513E-2</v>
      </c>
      <c r="AX61" s="42">
        <v>4.5063534958462714E-2</v>
      </c>
      <c r="AY61" s="42">
        <v>2.7988827655643009E-2</v>
      </c>
      <c r="AZ61" s="42">
        <v>4.1386909657741477E-4</v>
      </c>
      <c r="BA61" s="42">
        <v>0.13454182748700796</v>
      </c>
      <c r="BB61" s="42">
        <v>1.0004138690965774</v>
      </c>
      <c r="BD61" s="42">
        <v>0.7016194900960987</v>
      </c>
      <c r="BE61" s="42">
        <v>1.9945126343113307E-4</v>
      </c>
      <c r="BF61" s="42">
        <v>0.1421354564710014</v>
      </c>
      <c r="BG61" s="42">
        <v>2.6103047028593437E-4</v>
      </c>
      <c r="BH61" s="42">
        <v>1.7820987635253216E-4</v>
      </c>
      <c r="BI61" s="42">
        <v>2.662277568910647E-4</v>
      </c>
      <c r="BJ61" s="42">
        <v>1.0726526395152114E-2</v>
      </c>
      <c r="BK61" s="42">
        <v>8.920724986221848E-2</v>
      </c>
      <c r="BL61" s="42">
        <v>5.5406357808568424E-2</v>
      </c>
      <c r="BM61" s="42">
        <v>4.096452258202022E-4</v>
      </c>
      <c r="BN61" s="42">
        <v>1.7006689706978131</v>
      </c>
      <c r="BO61" s="11">
        <v>1</v>
      </c>
      <c r="CC61" s="39"/>
      <c r="CD61" s="41"/>
      <c r="CE61" s="39"/>
      <c r="CF61" s="43"/>
      <c r="CG61" s="38"/>
      <c r="CH61" s="39"/>
      <c r="CI61" s="41"/>
      <c r="CJ61" s="39"/>
      <c r="CK61" s="43"/>
      <c r="CL61" s="38"/>
      <c r="CM61" s="39"/>
      <c r="CN61" s="38"/>
      <c r="CO61" s="39"/>
      <c r="CP61" s="43"/>
      <c r="CQ61" s="38"/>
      <c r="CR61" s="39"/>
      <c r="CS61" s="38"/>
      <c r="CT61" s="39"/>
      <c r="CU61" s="43"/>
      <c r="CV61" s="41"/>
      <c r="CW61" s="41"/>
      <c r="CX61" s="41"/>
      <c r="CY61" s="41"/>
      <c r="CZ61" s="41"/>
      <c r="DA61" s="38"/>
      <c r="DC61" s="13"/>
      <c r="DD61" s="12"/>
      <c r="DE61" s="11"/>
      <c r="DI61" s="44"/>
      <c r="DZ61" s="45"/>
      <c r="EA61" s="45"/>
      <c r="EB61" s="45"/>
      <c r="EC61" s="45"/>
      <c r="ED61" s="45"/>
      <c r="EE61" s="45"/>
      <c r="EF61" s="45"/>
      <c r="EG61" s="45"/>
      <c r="EH61" s="45"/>
      <c r="EI61" s="45"/>
      <c r="EJ61" s="45"/>
      <c r="EK61" s="45"/>
      <c r="EL61" s="45"/>
      <c r="EM61" s="45"/>
      <c r="EN61" s="45"/>
      <c r="EO61" s="45"/>
      <c r="EP61" s="45"/>
      <c r="EQ61" s="45"/>
      <c r="ER61" s="45"/>
      <c r="ES61" s="45"/>
      <c r="ET61" s="45"/>
      <c r="EU61" s="45"/>
      <c r="EW61" s="13"/>
      <c r="EX61" s="13"/>
      <c r="EY61" s="13"/>
      <c r="EZ61" s="13"/>
      <c r="FA61" s="13"/>
      <c r="GB61" s="45"/>
      <c r="GC61" s="45"/>
      <c r="GD61" s="45"/>
      <c r="GF61" s="45"/>
      <c r="GG61" s="45"/>
      <c r="GH61" s="45"/>
      <c r="GI61" s="45"/>
      <c r="GJ61" s="45"/>
      <c r="GK61" s="45"/>
      <c r="GL61" s="45"/>
      <c r="GM61" s="45"/>
    </row>
    <row r="62" spans="1:195" s="10" customFormat="1" ht="14" customHeight="1">
      <c r="A62" s="10" t="s">
        <v>95</v>
      </c>
      <c r="B62" s="10">
        <v>800</v>
      </c>
      <c r="C62" s="10">
        <v>2020</v>
      </c>
      <c r="D62" s="10" t="s">
        <v>50</v>
      </c>
      <c r="E62" s="10">
        <v>-11.65</v>
      </c>
      <c r="F62" s="13" t="s">
        <v>2</v>
      </c>
      <c r="G62" s="13">
        <v>76.647021072156434</v>
      </c>
      <c r="H62" s="13">
        <v>2.9285230672559111E-2</v>
      </c>
      <c r="I62" s="13">
        <v>13.04521313480479</v>
      </c>
      <c r="J62" s="13">
        <v>3.5176630720446897E-2</v>
      </c>
      <c r="K62" s="13">
        <v>2.2043653812506135E-2</v>
      </c>
      <c r="L62" s="13">
        <v>0.44992347193504728</v>
      </c>
      <c r="M62" s="13">
        <v>4.9650882200501529</v>
      </c>
      <c r="N62" s="13">
        <v>4.7852849781107514</v>
      </c>
      <c r="O62" s="11">
        <v>2.4233333333333336E-2</v>
      </c>
      <c r="P62" s="13">
        <f t="shared" si="16"/>
        <v>100.00326972559601</v>
      </c>
      <c r="Q62" s="13">
        <v>5.2857083333333321</v>
      </c>
      <c r="R62" s="13">
        <f t="shared" si="17"/>
        <v>5.2857083333333321</v>
      </c>
      <c r="S62" s="11"/>
      <c r="T62" s="35">
        <v>97.052076666666679</v>
      </c>
      <c r="U62" s="36"/>
      <c r="V62" s="36">
        <v>86.175542094827435</v>
      </c>
      <c r="W62" s="37">
        <v>-0.11206905555659148</v>
      </c>
      <c r="X62" s="38">
        <v>276.48493263318971</v>
      </c>
      <c r="Y62" s="37">
        <v>1.8488306703915252</v>
      </c>
      <c r="Z62" s="38">
        <v>111.47658114958519</v>
      </c>
      <c r="AA62" s="37">
        <v>0.14862643828282676</v>
      </c>
      <c r="AB62" s="38">
        <v>187.25196017563451</v>
      </c>
      <c r="AC62" s="37">
        <v>0.92939673840021719</v>
      </c>
      <c r="AD62" s="109">
        <v>101.8008105263465</v>
      </c>
      <c r="AE62" s="37">
        <v>4.892975011745223E-2</v>
      </c>
      <c r="AF62" s="39"/>
      <c r="AG62" s="40">
        <f t="shared" si="1"/>
        <v>0.11206905555659148</v>
      </c>
      <c r="AH62" s="39">
        <f t="shared" si="2"/>
        <v>0.14862643828282676</v>
      </c>
      <c r="AI62" s="39">
        <f t="shared" si="3"/>
        <v>1.8488306703915252</v>
      </c>
      <c r="AJ62" s="39">
        <f t="shared" si="4"/>
        <v>0.92939673840021719</v>
      </c>
      <c r="AK62" s="39">
        <f t="shared" si="5"/>
        <v>4.892975011745223E-2</v>
      </c>
      <c r="AM62" s="41">
        <v>1.5424780787957233</v>
      </c>
      <c r="AN62" s="13">
        <v>1.5700421780119468E-2</v>
      </c>
      <c r="AO62" s="13">
        <v>0.9209272388210854</v>
      </c>
      <c r="AQ62" s="42">
        <v>0.71417186773267527</v>
      </c>
      <c r="AR62" s="42">
        <v>2.0531893630053736E-4</v>
      </c>
      <c r="AS62" s="42">
        <v>7.1635948333822294E-2</v>
      </c>
      <c r="AT62" s="42">
        <v>1.568388953074723E-4</v>
      </c>
      <c r="AU62" s="42">
        <v>1.1727883641124667E-4</v>
      </c>
      <c r="AV62" s="42">
        <v>3.0618255734063513E-4</v>
      </c>
      <c r="AW62" s="42">
        <v>4.4920057930976287E-3</v>
      </c>
      <c r="AX62" s="42">
        <v>4.4852335272904706E-2</v>
      </c>
      <c r="AY62" s="42">
        <v>2.8442421355669802E-2</v>
      </c>
      <c r="AZ62" s="42">
        <v>1.6945445456519579E-4</v>
      </c>
      <c r="BA62" s="42">
        <v>0.13561980228647053</v>
      </c>
      <c r="BB62" s="42">
        <v>1.0001694544545652</v>
      </c>
      <c r="BD62" s="42">
        <v>0.70758362546092934</v>
      </c>
      <c r="BE62" s="42">
        <v>2.0342486716054225E-4</v>
      </c>
      <c r="BF62" s="42">
        <v>0.14195021205834224</v>
      </c>
      <c r="BG62" s="42">
        <v>1.553920550066928E-4</v>
      </c>
      <c r="BH62" s="42">
        <v>1.1619693803000859E-4</v>
      </c>
      <c r="BI62" s="42">
        <v>3.0335802033731266E-4</v>
      </c>
      <c r="BJ62" s="42">
        <v>4.4505669969364626E-3</v>
      </c>
      <c r="BK62" s="42">
        <v>8.8877144106915648E-2</v>
      </c>
      <c r="BL62" s="42">
        <v>5.6360079496341683E-2</v>
      </c>
      <c r="BM62" s="42">
        <v>1.6789123561028739E-4</v>
      </c>
      <c r="BN62" s="42">
        <v>1.7062016430246474</v>
      </c>
      <c r="BO62" s="11">
        <v>1</v>
      </c>
      <c r="CC62" s="39"/>
      <c r="CD62" s="41"/>
      <c r="CE62" s="39"/>
      <c r="CF62" s="43"/>
      <c r="CG62" s="38"/>
      <c r="CH62" s="39"/>
      <c r="CI62" s="41"/>
      <c r="CJ62" s="39"/>
      <c r="CK62" s="43"/>
      <c r="CL62" s="38"/>
      <c r="CM62" s="39"/>
      <c r="CN62" s="38"/>
      <c r="CO62" s="39"/>
      <c r="CP62" s="43"/>
      <c r="CQ62" s="38"/>
      <c r="CR62" s="39"/>
      <c r="CS62" s="38"/>
      <c r="CT62" s="39"/>
      <c r="CU62" s="43"/>
      <c r="CV62" s="41"/>
      <c r="CW62" s="41"/>
      <c r="CX62" s="41"/>
      <c r="CY62" s="41"/>
      <c r="CZ62" s="41"/>
      <c r="DA62" s="38"/>
      <c r="DC62" s="13"/>
      <c r="DD62" s="12"/>
      <c r="DE62" s="11"/>
      <c r="DI62" s="44"/>
      <c r="DZ62" s="45"/>
      <c r="EA62" s="45"/>
      <c r="EB62" s="45"/>
      <c r="EC62" s="45"/>
      <c r="ED62" s="45"/>
      <c r="EE62" s="45"/>
      <c r="EF62" s="45"/>
      <c r="EG62" s="45"/>
      <c r="EH62" s="45"/>
      <c r="EI62" s="45"/>
      <c r="EJ62" s="45"/>
      <c r="EK62" s="45"/>
      <c r="EL62" s="45"/>
      <c r="EM62" s="45"/>
      <c r="EN62" s="45"/>
      <c r="EO62" s="45"/>
      <c r="EP62" s="45"/>
      <c r="EQ62" s="45"/>
      <c r="ER62" s="45"/>
      <c r="ES62" s="45"/>
      <c r="ET62" s="45"/>
      <c r="EU62" s="45"/>
      <c r="EW62" s="13"/>
      <c r="EX62" s="13"/>
      <c r="EY62" s="13"/>
      <c r="EZ62" s="13"/>
      <c r="FA62" s="13"/>
      <c r="GB62" s="45"/>
      <c r="GC62" s="45"/>
      <c r="GD62" s="45"/>
      <c r="GF62" s="45"/>
      <c r="GG62" s="45"/>
      <c r="GH62" s="45"/>
      <c r="GI62" s="45"/>
      <c r="GJ62" s="45"/>
      <c r="GK62" s="45"/>
      <c r="GL62" s="45"/>
      <c r="GM62" s="45"/>
    </row>
    <row r="63" spans="1:195" s="10" customFormat="1" ht="14" customHeight="1">
      <c r="A63" s="10" t="s">
        <v>96</v>
      </c>
      <c r="B63" s="10">
        <v>900</v>
      </c>
      <c r="C63" s="10">
        <v>1910</v>
      </c>
      <c r="D63" s="10" t="s">
        <v>50</v>
      </c>
      <c r="E63" s="10">
        <v>-9.86</v>
      </c>
      <c r="F63" s="13" t="s">
        <v>2</v>
      </c>
      <c r="G63" s="13">
        <v>75.822454068542129</v>
      </c>
      <c r="H63" s="13">
        <v>1.728883345579204E-2</v>
      </c>
      <c r="I63" s="13">
        <v>13.216077710170167</v>
      </c>
      <c r="J63" s="13">
        <v>5.1075579532830172E-2</v>
      </c>
      <c r="K63" s="13">
        <v>1.5230524525818662E-2</v>
      </c>
      <c r="L63" s="13">
        <v>0.96463699260010027</v>
      </c>
      <c r="M63" s="13">
        <v>5.0771801290494887</v>
      </c>
      <c r="N63" s="13">
        <v>4.7946272525302307</v>
      </c>
      <c r="O63" s="11">
        <v>3.8945E-2</v>
      </c>
      <c r="P63" s="13">
        <f t="shared" si="16"/>
        <v>99.997516090406577</v>
      </c>
      <c r="Q63" s="13">
        <v>3.8908166666666646</v>
      </c>
      <c r="R63" s="13">
        <f t="shared" si="17"/>
        <v>3.8908166666666646</v>
      </c>
      <c r="S63" s="11"/>
      <c r="T63" s="35">
        <v>155.97083050000001</v>
      </c>
      <c r="U63" s="36"/>
      <c r="V63" s="36">
        <v>190.86589675666065</v>
      </c>
      <c r="W63" s="37">
        <v>0.22372815573781688</v>
      </c>
      <c r="X63" s="38">
        <v>712.47266434996584</v>
      </c>
      <c r="Y63" s="37">
        <v>3.56798660407188</v>
      </c>
      <c r="Z63" s="38">
        <v>259.01555200904369</v>
      </c>
      <c r="AA63" s="37">
        <v>0.66066662066689241</v>
      </c>
      <c r="AB63" s="38">
        <v>558.22616639852868</v>
      </c>
      <c r="AC63" s="37">
        <v>2.5790420850424889</v>
      </c>
      <c r="AD63" s="109">
        <v>137.28076097352417</v>
      </c>
      <c r="AE63" s="37">
        <v>-0.11983054438166781</v>
      </c>
      <c r="AF63" s="39"/>
      <c r="AG63" s="40">
        <f t="shared" si="1"/>
        <v>0.22372815573781688</v>
      </c>
      <c r="AH63" s="39">
        <f t="shared" si="2"/>
        <v>0.66066662066689241</v>
      </c>
      <c r="AI63" s="39">
        <f t="shared" si="3"/>
        <v>3.56798660407188</v>
      </c>
      <c r="AJ63" s="39">
        <f t="shared" si="4"/>
        <v>2.5790420850424889</v>
      </c>
      <c r="AK63" s="39">
        <f t="shared" si="5"/>
        <v>0.11983054438166781</v>
      </c>
      <c r="AM63" s="41">
        <v>1.662726815016925</v>
      </c>
      <c r="AN63" s="13">
        <v>2.8249296561905817E-2</v>
      </c>
      <c r="AO63" s="13">
        <v>0.86404325798276704</v>
      </c>
      <c r="AQ63" s="42">
        <v>0.73598445928208311</v>
      </c>
      <c r="AR63" s="42">
        <v>1.2627267950055299E-4</v>
      </c>
      <c r="AS63" s="42">
        <v>7.5604173176357828E-2</v>
      </c>
      <c r="AT63" s="42">
        <v>2.4653990097560607E-4</v>
      </c>
      <c r="AU63" s="42">
        <v>1.6808897275813977E-4</v>
      </c>
      <c r="AV63" s="42">
        <v>2.203814689644873E-4</v>
      </c>
      <c r="AW63" s="42">
        <v>1.0032956262153506E-2</v>
      </c>
      <c r="AX63" s="42">
        <v>4.7779765193055851E-2</v>
      </c>
      <c r="AY63" s="42">
        <v>2.9687727715433578E-2</v>
      </c>
      <c r="AZ63" s="42">
        <v>2.8369709652118836E-4</v>
      </c>
      <c r="BA63" s="42">
        <v>0.10014963534871739</v>
      </c>
      <c r="BB63" s="42">
        <v>1.0002836970965212</v>
      </c>
      <c r="BD63" s="42">
        <v>0.69899236391467079</v>
      </c>
      <c r="BE63" s="42">
        <v>1.1992595445293505E-4</v>
      </c>
      <c r="BF63" s="42">
        <v>0.14360830331093108</v>
      </c>
      <c r="BG63" s="42">
        <v>2.3414829757455307E-4</v>
      </c>
      <c r="BH63" s="42">
        <v>1.5964047465188245E-4</v>
      </c>
      <c r="BI63" s="42">
        <v>2.0930464225391111E-4</v>
      </c>
      <c r="BJ63" s="42">
        <v>9.5286792082212978E-3</v>
      </c>
      <c r="BK63" s="42">
        <v>9.0756511495255834E-2</v>
      </c>
      <c r="BL63" s="42">
        <v>5.6391122701987685E-2</v>
      </c>
      <c r="BM63" s="42">
        <v>2.6943789591224248E-4</v>
      </c>
      <c r="BN63" s="42">
        <v>1.6974224446632935</v>
      </c>
      <c r="BO63" s="11">
        <v>1</v>
      </c>
      <c r="CC63" s="39"/>
      <c r="CD63" s="41"/>
      <c r="CE63" s="39"/>
      <c r="CF63" s="43"/>
      <c r="CG63" s="38"/>
      <c r="CH63" s="39"/>
      <c r="CI63" s="41"/>
      <c r="CJ63" s="39"/>
      <c r="CK63" s="43"/>
      <c r="CL63" s="38"/>
      <c r="CM63" s="39"/>
      <c r="CN63" s="38"/>
      <c r="CO63" s="39"/>
      <c r="CP63" s="43"/>
      <c r="CQ63" s="38"/>
      <c r="CR63" s="39"/>
      <c r="CS63" s="38"/>
      <c r="CT63" s="39"/>
      <c r="CU63" s="43"/>
      <c r="CV63" s="41"/>
      <c r="CW63" s="41"/>
      <c r="CX63" s="41"/>
      <c r="CY63" s="41"/>
      <c r="CZ63" s="41"/>
      <c r="DA63" s="38"/>
      <c r="DC63" s="13"/>
      <c r="DD63" s="12"/>
      <c r="DE63" s="11"/>
      <c r="DI63" s="44"/>
      <c r="DZ63" s="45"/>
      <c r="EA63" s="45"/>
      <c r="EB63" s="45"/>
      <c r="EC63" s="45"/>
      <c r="ED63" s="45"/>
      <c r="EE63" s="45"/>
      <c r="EF63" s="45"/>
      <c r="EG63" s="45"/>
      <c r="EH63" s="45"/>
      <c r="EI63" s="45"/>
      <c r="EJ63" s="45"/>
      <c r="EK63" s="45"/>
      <c r="EL63" s="45"/>
      <c r="EM63" s="45"/>
      <c r="EN63" s="45"/>
      <c r="EO63" s="45"/>
      <c r="EP63" s="45"/>
      <c r="EQ63" s="45"/>
      <c r="ER63" s="45"/>
      <c r="ES63" s="45"/>
      <c r="ET63" s="45"/>
      <c r="EU63" s="45"/>
      <c r="EW63" s="13"/>
      <c r="EX63" s="13"/>
      <c r="EY63" s="13"/>
      <c r="EZ63" s="13"/>
      <c r="FA63" s="13"/>
      <c r="GB63" s="45"/>
      <c r="GC63" s="45"/>
      <c r="GD63" s="45"/>
      <c r="GF63" s="45"/>
      <c r="GG63" s="45"/>
      <c r="GH63" s="45"/>
      <c r="GI63" s="45"/>
      <c r="GJ63" s="45"/>
      <c r="GK63" s="45"/>
      <c r="GL63" s="45"/>
      <c r="GM63" s="45"/>
    </row>
    <row r="64" spans="1:195" s="10" customFormat="1" ht="14" customHeight="1">
      <c r="A64" s="10" t="s">
        <v>97</v>
      </c>
      <c r="B64" s="10">
        <v>800</v>
      </c>
      <c r="C64" s="10">
        <v>2000</v>
      </c>
      <c r="D64" s="10" t="s">
        <v>50</v>
      </c>
      <c r="E64" s="10">
        <v>-11.65</v>
      </c>
      <c r="F64" s="13" t="s">
        <v>2</v>
      </c>
      <c r="G64" s="13">
        <v>76.979889772003773</v>
      </c>
      <c r="H64" s="13">
        <v>2.2961292278945816E-2</v>
      </c>
      <c r="I64" s="13">
        <v>12.782722033900001</v>
      </c>
      <c r="J64" s="13">
        <v>4.0060109056045824E-2</v>
      </c>
      <c r="K64" s="13">
        <v>1.6921032256863318E-2</v>
      </c>
      <c r="L64" s="13">
        <v>0.4475496327743172</v>
      </c>
      <c r="M64" s="13">
        <v>4.9853187217151254</v>
      </c>
      <c r="N64" s="13">
        <v>4.6808496887260604</v>
      </c>
      <c r="O64" s="11">
        <v>2.6936842105263155E-2</v>
      </c>
      <c r="P64" s="13">
        <f t="shared" si="16"/>
        <v>99.983209124816383</v>
      </c>
      <c r="Q64" s="13">
        <v>4.776023076923078</v>
      </c>
      <c r="R64" s="13">
        <f t="shared" si="17"/>
        <v>4.776023076923078</v>
      </c>
      <c r="S64" s="11"/>
      <c r="T64" s="35">
        <v>107.8793589473684</v>
      </c>
      <c r="U64" s="36"/>
      <c r="V64" s="36">
        <v>90.509167478189269</v>
      </c>
      <c r="W64" s="37">
        <v>-0.16101496744760607</v>
      </c>
      <c r="X64" s="38">
        <v>278.60521625391647</v>
      </c>
      <c r="Y64" s="37">
        <v>1.58256277171466</v>
      </c>
      <c r="Z64" s="38">
        <v>99.4250689307366</v>
      </c>
      <c r="AA64" s="37">
        <v>-7.8368003843593798E-2</v>
      </c>
      <c r="AB64" s="38">
        <v>174.90374701715561</v>
      </c>
      <c r="AC64" s="37">
        <v>0.62129019604655511</v>
      </c>
      <c r="AD64" s="109">
        <v>100.3667257012104</v>
      </c>
      <c r="AE64" s="37">
        <v>-6.9639209200559174E-2</v>
      </c>
      <c r="AF64" s="39"/>
      <c r="AG64" s="40">
        <f t="shared" si="1"/>
        <v>0.16101496744760607</v>
      </c>
      <c r="AH64" s="39">
        <f t="shared" si="2"/>
        <v>7.8368003843593798E-2</v>
      </c>
      <c r="AI64" s="39">
        <f t="shared" si="3"/>
        <v>1.58256277171466</v>
      </c>
      <c r="AJ64" s="39">
        <f t="shared" si="4"/>
        <v>0.62129019604655511</v>
      </c>
      <c r="AK64" s="39">
        <f t="shared" si="5"/>
        <v>6.9639209200559174E-2</v>
      </c>
      <c r="AM64" s="41">
        <v>1.555730113116228</v>
      </c>
      <c r="AN64" s="13">
        <v>1.7903938747708119E-2</v>
      </c>
      <c r="AO64" s="13">
        <v>0.90778457607723306</v>
      </c>
      <c r="AQ64" s="42">
        <v>0.72694627832389658</v>
      </c>
      <c r="AR64" s="42">
        <v>1.6315269710434028E-4</v>
      </c>
      <c r="AS64" s="42">
        <v>7.1141129294080452E-2</v>
      </c>
      <c r="AT64" s="42">
        <v>1.8093251352382592E-4</v>
      </c>
      <c r="AU64" s="42">
        <v>1.3545008695317698E-4</v>
      </c>
      <c r="AV64" s="42">
        <v>2.381997447781772E-4</v>
      </c>
      <c r="AW64" s="42">
        <v>4.5285632383826342E-3</v>
      </c>
      <c r="AX64" s="42">
        <v>4.5642412701490352E-2</v>
      </c>
      <c r="AY64" s="42">
        <v>2.8196878250269002E-2</v>
      </c>
      <c r="AZ64" s="42">
        <v>1.9089919133527829E-4</v>
      </c>
      <c r="BA64" s="42">
        <v>0.12282700314952155</v>
      </c>
      <c r="BB64" s="42">
        <v>1.0001908991913353</v>
      </c>
      <c r="BD64" s="42">
        <v>0.71119096817087279</v>
      </c>
      <c r="BE64" s="42">
        <v>1.5961664303565723E-4</v>
      </c>
      <c r="BF64" s="42">
        <v>0.1391985353748062</v>
      </c>
      <c r="BG64" s="42">
        <v>1.7701111251754148E-4</v>
      </c>
      <c r="BH64" s="42">
        <v>1.3251443930790421E-4</v>
      </c>
      <c r="BI64" s="42">
        <v>2.3303717504055601E-4</v>
      </c>
      <c r="BJ64" s="42">
        <v>4.4304144198305841E-3</v>
      </c>
      <c r="BK64" s="42">
        <v>8.9306383832573805E-2</v>
      </c>
      <c r="BL64" s="42">
        <v>5.5171518832014987E-2</v>
      </c>
      <c r="BM64" s="42">
        <v>1.8676177973124135E-4</v>
      </c>
      <c r="BN64" s="42">
        <v>1.7087771583886711</v>
      </c>
      <c r="BO64" s="11">
        <v>1</v>
      </c>
      <c r="CC64" s="39"/>
      <c r="CD64" s="41"/>
      <c r="CE64" s="39"/>
      <c r="CF64" s="43"/>
      <c r="CG64" s="38"/>
      <c r="CH64" s="39"/>
      <c r="CI64" s="41"/>
      <c r="CJ64" s="39"/>
      <c r="CK64" s="43"/>
      <c r="CL64" s="38"/>
      <c r="CM64" s="39"/>
      <c r="CN64" s="38"/>
      <c r="CO64" s="39"/>
      <c r="CP64" s="43"/>
      <c r="CQ64" s="38"/>
      <c r="CR64" s="39"/>
      <c r="CS64" s="38"/>
      <c r="CT64" s="39"/>
      <c r="CU64" s="43"/>
      <c r="CV64" s="41"/>
      <c r="CW64" s="41"/>
      <c r="CX64" s="41"/>
      <c r="CY64" s="41"/>
      <c r="CZ64" s="41"/>
      <c r="DA64" s="38"/>
      <c r="DC64" s="13"/>
      <c r="DD64" s="12"/>
      <c r="DE64" s="11"/>
      <c r="DI64" s="44"/>
      <c r="DZ64" s="45"/>
      <c r="EA64" s="45"/>
      <c r="EB64" s="45"/>
      <c r="EC64" s="45"/>
      <c r="ED64" s="45"/>
      <c r="EE64" s="45"/>
      <c r="EF64" s="45"/>
      <c r="EG64" s="45"/>
      <c r="EH64" s="45"/>
      <c r="EI64" s="45"/>
      <c r="EJ64" s="45"/>
      <c r="EK64" s="45"/>
      <c r="EL64" s="45"/>
      <c r="EM64" s="45"/>
      <c r="EN64" s="45"/>
      <c r="EO64" s="45"/>
      <c r="EP64" s="45"/>
      <c r="EQ64" s="45"/>
      <c r="ER64" s="45"/>
      <c r="ES64" s="45"/>
      <c r="ET64" s="45"/>
      <c r="EU64" s="45"/>
      <c r="EW64" s="13"/>
      <c r="EX64" s="13"/>
      <c r="EY64" s="13"/>
      <c r="EZ64" s="13"/>
      <c r="FA64" s="13"/>
      <c r="GB64" s="45"/>
      <c r="GC64" s="45"/>
      <c r="GD64" s="45"/>
      <c r="GF64" s="45"/>
      <c r="GG64" s="45"/>
      <c r="GH64" s="45"/>
      <c r="GI64" s="45"/>
      <c r="GJ64" s="45"/>
      <c r="GK64" s="45"/>
      <c r="GL64" s="45"/>
      <c r="GM64" s="45"/>
    </row>
    <row r="65" spans="1:195" s="10" customFormat="1" ht="14" customHeight="1">
      <c r="A65" s="10" t="s">
        <v>98</v>
      </c>
      <c r="B65" s="10">
        <v>900</v>
      </c>
      <c r="C65" s="10">
        <v>1910</v>
      </c>
      <c r="D65" s="10" t="s">
        <v>50</v>
      </c>
      <c r="E65" s="10">
        <v>-9.86</v>
      </c>
      <c r="F65" s="13" t="s">
        <v>2</v>
      </c>
      <c r="G65" s="13">
        <v>76.124724857073616</v>
      </c>
      <c r="H65" s="13">
        <v>2.996603394360833E-2</v>
      </c>
      <c r="I65" s="13">
        <v>13.009198027194705</v>
      </c>
      <c r="J65" s="13">
        <v>5.3393257723428851E-2</v>
      </c>
      <c r="K65" s="13">
        <v>1.6366851018289871E-2</v>
      </c>
      <c r="L65" s="13">
        <v>1.1863803883011683</v>
      </c>
      <c r="M65" s="13">
        <v>4.879802753531302</v>
      </c>
      <c r="N65" s="13">
        <v>4.6388893074258659</v>
      </c>
      <c r="O65" s="11">
        <v>4.9944999999999996E-2</v>
      </c>
      <c r="P65" s="13">
        <f t="shared" si="16"/>
        <v>99.988666476211989</v>
      </c>
      <c r="Q65" s="13">
        <v>4.5330416666666666</v>
      </c>
      <c r="R65" s="13">
        <f t="shared" si="17"/>
        <v>4.5330416666666666</v>
      </c>
      <c r="S65" s="11"/>
      <c r="T65" s="35">
        <v>200.0247305</v>
      </c>
      <c r="U65" s="36"/>
      <c r="V65" s="36">
        <v>225.73977911769802</v>
      </c>
      <c r="W65" s="37">
        <v>0.12855934640390887</v>
      </c>
      <c r="X65" s="38">
        <v>717.71428171761795</v>
      </c>
      <c r="Y65" s="37">
        <v>2.5881277276242494</v>
      </c>
      <c r="Z65" s="38">
        <v>282.71582618190814</v>
      </c>
      <c r="AA65" s="37">
        <v>0.41340435992692481</v>
      </c>
      <c r="AB65" s="38">
        <v>595.96995334738233</v>
      </c>
      <c r="AC65" s="37">
        <v>1.9794813464197232</v>
      </c>
      <c r="AD65" s="109">
        <v>119.44796014129437</v>
      </c>
      <c r="AE65" s="37">
        <v>-0.40283404035735287</v>
      </c>
      <c r="AF65" s="39"/>
      <c r="AG65" s="40">
        <f t="shared" si="1"/>
        <v>0.12855934640390887</v>
      </c>
      <c r="AH65" s="39">
        <f t="shared" si="2"/>
        <v>0.41340435992692481</v>
      </c>
      <c r="AI65" s="39">
        <f t="shared" si="3"/>
        <v>2.5881277276242494</v>
      </c>
      <c r="AJ65" s="39">
        <f t="shared" si="4"/>
        <v>1.9794813464197232</v>
      </c>
      <c r="AK65" s="39">
        <f t="shared" si="5"/>
        <v>0.40283404035735287</v>
      </c>
      <c r="AM65" s="41">
        <v>1.6688430444913136</v>
      </c>
      <c r="AN65" s="13">
        <v>2.9815621175802134E-2</v>
      </c>
      <c r="AO65" s="13">
        <v>0.8555579526864634</v>
      </c>
      <c r="AQ65" s="42">
        <v>0.72421638573419023</v>
      </c>
      <c r="AR65" s="42">
        <v>2.1450863338876356E-4</v>
      </c>
      <c r="AS65" s="42">
        <v>7.2939958619097967E-2</v>
      </c>
      <c r="AT65" s="42">
        <v>2.5343470553125833E-4</v>
      </c>
      <c r="AU65" s="42">
        <v>1.7138481252950281E-4</v>
      </c>
      <c r="AV65" s="42">
        <v>2.3211176062861051E-4</v>
      </c>
      <c r="AW65" s="42">
        <v>1.2093743929610474E-2</v>
      </c>
      <c r="AX65" s="42">
        <v>4.5008600650030241E-2</v>
      </c>
      <c r="AY65" s="42">
        <v>2.8151913638713187E-2</v>
      </c>
      <c r="AZ65" s="42">
        <v>3.5658822961444933E-4</v>
      </c>
      <c r="BA65" s="42">
        <v>0.11671795751627961</v>
      </c>
      <c r="BB65" s="42">
        <v>1.0003565882296144</v>
      </c>
      <c r="BD65" s="42">
        <v>0.70354447924415087</v>
      </c>
      <c r="BE65" s="42">
        <v>2.0838573628498801E-4</v>
      </c>
      <c r="BF65" s="42">
        <v>0.14171594626581102</v>
      </c>
      <c r="BG65" s="42">
        <v>2.4620070939795945E-4</v>
      </c>
      <c r="BH65" s="42">
        <v>1.6649283426415168E-4</v>
      </c>
      <c r="BI65" s="42">
        <v>2.2548640292410516E-4</v>
      </c>
      <c r="BJ65" s="42">
        <v>1.1748542207373902E-2</v>
      </c>
      <c r="BK65" s="42">
        <v>8.7447765970475322E-2</v>
      </c>
      <c r="BL65" s="42">
        <v>5.4696700629317814E-2</v>
      </c>
      <c r="BM65" s="42">
        <v>3.4640983723995791E-4</v>
      </c>
      <c r="BN65" s="42">
        <v>1.7036218512305774</v>
      </c>
      <c r="BO65" s="11">
        <v>1</v>
      </c>
      <c r="CC65" s="39"/>
      <c r="CD65" s="41"/>
      <c r="CE65" s="39"/>
      <c r="CF65" s="43"/>
      <c r="CG65" s="38"/>
      <c r="CH65" s="39"/>
      <c r="CI65" s="41"/>
      <c r="CJ65" s="39"/>
      <c r="CK65" s="43"/>
      <c r="CL65" s="38"/>
      <c r="CM65" s="39"/>
      <c r="CN65" s="38"/>
      <c r="CO65" s="39"/>
      <c r="CP65" s="43"/>
      <c r="CQ65" s="38"/>
      <c r="CR65" s="39"/>
      <c r="CS65" s="38"/>
      <c r="CT65" s="39"/>
      <c r="CU65" s="43"/>
      <c r="CV65" s="41"/>
      <c r="CW65" s="41"/>
      <c r="CX65" s="41"/>
      <c r="CY65" s="41"/>
      <c r="CZ65" s="41"/>
      <c r="DA65" s="38"/>
      <c r="DC65" s="13"/>
      <c r="DD65" s="12"/>
      <c r="DE65" s="11"/>
      <c r="DI65" s="44"/>
      <c r="DZ65" s="45"/>
      <c r="EA65" s="45"/>
      <c r="EB65" s="45"/>
      <c r="EC65" s="45"/>
      <c r="ED65" s="45"/>
      <c r="EE65" s="45"/>
      <c r="EF65" s="45"/>
      <c r="EG65" s="45"/>
      <c r="EH65" s="45"/>
      <c r="EI65" s="45"/>
      <c r="EJ65" s="45"/>
      <c r="EK65" s="45"/>
      <c r="EL65" s="45"/>
      <c r="EM65" s="45"/>
      <c r="EN65" s="45"/>
      <c r="EO65" s="45"/>
      <c r="EP65" s="45"/>
      <c r="EQ65" s="45"/>
      <c r="ER65" s="45"/>
      <c r="ES65" s="45"/>
      <c r="ET65" s="45"/>
      <c r="EU65" s="45"/>
      <c r="EW65" s="13"/>
      <c r="EX65" s="13"/>
      <c r="EY65" s="13"/>
      <c r="EZ65" s="13"/>
      <c r="FA65" s="13"/>
      <c r="GB65" s="45"/>
      <c r="GC65" s="45"/>
      <c r="GD65" s="45"/>
      <c r="GF65" s="45"/>
      <c r="GG65" s="45"/>
      <c r="GH65" s="45"/>
      <c r="GI65" s="45"/>
      <c r="GJ65" s="45"/>
      <c r="GK65" s="45"/>
      <c r="GL65" s="45"/>
      <c r="GM65" s="45"/>
    </row>
    <row r="66" spans="1:195" s="17" customFormat="1" ht="14" customHeight="1" thickBot="1">
      <c r="A66" s="17" t="s">
        <v>99</v>
      </c>
      <c r="B66" s="17">
        <v>800</v>
      </c>
      <c r="C66" s="17">
        <v>2000</v>
      </c>
      <c r="D66" s="17" t="s">
        <v>50</v>
      </c>
      <c r="E66" s="17">
        <v>-11.65</v>
      </c>
      <c r="F66" s="64" t="s">
        <v>2</v>
      </c>
      <c r="G66" s="64">
        <v>76.296093767602102</v>
      </c>
      <c r="H66" s="64">
        <v>2.2776106163867237E-2</v>
      </c>
      <c r="I66" s="64">
        <v>13.278406502158957</v>
      </c>
      <c r="J66" s="64">
        <v>5.9126178925989079E-2</v>
      </c>
      <c r="K66" s="64">
        <v>2.2291537396234302E-2</v>
      </c>
      <c r="L66" s="64">
        <v>0.51501946043013014</v>
      </c>
      <c r="M66" s="64">
        <v>5.0609487633204493</v>
      </c>
      <c r="N66" s="64">
        <v>4.7084541111830882</v>
      </c>
      <c r="O66" s="63">
        <v>2.6590909090909089E-2</v>
      </c>
      <c r="P66" s="64">
        <f t="shared" si="16"/>
        <v>99.989707336271721</v>
      </c>
      <c r="Q66" s="64">
        <v>5.6532999999999998</v>
      </c>
      <c r="R66" s="64">
        <f t="shared" si="17"/>
        <v>5.6532999999999998</v>
      </c>
      <c r="S66" s="63"/>
      <c r="T66" s="66">
        <v>106.49393181818182</v>
      </c>
      <c r="U66" s="67"/>
      <c r="V66" s="67">
        <v>83.678009315493838</v>
      </c>
      <c r="W66" s="68">
        <v>-0.21424622148088063</v>
      </c>
      <c r="X66" s="69">
        <v>275.49853614843772</v>
      </c>
      <c r="Y66" s="68">
        <v>1.5869881170205942</v>
      </c>
      <c r="Z66" s="69">
        <v>112.38496530119222</v>
      </c>
      <c r="AA66" s="68">
        <v>5.5318020308126339E-2</v>
      </c>
      <c r="AB66" s="69">
        <v>188.84385114245396</v>
      </c>
      <c r="AC66" s="68">
        <v>0.77328273938527314</v>
      </c>
      <c r="AD66" s="214">
        <v>103.99641211896946</v>
      </c>
      <c r="AE66" s="68">
        <v>-2.3452225460849754E-2</v>
      </c>
      <c r="AF66" s="70"/>
      <c r="AG66" s="71">
        <f t="shared" si="1"/>
        <v>0.21424622148088063</v>
      </c>
      <c r="AH66" s="70">
        <f t="shared" si="2"/>
        <v>5.5318020308126339E-2</v>
      </c>
      <c r="AI66" s="70">
        <f t="shared" si="3"/>
        <v>1.5869881170205942</v>
      </c>
      <c r="AJ66" s="70">
        <f t="shared" si="4"/>
        <v>0.77328273938527314</v>
      </c>
      <c r="AK66" s="70">
        <f t="shared" si="5"/>
        <v>2.3452225460849754E-2</v>
      </c>
      <c r="AM66" s="72">
        <v>1.5456622481842621</v>
      </c>
      <c r="AN66" s="64">
        <v>1.5640427458032072E-2</v>
      </c>
      <c r="AO66" s="64">
        <v>0.92479669046017909</v>
      </c>
      <c r="AQ66" s="73">
        <v>0.70412872966797002</v>
      </c>
      <c r="AR66" s="73">
        <v>1.5816199628288931E-4</v>
      </c>
      <c r="AS66" s="73">
        <v>7.2221765102970709E-2</v>
      </c>
      <c r="AT66" s="73">
        <v>2.6079429703697641E-4</v>
      </c>
      <c r="AU66" s="73">
        <v>1.9556300728361379E-4</v>
      </c>
      <c r="AV66" s="73">
        <v>3.0667557550453293E-4</v>
      </c>
      <c r="AW66" s="73">
        <v>5.0929287430030879E-3</v>
      </c>
      <c r="AX66" s="73">
        <v>4.5282702085718135E-2</v>
      </c>
      <c r="AY66" s="73">
        <v>2.7719117831152489E-2</v>
      </c>
      <c r="AZ66" s="73">
        <v>1.8416848775650699E-4</v>
      </c>
      <c r="BA66" s="73">
        <v>0.14463356169307759</v>
      </c>
      <c r="BB66" s="73">
        <v>1.0001841684877566</v>
      </c>
      <c r="BD66" s="73">
        <v>0.70371352227446904</v>
      </c>
      <c r="BE66" s="73">
        <v>1.5806873204375152E-4</v>
      </c>
      <c r="BF66" s="73">
        <v>0.14435835540883696</v>
      </c>
      <c r="BG66" s="73">
        <v>2.6064051305437467E-4</v>
      </c>
      <c r="BH66" s="73">
        <v>1.9544768858818472E-4</v>
      </c>
      <c r="BI66" s="73">
        <v>3.0649473646049088E-4</v>
      </c>
      <c r="BJ66" s="73">
        <v>5.0899255681863655E-3</v>
      </c>
      <c r="BK66" s="73">
        <v>9.0511999980095972E-2</v>
      </c>
      <c r="BL66" s="73">
        <v>5.5405545098264938E-2</v>
      </c>
      <c r="BM66" s="73">
        <v>1.8405988812898936E-4</v>
      </c>
      <c r="BN66" s="73">
        <v>1.7031897200160451</v>
      </c>
      <c r="BO66" s="63">
        <v>1</v>
      </c>
      <c r="BP66" s="10"/>
      <c r="BQ66" s="10"/>
      <c r="BR66" s="10"/>
      <c r="BS66" s="10"/>
      <c r="BT66" s="10"/>
      <c r="BU66" s="10"/>
      <c r="BV66" s="10"/>
      <c r="BW66" s="10"/>
      <c r="BX66" s="10"/>
      <c r="BY66" s="10"/>
      <c r="BZ66" s="10"/>
      <c r="CA66" s="10"/>
      <c r="CB66" s="10"/>
      <c r="CC66" s="39"/>
      <c r="CD66" s="41"/>
      <c r="CE66" s="39"/>
      <c r="CF66" s="43"/>
      <c r="CG66" s="38"/>
      <c r="CH66" s="39"/>
      <c r="CI66" s="41"/>
      <c r="CJ66" s="39"/>
      <c r="CK66" s="43"/>
      <c r="CL66" s="38"/>
      <c r="CM66" s="39"/>
      <c r="CN66" s="38"/>
      <c r="CO66" s="39"/>
      <c r="CP66" s="43"/>
      <c r="CQ66" s="38"/>
      <c r="CR66" s="39"/>
      <c r="CS66" s="38"/>
      <c r="CT66" s="39"/>
      <c r="CU66" s="43"/>
      <c r="CV66" s="41"/>
      <c r="CW66" s="41"/>
      <c r="CX66" s="41"/>
      <c r="CY66" s="41"/>
      <c r="CZ66" s="41"/>
      <c r="DA66" s="38"/>
      <c r="DB66" s="10"/>
      <c r="DC66" s="13"/>
      <c r="DD66" s="12"/>
      <c r="DE66" s="11"/>
      <c r="DF66" s="10"/>
      <c r="DG66" s="10"/>
      <c r="DH66" s="10"/>
      <c r="DI66" s="44"/>
      <c r="DJ66" s="10"/>
      <c r="DK66" s="10"/>
      <c r="DL66" s="10"/>
      <c r="DM66" s="10"/>
      <c r="DN66" s="10"/>
      <c r="DO66" s="10"/>
      <c r="DP66" s="10"/>
      <c r="DQ66" s="10"/>
      <c r="DR66" s="10"/>
      <c r="DS66" s="10"/>
      <c r="DT66" s="10"/>
      <c r="DU66" s="10"/>
      <c r="DV66" s="10"/>
      <c r="DW66" s="10"/>
      <c r="DX66" s="10"/>
      <c r="DY66" s="10"/>
      <c r="DZ66" s="45"/>
      <c r="EA66" s="45"/>
      <c r="EB66" s="187"/>
      <c r="EC66" s="187"/>
      <c r="ED66" s="187"/>
      <c r="EE66" s="187"/>
      <c r="EF66" s="187"/>
      <c r="EG66" s="187"/>
      <c r="EH66" s="187"/>
      <c r="EI66" s="187"/>
      <c r="EJ66" s="187"/>
      <c r="EK66" s="187"/>
      <c r="EL66" s="187"/>
      <c r="EM66" s="187"/>
      <c r="EN66" s="187"/>
      <c r="EO66" s="187"/>
      <c r="EP66" s="187"/>
      <c r="EQ66" s="187"/>
      <c r="ER66" s="187"/>
      <c r="ES66" s="187"/>
      <c r="ET66" s="187"/>
      <c r="EU66" s="187"/>
      <c r="EW66" s="64"/>
      <c r="EX66" s="64"/>
      <c r="EY66" s="64"/>
      <c r="EZ66" s="64"/>
      <c r="FA66" s="64"/>
      <c r="GB66" s="187"/>
      <c r="GC66" s="187"/>
      <c r="GD66" s="187"/>
      <c r="GF66" s="187"/>
      <c r="GG66" s="187"/>
      <c r="GH66" s="187"/>
      <c r="GI66" s="187"/>
      <c r="GJ66" s="187"/>
      <c r="GK66" s="187"/>
      <c r="GL66" s="187"/>
      <c r="GM66" s="187"/>
    </row>
    <row r="67" spans="1:195" s="10" customFormat="1" ht="14" customHeight="1">
      <c r="A67" s="10" t="s">
        <v>100</v>
      </c>
      <c r="B67" s="10">
        <v>1027</v>
      </c>
      <c r="C67" s="10">
        <v>2060</v>
      </c>
      <c r="D67" s="10" t="s">
        <v>101</v>
      </c>
      <c r="E67" s="10">
        <v>-6.25</v>
      </c>
      <c r="F67" s="10" t="s">
        <v>102</v>
      </c>
      <c r="G67" s="13">
        <v>69.66</v>
      </c>
      <c r="H67" s="13">
        <v>0.42</v>
      </c>
      <c r="I67" s="13">
        <v>17.89</v>
      </c>
      <c r="J67" s="13">
        <v>3.35</v>
      </c>
      <c r="K67" s="13">
        <v>1.01</v>
      </c>
      <c r="L67" s="13">
        <v>1.36</v>
      </c>
      <c r="M67" s="13">
        <v>4.78</v>
      </c>
      <c r="N67" s="13">
        <v>1.53</v>
      </c>
      <c r="O67" s="11">
        <v>0.57179954555669299</v>
      </c>
      <c r="P67" s="13">
        <f t="shared" si="16"/>
        <v>100.57179954555669</v>
      </c>
      <c r="Q67" s="13">
        <v>4.58</v>
      </c>
      <c r="R67" s="13">
        <f t="shared" si="17"/>
        <v>4.58</v>
      </c>
      <c r="S67" s="13"/>
      <c r="T67" s="35">
        <v>2290</v>
      </c>
      <c r="U67" s="36"/>
      <c r="V67" s="36">
        <v>1764.8551845392365</v>
      </c>
      <c r="W67" s="37">
        <v>-0.22932088011387053</v>
      </c>
      <c r="X67" s="38">
        <v>1476.66854219163</v>
      </c>
      <c r="Y67" s="37">
        <v>-0.35516657546217034</v>
      </c>
      <c r="Z67" s="38">
        <v>1343.5793708809904</v>
      </c>
      <c r="AA67" s="37">
        <v>-0.41328411751921817</v>
      </c>
      <c r="AB67" s="38">
        <v>2462.7506525834042</v>
      </c>
      <c r="AC67" s="37">
        <v>7.543696619362629E-2</v>
      </c>
      <c r="AD67" s="109">
        <v>1141.0915191102906</v>
      </c>
      <c r="AE67" s="37">
        <v>-0.50170676021384686</v>
      </c>
      <c r="AF67" s="39"/>
      <c r="AG67" s="40">
        <f t="shared" si="1"/>
        <v>0.22932088011387053</v>
      </c>
      <c r="AH67" s="39">
        <f t="shared" si="2"/>
        <v>0.41328411751921817</v>
      </c>
      <c r="AI67" s="39">
        <f t="shared" si="3"/>
        <v>0.35516657546217034</v>
      </c>
      <c r="AJ67" s="39">
        <f t="shared" si="4"/>
        <v>7.543696619362629E-2</v>
      </c>
      <c r="AK67" s="39">
        <f t="shared" si="5"/>
        <v>0.50170676021384686</v>
      </c>
      <c r="AM67" s="41">
        <v>1.3716305043821095</v>
      </c>
      <c r="AN67" s="13">
        <v>1.8321654069363532E-2</v>
      </c>
      <c r="AO67" s="13">
        <v>1.4918277662825439</v>
      </c>
      <c r="AQ67" s="42">
        <v>0.66784591651156877</v>
      </c>
      <c r="AR67" s="42">
        <v>3.0298071998764975E-3</v>
      </c>
      <c r="AS67" s="42">
        <v>0.10108239480819821</v>
      </c>
      <c r="AT67" s="42">
        <v>1.3225069893404653E-2</v>
      </c>
      <c r="AU67" s="42">
        <v>1.3635365205848399E-2</v>
      </c>
      <c r="AV67" s="42">
        <v>1.4434561139972265E-2</v>
      </c>
      <c r="AW67" s="42">
        <v>1.3970949156634506E-2</v>
      </c>
      <c r="AX67" s="42">
        <v>4.4429490552045037E-2</v>
      </c>
      <c r="AY67" s="42">
        <v>9.3569764574529812E-3</v>
      </c>
      <c r="AZ67" s="42">
        <v>4.1140445106930337E-3</v>
      </c>
      <c r="BA67" s="42">
        <v>0.11898946907499861</v>
      </c>
      <c r="BB67" s="42">
        <v>1.0041140445106931</v>
      </c>
      <c r="BD67" s="42">
        <v>0.64471397074838355</v>
      </c>
      <c r="BE67" s="42">
        <v>2.9248648260628862E-3</v>
      </c>
      <c r="BF67" s="42">
        <v>0.19516247840506298</v>
      </c>
      <c r="BG67" s="42">
        <v>1.2766997766398887E-2</v>
      </c>
      <c r="BH67" s="42">
        <v>1.3163081823402289E-2</v>
      </c>
      <c r="BI67" s="42">
        <v>1.3934596287077286E-2</v>
      </c>
      <c r="BJ67" s="42">
        <v>1.3487042270088633E-2</v>
      </c>
      <c r="BK67" s="42">
        <v>8.578120360983163E-2</v>
      </c>
      <c r="BL67" s="42">
        <v>1.8065764263691973E-2</v>
      </c>
      <c r="BM67" s="42">
        <v>3.9715477878175375E-3</v>
      </c>
      <c r="BN67" s="42">
        <v>1.6998781317519174</v>
      </c>
      <c r="BO67" s="11">
        <v>1</v>
      </c>
      <c r="CC67" s="39"/>
      <c r="CD67" s="41"/>
      <c r="CE67" s="39"/>
      <c r="CF67" s="43"/>
      <c r="CG67" s="38"/>
      <c r="CH67" s="39"/>
      <c r="CI67" s="41"/>
      <c r="CJ67" s="39"/>
      <c r="CK67" s="43"/>
      <c r="CL67" s="38"/>
      <c r="CM67" s="39"/>
      <c r="CN67" s="38"/>
      <c r="CO67" s="39"/>
      <c r="CP67" s="43"/>
      <c r="CQ67" s="38"/>
      <c r="CR67" s="39"/>
      <c r="CS67" s="38"/>
      <c r="CT67" s="39"/>
      <c r="CU67" s="43"/>
      <c r="CV67" s="41"/>
      <c r="CW67" s="41"/>
      <c r="CX67" s="41"/>
      <c r="CY67" s="41"/>
      <c r="CZ67" s="41"/>
      <c r="DA67" s="38"/>
      <c r="DC67" s="13"/>
      <c r="DD67" s="12"/>
      <c r="DE67" s="11"/>
      <c r="DI67" s="44"/>
      <c r="DZ67" s="45"/>
      <c r="EA67" s="45"/>
      <c r="EB67" s="45"/>
      <c r="EC67" s="45"/>
      <c r="ED67" s="45"/>
      <c r="EE67" s="45"/>
      <c r="EF67" s="45"/>
      <c r="EG67" s="45"/>
      <c r="EH67" s="45"/>
      <c r="EI67" s="45"/>
      <c r="EJ67" s="45"/>
      <c r="EK67" s="45"/>
      <c r="EL67" s="45"/>
      <c r="EM67" s="45"/>
      <c r="EN67" s="45"/>
      <c r="EO67" s="45"/>
      <c r="EP67" s="45"/>
      <c r="EQ67" s="45"/>
      <c r="ER67" s="45"/>
      <c r="ES67" s="45"/>
      <c r="ET67" s="45"/>
      <c r="EU67" s="45"/>
      <c r="EW67" s="13"/>
      <c r="EX67" s="13"/>
      <c r="EY67" s="13"/>
      <c r="EZ67" s="13"/>
      <c r="FA67" s="13"/>
      <c r="GB67" s="45"/>
      <c r="GC67" s="45"/>
      <c r="GD67" s="45"/>
      <c r="GF67" s="45"/>
      <c r="GG67" s="45"/>
      <c r="GH67" s="45"/>
      <c r="GI67" s="45"/>
      <c r="GJ67" s="45"/>
      <c r="GK67" s="45"/>
      <c r="GL67" s="45"/>
      <c r="GM67" s="45"/>
    </row>
    <row r="68" spans="1:195" s="10" customFormat="1" ht="14" customHeight="1">
      <c r="A68" s="10" t="s">
        <v>103</v>
      </c>
      <c r="B68" s="10">
        <v>985</v>
      </c>
      <c r="C68" s="10">
        <v>2020</v>
      </c>
      <c r="D68" s="10" t="s">
        <v>101</v>
      </c>
      <c r="E68" s="10">
        <v>-6.91</v>
      </c>
      <c r="F68" s="10" t="s">
        <v>102</v>
      </c>
      <c r="G68" s="13">
        <v>60.14</v>
      </c>
      <c r="H68" s="13">
        <v>0.64</v>
      </c>
      <c r="I68" s="13">
        <v>19.05</v>
      </c>
      <c r="J68" s="13">
        <v>4.18</v>
      </c>
      <c r="K68" s="13">
        <v>1.98</v>
      </c>
      <c r="L68" s="13">
        <v>6.29</v>
      </c>
      <c r="M68" s="13">
        <v>4.96</v>
      </c>
      <c r="N68" s="13">
        <v>2.63</v>
      </c>
      <c r="O68" s="11">
        <v>0.484406601912657</v>
      </c>
      <c r="P68" s="13">
        <f t="shared" si="16"/>
        <v>100.35440660191264</v>
      </c>
      <c r="Q68" s="13">
        <v>6.88</v>
      </c>
      <c r="R68" s="13">
        <f t="shared" si="17"/>
        <v>6.88</v>
      </c>
      <c r="S68" s="13"/>
      <c r="T68" s="35">
        <v>1940</v>
      </c>
      <c r="U68" s="36"/>
      <c r="V68" s="36">
        <v>2042.4935191817776</v>
      </c>
      <c r="W68" s="37">
        <v>5.2831710918442076E-2</v>
      </c>
      <c r="X68" s="38">
        <v>1596.5687091349112</v>
      </c>
      <c r="Y68" s="37">
        <v>-0.17702643859025197</v>
      </c>
      <c r="Z68" s="38">
        <v>2675.9402283587715</v>
      </c>
      <c r="AA68" s="37">
        <v>0.37935063317462447</v>
      </c>
      <c r="AB68" s="38">
        <v>2064.863797547599</v>
      </c>
      <c r="AC68" s="37">
        <v>6.4362782241030411E-2</v>
      </c>
      <c r="AD68" s="109">
        <v>2030.48364714735</v>
      </c>
      <c r="AE68" s="37">
        <v>4.6641055230592775E-2</v>
      </c>
      <c r="AF68" s="39"/>
      <c r="AG68" s="40">
        <f t="shared" si="1"/>
        <v>5.2831710918442076E-2</v>
      </c>
      <c r="AH68" s="39">
        <f t="shared" si="2"/>
        <v>0.37935063317462447</v>
      </c>
      <c r="AI68" s="39">
        <f t="shared" si="3"/>
        <v>0.17702643859025197</v>
      </c>
      <c r="AJ68" s="39">
        <f t="shared" si="4"/>
        <v>6.4362782241030411E-2</v>
      </c>
      <c r="AK68" s="39">
        <f t="shared" si="5"/>
        <v>4.6641055230592775E-2</v>
      </c>
      <c r="AM68" s="41">
        <v>2.6375806524978151</v>
      </c>
      <c r="AN68" s="13">
        <v>0.20453054708817422</v>
      </c>
      <c r="AO68" s="13">
        <v>0.84885324546810847</v>
      </c>
      <c r="AQ68" s="42">
        <v>0.54218936850513355</v>
      </c>
      <c r="AR68" s="42">
        <v>4.3415064028792623E-3</v>
      </c>
      <c r="AS68" s="42">
        <v>0.10121734259163392</v>
      </c>
      <c r="AT68" s="42">
        <v>1.391224680347271E-2</v>
      </c>
      <c r="AU68" s="42">
        <v>1.7604347915904903E-2</v>
      </c>
      <c r="AV68" s="42">
        <v>2.6609834278141162E-2</v>
      </c>
      <c r="AW68" s="42">
        <v>6.0762050067717691E-2</v>
      </c>
      <c r="AX68" s="42">
        <v>4.3353072528848312E-2</v>
      </c>
      <c r="AY68" s="42">
        <v>1.5124973535500538E-2</v>
      </c>
      <c r="AZ68" s="42">
        <v>3.27740417550914E-3</v>
      </c>
      <c r="BA68" s="42">
        <v>0.17488525737076788</v>
      </c>
      <c r="BB68" s="42">
        <v>1.0032774041755093</v>
      </c>
      <c r="BD68" s="42">
        <v>0.5505521838992008</v>
      </c>
      <c r="BE68" s="42">
        <v>4.4084704908685613E-3</v>
      </c>
      <c r="BF68" s="42">
        <v>0.20555707009135141</v>
      </c>
      <c r="BG68" s="42">
        <v>1.4126831519611501E-2</v>
      </c>
      <c r="BH68" s="42">
        <v>1.7875880189139159E-2</v>
      </c>
      <c r="BI68" s="42">
        <v>2.7020268610980187E-2</v>
      </c>
      <c r="BJ68" s="42">
        <v>6.1699253630160072E-2</v>
      </c>
      <c r="BK68" s="42">
        <v>8.8043514483895288E-2</v>
      </c>
      <c r="BL68" s="42">
        <v>3.0716527084793232E-2</v>
      </c>
      <c r="BM68" s="42">
        <v>3.3279553808326515E-3</v>
      </c>
      <c r="BN68" s="42">
        <v>1.6072971087459704</v>
      </c>
      <c r="BO68" s="11">
        <v>1</v>
      </c>
      <c r="CC68" s="39"/>
      <c r="CD68" s="41"/>
      <c r="CE68" s="39"/>
      <c r="CF68" s="43"/>
      <c r="CG68" s="38"/>
      <c r="CH68" s="39"/>
      <c r="CI68" s="41"/>
      <c r="CJ68" s="39"/>
      <c r="CK68" s="43"/>
      <c r="CL68" s="38"/>
      <c r="CM68" s="39"/>
      <c r="CN68" s="38"/>
      <c r="CO68" s="39"/>
      <c r="CP68" s="43"/>
      <c r="CQ68" s="38"/>
      <c r="CR68" s="39"/>
      <c r="CS68" s="38"/>
      <c r="CT68" s="39"/>
      <c r="CU68" s="43"/>
      <c r="CV68" s="41"/>
      <c r="CW68" s="41"/>
      <c r="CX68" s="41"/>
      <c r="CY68" s="41"/>
      <c r="CZ68" s="41"/>
      <c r="DA68" s="38"/>
      <c r="DC68" s="13"/>
      <c r="DD68" s="12"/>
      <c r="DE68" s="11"/>
      <c r="DI68" s="44"/>
      <c r="DZ68" s="45"/>
      <c r="EA68" s="45"/>
      <c r="EB68" s="45"/>
      <c r="EC68" s="45"/>
      <c r="ED68" s="45"/>
      <c r="EE68" s="45"/>
      <c r="EF68" s="45"/>
      <c r="EG68" s="45"/>
      <c r="EH68" s="45"/>
      <c r="EI68" s="45"/>
      <c r="EJ68" s="45"/>
      <c r="EK68" s="45"/>
      <c r="EL68" s="45"/>
      <c r="EM68" s="45"/>
      <c r="EN68" s="45"/>
      <c r="EO68" s="45"/>
      <c r="EP68" s="45"/>
      <c r="EQ68" s="45"/>
      <c r="ER68" s="45"/>
      <c r="ES68" s="45"/>
      <c r="ET68" s="45"/>
      <c r="EU68" s="45"/>
      <c r="EW68" s="13"/>
      <c r="EX68" s="13"/>
      <c r="EY68" s="13"/>
      <c r="EZ68" s="13"/>
      <c r="FA68" s="13"/>
      <c r="GB68" s="45"/>
      <c r="GC68" s="45"/>
      <c r="GD68" s="45"/>
      <c r="GF68" s="45"/>
      <c r="GG68" s="45"/>
      <c r="GH68" s="45"/>
      <c r="GI68" s="45"/>
      <c r="GJ68" s="45"/>
      <c r="GK68" s="45"/>
      <c r="GL68" s="45"/>
      <c r="GM68" s="45"/>
    </row>
    <row r="69" spans="1:195" s="10" customFormat="1" ht="14" customHeight="1">
      <c r="A69" s="10" t="s">
        <v>104</v>
      </c>
      <c r="B69" s="10">
        <v>985</v>
      </c>
      <c r="C69" s="10">
        <v>2020</v>
      </c>
      <c r="D69" s="10" t="s">
        <v>101</v>
      </c>
      <c r="E69" s="10">
        <v>-6.91</v>
      </c>
      <c r="F69" s="10" t="s">
        <v>102</v>
      </c>
      <c r="G69" s="13">
        <v>61.56</v>
      </c>
      <c r="H69" s="13">
        <v>0.75</v>
      </c>
      <c r="I69" s="13">
        <v>18.809999999999999</v>
      </c>
      <c r="J69" s="13">
        <v>3.68</v>
      </c>
      <c r="K69" s="13">
        <v>1.91</v>
      </c>
      <c r="L69" s="13">
        <v>5.95</v>
      </c>
      <c r="M69" s="13">
        <v>4.6900000000000004</v>
      </c>
      <c r="N69" s="13">
        <v>2.52</v>
      </c>
      <c r="O69" s="11">
        <v>0.46443107193687733</v>
      </c>
      <c r="P69" s="13">
        <f t="shared" si="16"/>
        <v>100.33443107193688</v>
      </c>
      <c r="Q69" s="13">
        <v>6.24</v>
      </c>
      <c r="R69" s="13">
        <f t="shared" si="17"/>
        <v>6.24</v>
      </c>
      <c r="S69" s="13"/>
      <c r="T69" s="35">
        <v>1860</v>
      </c>
      <c r="U69" s="36"/>
      <c r="V69" s="36">
        <v>1818.3631609027996</v>
      </c>
      <c r="W69" s="37">
        <v>-2.2385397364086256E-2</v>
      </c>
      <c r="X69" s="38">
        <v>1503.6615449751164</v>
      </c>
      <c r="Y69" s="37">
        <v>-0.19157981452950731</v>
      </c>
      <c r="Z69" s="38">
        <v>1640.430753738779</v>
      </c>
      <c r="AA69" s="37">
        <v>-0.11804798186087151</v>
      </c>
      <c r="AB69" s="38">
        <v>1938.9643005285527</v>
      </c>
      <c r="AC69" s="37">
        <v>4.2453925015350918E-2</v>
      </c>
      <c r="AD69" s="109">
        <v>1801.7301957884013</v>
      </c>
      <c r="AE69" s="37">
        <v>-3.1327851726665988E-2</v>
      </c>
      <c r="AF69" s="39"/>
      <c r="AG69" s="40">
        <f t="shared" si="1"/>
        <v>2.2385397364086256E-2</v>
      </c>
      <c r="AH69" s="39">
        <f t="shared" si="2"/>
        <v>0.11804798186087151</v>
      </c>
      <c r="AI69" s="39">
        <f t="shared" si="3"/>
        <v>0.19157981452950731</v>
      </c>
      <c r="AJ69" s="39">
        <f t="shared" si="4"/>
        <v>4.2453925015350918E-2</v>
      </c>
      <c r="AK69" s="39">
        <f t="shared" si="5"/>
        <v>3.1327851726665988E-2</v>
      </c>
      <c r="AM69" s="41">
        <v>2.4829476671095154</v>
      </c>
      <c r="AN69" s="13">
        <v>0.17602024706655631</v>
      </c>
      <c r="AO69" s="13">
        <v>0.88473273843525446</v>
      </c>
      <c r="AQ69" s="42">
        <v>0.56415485454248948</v>
      </c>
      <c r="AR69" s="42">
        <v>5.1717066161863596E-3</v>
      </c>
      <c r="AS69" s="42">
        <v>0.10159232305262417</v>
      </c>
      <c r="AT69" s="42">
        <v>1.2609672488861837E-2</v>
      </c>
      <c r="AU69" s="42">
        <v>1.5595123884260044E-2</v>
      </c>
      <c r="AV69" s="42">
        <v>2.6092908512498389E-2</v>
      </c>
      <c r="AW69" s="42">
        <v>5.8426636179111376E-2</v>
      </c>
      <c r="AX69" s="42">
        <v>4.166997052444734E-2</v>
      </c>
      <c r="AY69" s="42">
        <v>1.4731655707416556E-2</v>
      </c>
      <c r="AZ69" s="42">
        <v>3.1941356916902375E-3</v>
      </c>
      <c r="BA69" s="42">
        <v>0.15995514849210457</v>
      </c>
      <c r="BB69" s="42">
        <v>1.0031941356916905</v>
      </c>
      <c r="BD69" s="42">
        <v>0.56526344877031232</v>
      </c>
      <c r="BE69" s="42">
        <v>5.1818692941399992E-3</v>
      </c>
      <c r="BF69" s="42">
        <v>0.20358391471747567</v>
      </c>
      <c r="BG69" s="42">
        <v>1.2634451164474271E-2</v>
      </c>
      <c r="BH69" s="42">
        <v>1.5625769130296781E-2</v>
      </c>
      <c r="BI69" s="42">
        <v>2.614418246242748E-2</v>
      </c>
      <c r="BJ69" s="42">
        <v>5.8541447619796037E-2</v>
      </c>
      <c r="BK69" s="42">
        <v>8.3503708455751127E-2</v>
      </c>
      <c r="BL69" s="42">
        <v>2.9521208385326292E-2</v>
      </c>
      <c r="BM69" s="42">
        <v>3.2004123378312375E-3</v>
      </c>
      <c r="BN69" s="42">
        <v>1.6235377015678001</v>
      </c>
      <c r="BO69" s="11">
        <v>1</v>
      </c>
      <c r="CC69" s="39"/>
      <c r="CD69" s="41"/>
      <c r="CE69" s="39"/>
      <c r="CF69" s="43"/>
      <c r="CG69" s="38"/>
      <c r="CH69" s="39"/>
      <c r="CI69" s="41"/>
      <c r="CJ69" s="39"/>
      <c r="CK69" s="43"/>
      <c r="CL69" s="38"/>
      <c r="CM69" s="39"/>
      <c r="CN69" s="38"/>
      <c r="CO69" s="39"/>
      <c r="CP69" s="43"/>
      <c r="CQ69" s="38"/>
      <c r="CR69" s="39"/>
      <c r="CS69" s="38"/>
      <c r="CT69" s="39"/>
      <c r="CU69" s="43"/>
      <c r="CV69" s="41"/>
      <c r="CW69" s="41"/>
      <c r="CX69" s="41"/>
      <c r="CY69" s="41"/>
      <c r="CZ69" s="41"/>
      <c r="DA69" s="38"/>
      <c r="DC69" s="13"/>
      <c r="DD69" s="12"/>
      <c r="DE69" s="11"/>
      <c r="DI69" s="44"/>
      <c r="DZ69" s="45"/>
      <c r="EA69" s="45"/>
      <c r="EB69" s="45"/>
      <c r="EC69" s="45"/>
      <c r="ED69" s="45"/>
      <c r="EE69" s="45"/>
      <c r="EF69" s="45"/>
      <c r="EG69" s="45"/>
      <c r="EH69" s="45"/>
      <c r="EI69" s="45"/>
      <c r="EJ69" s="45"/>
      <c r="EK69" s="45"/>
      <c r="EL69" s="45"/>
      <c r="EM69" s="45"/>
      <c r="EN69" s="45"/>
      <c r="EO69" s="45"/>
      <c r="EP69" s="45"/>
      <c r="EQ69" s="45"/>
      <c r="ER69" s="45"/>
      <c r="ES69" s="45"/>
      <c r="ET69" s="45"/>
      <c r="EU69" s="45"/>
      <c r="EW69" s="13"/>
      <c r="EX69" s="13"/>
      <c r="EY69" s="13"/>
      <c r="EZ69" s="13"/>
      <c r="FA69" s="13"/>
      <c r="GB69" s="45"/>
      <c r="GC69" s="45"/>
      <c r="GD69" s="45"/>
      <c r="GF69" s="45"/>
      <c r="GG69" s="45"/>
      <c r="GH69" s="45"/>
      <c r="GI69" s="45"/>
      <c r="GJ69" s="45"/>
      <c r="GK69" s="45"/>
      <c r="GL69" s="45"/>
      <c r="GM69" s="45"/>
    </row>
    <row r="70" spans="1:195" s="10" customFormat="1" ht="14" customHeight="1">
      <c r="A70" s="10" t="s">
        <v>105</v>
      </c>
      <c r="B70" s="10">
        <v>950</v>
      </c>
      <c r="C70" s="10">
        <v>1950</v>
      </c>
      <c r="D70" s="10" t="s">
        <v>101</v>
      </c>
      <c r="E70" s="10">
        <v>-7.49</v>
      </c>
      <c r="F70" s="10" t="s">
        <v>102</v>
      </c>
      <c r="G70" s="13">
        <v>67.08</v>
      </c>
      <c r="H70" s="13">
        <v>0.1</v>
      </c>
      <c r="I70" s="13">
        <v>19.600000000000001</v>
      </c>
      <c r="J70" s="13">
        <v>1.76</v>
      </c>
      <c r="K70" s="13">
        <v>1.32</v>
      </c>
      <c r="L70" s="13">
        <v>1.81</v>
      </c>
      <c r="M70" s="13">
        <v>4.33</v>
      </c>
      <c r="N70" s="13">
        <v>3.11</v>
      </c>
      <c r="O70" s="11">
        <v>0.36455342205797897</v>
      </c>
      <c r="P70" s="13">
        <f t="shared" si="16"/>
        <v>99.47455342205798</v>
      </c>
      <c r="Q70" s="13">
        <v>4.95</v>
      </c>
      <c r="R70" s="13">
        <f t="shared" si="17"/>
        <v>4.95</v>
      </c>
      <c r="S70" s="13"/>
      <c r="T70" s="35">
        <v>1460</v>
      </c>
      <c r="U70" s="36"/>
      <c r="V70" s="36">
        <v>786.01417381140936</v>
      </c>
      <c r="W70" s="37">
        <v>-0.46163412752643196</v>
      </c>
      <c r="X70" s="38">
        <v>701.71753475973469</v>
      </c>
      <c r="Y70" s="37">
        <v>-0.51937155153442827</v>
      </c>
      <c r="Z70" s="38">
        <v>280.12331914701565</v>
      </c>
      <c r="AA70" s="37">
        <v>-0.80813471291300309</v>
      </c>
      <c r="AB70" s="38">
        <v>1023.1693332115916</v>
      </c>
      <c r="AC70" s="37">
        <v>-0.29919908684137564</v>
      </c>
      <c r="AD70" s="109">
        <v>857.0739438213725</v>
      </c>
      <c r="AE70" s="37">
        <v>-0.41296305217714213</v>
      </c>
      <c r="AF70" s="39"/>
      <c r="AG70" s="40">
        <f t="shared" si="1"/>
        <v>0.46163412752643196</v>
      </c>
      <c r="AH70" s="39">
        <f t="shared" si="2"/>
        <v>0.80813471291300309</v>
      </c>
      <c r="AI70" s="39">
        <f t="shared" si="3"/>
        <v>0.51937155153442827</v>
      </c>
      <c r="AJ70" s="39">
        <f t="shared" si="4"/>
        <v>0.29919908684137564</v>
      </c>
      <c r="AK70" s="39">
        <f t="shared" si="5"/>
        <v>0.41296305217714213</v>
      </c>
      <c r="AM70" s="41">
        <v>1.4561948674614738</v>
      </c>
      <c r="AN70" s="13">
        <v>2.1438588328516909E-4</v>
      </c>
      <c r="AO70" s="13">
        <v>1.4223471407798656</v>
      </c>
      <c r="AQ70" s="42">
        <v>0.64622624437808684</v>
      </c>
      <c r="AR70" s="42">
        <v>7.2487719312089305E-4</v>
      </c>
      <c r="AS70" s="42">
        <v>0.11128073517022723</v>
      </c>
      <c r="AT70" s="42">
        <v>6.7946053464033266E-3</v>
      </c>
      <c r="AU70" s="42">
        <v>7.3855058645969189E-3</v>
      </c>
      <c r="AV70" s="42">
        <v>1.8956356806816566E-2</v>
      </c>
      <c r="AW70" s="42">
        <v>1.8683761355771843E-2</v>
      </c>
      <c r="AX70" s="42">
        <v>4.0441761720330351E-2</v>
      </c>
      <c r="AY70" s="42">
        <v>1.9111871987111822E-2</v>
      </c>
      <c r="AZ70" s="42">
        <v>2.6356339454645891E-3</v>
      </c>
      <c r="BA70" s="42">
        <v>0.13039428017753427</v>
      </c>
      <c r="BB70" s="42">
        <v>1.0026356339454647</v>
      </c>
      <c r="BD70" s="42">
        <v>0.62110855915350593</v>
      </c>
      <c r="BE70" s="42">
        <v>6.9670248291423692E-4</v>
      </c>
      <c r="BF70" s="42">
        <v>0.21391089478156275</v>
      </c>
      <c r="BG70" s="42">
        <v>6.5305109061033094E-3</v>
      </c>
      <c r="BH70" s="42">
        <v>7.098444153400451E-3</v>
      </c>
      <c r="BI70" s="42">
        <v>1.8219556332647203E-2</v>
      </c>
      <c r="BJ70" s="42">
        <v>1.7957556190586848E-2</v>
      </c>
      <c r="BK70" s="42">
        <v>7.7739722180170737E-2</v>
      </c>
      <c r="BL70" s="42">
        <v>3.6738053819108558E-2</v>
      </c>
      <c r="BM70" s="42">
        <v>2.533191458200535E-3</v>
      </c>
      <c r="BN70" s="42">
        <v>1.6750710431042619</v>
      </c>
      <c r="BO70" s="11">
        <v>1</v>
      </c>
      <c r="CC70" s="39"/>
      <c r="CD70" s="41"/>
      <c r="CE70" s="39"/>
      <c r="CF70" s="43"/>
      <c r="CG70" s="38"/>
      <c r="CH70" s="39"/>
      <c r="CI70" s="41"/>
      <c r="CJ70" s="39"/>
      <c r="CK70" s="43"/>
      <c r="CL70" s="38"/>
      <c r="CM70" s="39"/>
      <c r="CN70" s="38"/>
      <c r="CO70" s="39"/>
      <c r="CP70" s="43"/>
      <c r="CQ70" s="38"/>
      <c r="CR70" s="39"/>
      <c r="CS70" s="38"/>
      <c r="CT70" s="39"/>
      <c r="CU70" s="43"/>
      <c r="CV70" s="41"/>
      <c r="CW70" s="41"/>
      <c r="CX70" s="41"/>
      <c r="CY70" s="41"/>
      <c r="CZ70" s="41"/>
      <c r="DA70" s="38"/>
      <c r="DC70" s="13"/>
      <c r="DD70" s="12"/>
      <c r="DE70" s="11"/>
      <c r="DI70" s="44"/>
      <c r="DZ70" s="45"/>
      <c r="EA70" s="45"/>
      <c r="EB70" s="45"/>
      <c r="EC70" s="45"/>
      <c r="ED70" s="45"/>
      <c r="EE70" s="45"/>
      <c r="EF70" s="45"/>
      <c r="EG70" s="45"/>
      <c r="EH70" s="45"/>
      <c r="EI70" s="45"/>
      <c r="EJ70" s="45"/>
      <c r="EK70" s="45"/>
      <c r="EL70" s="45"/>
      <c r="EM70" s="45"/>
      <c r="EN70" s="45"/>
      <c r="EO70" s="45"/>
      <c r="EP70" s="45"/>
      <c r="EQ70" s="45"/>
      <c r="ER70" s="45"/>
      <c r="ES70" s="45"/>
      <c r="ET70" s="45"/>
      <c r="EU70" s="45"/>
      <c r="EW70" s="13"/>
      <c r="EX70" s="13"/>
      <c r="EY70" s="13"/>
      <c r="EZ70" s="13"/>
      <c r="FA70" s="13"/>
      <c r="GB70" s="45"/>
      <c r="GC70" s="45"/>
      <c r="GD70" s="45"/>
      <c r="GF70" s="45"/>
      <c r="GG70" s="45"/>
      <c r="GH70" s="45"/>
      <c r="GI70" s="45"/>
      <c r="GJ70" s="45"/>
      <c r="GK70" s="45"/>
      <c r="GL70" s="45"/>
      <c r="GM70" s="45"/>
    </row>
    <row r="71" spans="1:195" s="10" customFormat="1" ht="14" customHeight="1">
      <c r="A71" s="10" t="s">
        <v>106</v>
      </c>
      <c r="B71" s="10">
        <v>940</v>
      </c>
      <c r="C71" s="10">
        <v>2200</v>
      </c>
      <c r="D71" s="10" t="s">
        <v>101</v>
      </c>
      <c r="E71" s="10">
        <v>-7.67</v>
      </c>
      <c r="F71" s="10" t="s">
        <v>102</v>
      </c>
      <c r="G71" s="13">
        <v>69.05</v>
      </c>
      <c r="H71" s="13">
        <v>0.36</v>
      </c>
      <c r="I71" s="13">
        <v>18.11</v>
      </c>
      <c r="J71" s="13">
        <v>3.39</v>
      </c>
      <c r="K71" s="13">
        <v>1.52</v>
      </c>
      <c r="L71" s="13">
        <v>1.79</v>
      </c>
      <c r="M71" s="13">
        <v>4.62</v>
      </c>
      <c r="N71" s="13">
        <v>1.1399999999999999</v>
      </c>
      <c r="O71" s="11">
        <v>0.32210542085944716</v>
      </c>
      <c r="P71" s="13">
        <f t="shared" si="16"/>
        <v>100.30210542085945</v>
      </c>
      <c r="Q71" s="13">
        <v>5.51</v>
      </c>
      <c r="R71" s="13">
        <f t="shared" si="17"/>
        <v>5.51</v>
      </c>
      <c r="S71" s="13"/>
      <c r="T71" s="35">
        <v>1290</v>
      </c>
      <c r="U71" s="36"/>
      <c r="V71" s="36">
        <v>1104.8780498483552</v>
      </c>
      <c r="W71" s="37">
        <v>-0.14350538771445334</v>
      </c>
      <c r="X71" s="38">
        <v>748.25298989011242</v>
      </c>
      <c r="Y71" s="37">
        <v>-0.4199589225658043</v>
      </c>
      <c r="Z71" s="38">
        <v>532.28075258197305</v>
      </c>
      <c r="AA71" s="37">
        <v>-0.58737926156436193</v>
      </c>
      <c r="AB71" s="38">
        <v>1064.0525641441996</v>
      </c>
      <c r="AC71" s="37">
        <v>-0.17515305105100809</v>
      </c>
      <c r="AD71" s="109">
        <v>840.92460335665612</v>
      </c>
      <c r="AE71" s="37">
        <v>-0.34812046251422007</v>
      </c>
      <c r="AF71" s="39"/>
      <c r="AG71" s="40">
        <f t="shared" si="1"/>
        <v>0.14350538771445334</v>
      </c>
      <c r="AH71" s="39">
        <f t="shared" si="2"/>
        <v>0.58737926156436193</v>
      </c>
      <c r="AI71" s="39">
        <f t="shared" si="3"/>
        <v>0.4199589225658043</v>
      </c>
      <c r="AJ71" s="39">
        <f t="shared" si="4"/>
        <v>0.17515305105100809</v>
      </c>
      <c r="AK71" s="39">
        <f t="shared" si="5"/>
        <v>0.34812046251422007</v>
      </c>
      <c r="AM71" s="41">
        <v>1.488243950308511</v>
      </c>
      <c r="AN71" s="13">
        <v>3.4342464343144086E-2</v>
      </c>
      <c r="AO71" s="13">
        <v>1.4981234517487685</v>
      </c>
      <c r="AQ71" s="42">
        <v>0.64258983350568288</v>
      </c>
      <c r="AR71" s="42">
        <v>2.5208416528940732E-3</v>
      </c>
      <c r="AS71" s="42">
        <v>9.9325553724395901E-2</v>
      </c>
      <c r="AT71" s="42">
        <v>1.3270114865251065E-2</v>
      </c>
      <c r="AU71" s="42">
        <v>1.3114168163296424E-2</v>
      </c>
      <c r="AV71" s="42">
        <v>2.1086434982233764E-2</v>
      </c>
      <c r="AW71" s="42">
        <v>1.7849144167866149E-2</v>
      </c>
      <c r="AX71" s="42">
        <v>4.1683365356591631E-2</v>
      </c>
      <c r="AY71" s="42">
        <v>6.7674696985178581E-3</v>
      </c>
      <c r="AZ71" s="42">
        <v>2.2495755164031487E-3</v>
      </c>
      <c r="BA71" s="42">
        <v>0.1417930738832702</v>
      </c>
      <c r="BB71" s="42">
        <v>1.0022495755164031</v>
      </c>
      <c r="BD71" s="42">
        <v>0.63876788410945429</v>
      </c>
      <c r="BE71" s="42">
        <v>2.5058483729962187E-3</v>
      </c>
      <c r="BF71" s="42">
        <v>0.19746958474085846</v>
      </c>
      <c r="BG71" s="42">
        <v>1.3191187834581378E-2</v>
      </c>
      <c r="BH71" s="42">
        <v>1.3036168661156295E-2</v>
      </c>
      <c r="BI71" s="42">
        <v>2.0961018607360091E-2</v>
      </c>
      <c r="BJ71" s="42">
        <v>1.7742982317462443E-2</v>
      </c>
      <c r="BK71" s="42">
        <v>8.2870888093986295E-2</v>
      </c>
      <c r="BL71" s="42">
        <v>1.3454437262144668E-2</v>
      </c>
      <c r="BM71" s="42">
        <v>2.2361956536378416E-3</v>
      </c>
      <c r="BN71" s="42">
        <v>1.6983639465053924</v>
      </c>
      <c r="BO71" s="11">
        <v>1</v>
      </c>
      <c r="CC71" s="39"/>
      <c r="CD71" s="41"/>
      <c r="CE71" s="39"/>
      <c r="CF71" s="43"/>
      <c r="CG71" s="38"/>
      <c r="CH71" s="39"/>
      <c r="CI71" s="41"/>
      <c r="CJ71" s="39"/>
      <c r="CK71" s="43"/>
      <c r="CL71" s="38"/>
      <c r="CM71" s="39"/>
      <c r="CN71" s="38"/>
      <c r="CO71" s="39"/>
      <c r="CP71" s="43"/>
      <c r="CQ71" s="38"/>
      <c r="CR71" s="39"/>
      <c r="CS71" s="38"/>
      <c r="CT71" s="39"/>
      <c r="CU71" s="43"/>
      <c r="CV71" s="41"/>
      <c r="CW71" s="41"/>
      <c r="CX71" s="41"/>
      <c r="CY71" s="41"/>
      <c r="CZ71" s="41"/>
      <c r="DA71" s="38"/>
      <c r="DC71" s="13"/>
      <c r="DD71" s="12"/>
      <c r="DE71" s="11"/>
      <c r="DI71" s="44"/>
      <c r="DZ71" s="45"/>
      <c r="EA71" s="45"/>
      <c r="EB71" s="45"/>
      <c r="EC71" s="45"/>
      <c r="ED71" s="45"/>
      <c r="EE71" s="45"/>
      <c r="EF71" s="45"/>
      <c r="EG71" s="45"/>
      <c r="EH71" s="45"/>
      <c r="EI71" s="45"/>
      <c r="EJ71" s="45"/>
      <c r="EK71" s="45"/>
      <c r="EL71" s="45"/>
      <c r="EM71" s="45"/>
      <c r="EN71" s="45"/>
      <c r="EO71" s="45"/>
      <c r="EP71" s="45"/>
      <c r="EQ71" s="45"/>
      <c r="ER71" s="45"/>
      <c r="ES71" s="45"/>
      <c r="ET71" s="45"/>
      <c r="EU71" s="45"/>
      <c r="EW71" s="13"/>
      <c r="EX71" s="13"/>
      <c r="EY71" s="13"/>
      <c r="EZ71" s="13"/>
      <c r="FA71" s="13"/>
      <c r="GB71" s="45"/>
      <c r="GC71" s="45"/>
      <c r="GD71" s="45"/>
      <c r="GF71" s="45"/>
      <c r="GG71" s="45"/>
      <c r="GH71" s="45"/>
      <c r="GI71" s="45"/>
      <c r="GJ71" s="45"/>
      <c r="GK71" s="45"/>
      <c r="GL71" s="45"/>
      <c r="GM71" s="45"/>
    </row>
    <row r="72" spans="1:195" s="10" customFormat="1" ht="14" customHeight="1">
      <c r="A72" s="10" t="s">
        <v>107</v>
      </c>
      <c r="B72" s="10">
        <v>920</v>
      </c>
      <c r="C72" s="10">
        <v>1950</v>
      </c>
      <c r="D72" s="10" t="s">
        <v>101</v>
      </c>
      <c r="E72" s="10">
        <v>-8.02</v>
      </c>
      <c r="F72" s="10" t="s">
        <v>102</v>
      </c>
      <c r="G72" s="13">
        <v>67.11</v>
      </c>
      <c r="H72" s="13">
        <v>0.61</v>
      </c>
      <c r="I72" s="13">
        <v>18.32</v>
      </c>
      <c r="J72" s="13">
        <v>2.54</v>
      </c>
      <c r="K72" s="13">
        <v>1.82</v>
      </c>
      <c r="L72" s="13">
        <v>3.76</v>
      </c>
      <c r="M72" s="13">
        <v>4.7</v>
      </c>
      <c r="N72" s="13">
        <v>1.0900000000000001</v>
      </c>
      <c r="O72" s="11">
        <v>0.24470024220330094</v>
      </c>
      <c r="P72" s="13">
        <f t="shared" si="16"/>
        <v>100.19470024220331</v>
      </c>
      <c r="Q72" s="13">
        <v>4.29</v>
      </c>
      <c r="R72" s="13">
        <f t="shared" si="17"/>
        <v>4.29</v>
      </c>
      <c r="S72" s="13"/>
      <c r="T72" s="35">
        <v>980</v>
      </c>
      <c r="U72" s="36"/>
      <c r="V72" s="36">
        <v>679.80370379416559</v>
      </c>
      <c r="W72" s="37">
        <v>-0.30632275123044328</v>
      </c>
      <c r="X72" s="38">
        <v>677.66501090664417</v>
      </c>
      <c r="Y72" s="37">
        <v>-0.30850509091158757</v>
      </c>
      <c r="Z72" s="38">
        <v>253.03885727242289</v>
      </c>
      <c r="AA72" s="37">
        <v>-0.74179708441589498</v>
      </c>
      <c r="AB72" s="38">
        <v>636.53254886043203</v>
      </c>
      <c r="AC72" s="37">
        <v>-0.35047699095874285</v>
      </c>
      <c r="AD72" s="109">
        <v>1210.5441037124824</v>
      </c>
      <c r="AE72" s="37">
        <v>0.23524908542090042</v>
      </c>
      <c r="AF72" s="39"/>
      <c r="AG72" s="40">
        <f t="shared" si="1"/>
        <v>0.30632275123044328</v>
      </c>
      <c r="AH72" s="39">
        <f t="shared" si="2"/>
        <v>0.74179708441589498</v>
      </c>
      <c r="AI72" s="39">
        <f t="shared" si="3"/>
        <v>0.30850509091158757</v>
      </c>
      <c r="AJ72" s="39">
        <f t="shared" si="4"/>
        <v>0.35047699095874285</v>
      </c>
      <c r="AK72" s="39">
        <f t="shared" si="5"/>
        <v>0.23524908542090042</v>
      </c>
      <c r="AM72" s="41">
        <v>1.8533379156809917</v>
      </c>
      <c r="AN72" s="13">
        <v>7.4885543554531211E-2</v>
      </c>
      <c r="AO72" s="13">
        <v>1.1633495361903365</v>
      </c>
      <c r="AQ72" s="42">
        <v>0.64519967494500519</v>
      </c>
      <c r="AR72" s="42">
        <v>4.4127531564124994E-3</v>
      </c>
      <c r="AS72" s="42">
        <v>0.1038017672752187</v>
      </c>
      <c r="AT72" s="42">
        <v>9.7569362155624922E-3</v>
      </c>
      <c r="AU72" s="42">
        <v>1.066589975556588E-2</v>
      </c>
      <c r="AV72" s="42">
        <v>2.6083609813673778E-2</v>
      </c>
      <c r="AW72" s="42">
        <v>3.8733696481237118E-2</v>
      </c>
      <c r="AX72" s="42">
        <v>4.3808198182231722E-2</v>
      </c>
      <c r="AY72" s="42">
        <v>6.6847427710052107E-3</v>
      </c>
      <c r="AZ72" s="42">
        <v>1.7655242041357154E-3</v>
      </c>
      <c r="BA72" s="42">
        <v>0.11085272140408742</v>
      </c>
      <c r="BB72" s="42">
        <v>1.0017655242041357</v>
      </c>
      <c r="BD72" s="42">
        <v>0.61833785020345844</v>
      </c>
      <c r="BE72" s="42">
        <v>4.2290354539425415E-3</v>
      </c>
      <c r="BF72" s="42">
        <v>0.19896030366025627</v>
      </c>
      <c r="BG72" s="42">
        <v>9.3507222622476061E-3</v>
      </c>
      <c r="BH72" s="42">
        <v>1.0221842603848718E-2</v>
      </c>
      <c r="BI72" s="42">
        <v>2.4997661722485551E-2</v>
      </c>
      <c r="BJ72" s="42">
        <v>3.7121082887530729E-2</v>
      </c>
      <c r="BK72" s="42">
        <v>8.3968632152820397E-2</v>
      </c>
      <c r="BL72" s="42">
        <v>1.2812869053409837E-2</v>
      </c>
      <c r="BM72" s="42">
        <v>1.692019514672729E-3</v>
      </c>
      <c r="BN72" s="42">
        <v>1.6787672081863383</v>
      </c>
      <c r="BO72" s="11">
        <v>1</v>
      </c>
      <c r="CC72" s="39"/>
      <c r="CD72" s="41"/>
      <c r="CE72" s="39"/>
      <c r="CF72" s="43"/>
      <c r="CG72" s="38"/>
      <c r="CH72" s="39"/>
      <c r="CI72" s="41"/>
      <c r="CJ72" s="39"/>
      <c r="CK72" s="43"/>
      <c r="CL72" s="38"/>
      <c r="CM72" s="39"/>
      <c r="CN72" s="38"/>
      <c r="CO72" s="39"/>
      <c r="CP72" s="43"/>
      <c r="CQ72" s="38"/>
      <c r="CR72" s="39"/>
      <c r="CS72" s="38"/>
      <c r="CT72" s="39"/>
      <c r="CU72" s="43"/>
      <c r="CV72" s="41"/>
      <c r="CW72" s="41"/>
      <c r="CX72" s="41"/>
      <c r="CY72" s="41"/>
      <c r="CZ72" s="41"/>
      <c r="DA72" s="38"/>
      <c r="DC72" s="13"/>
      <c r="DD72" s="12"/>
      <c r="DE72" s="11"/>
      <c r="DI72" s="44"/>
      <c r="DZ72" s="45"/>
      <c r="EA72" s="45"/>
      <c r="EB72" s="45"/>
      <c r="EC72" s="45"/>
      <c r="ED72" s="45"/>
      <c r="EE72" s="45"/>
      <c r="EF72" s="45"/>
      <c r="EG72" s="45"/>
      <c r="EH72" s="45"/>
      <c r="EI72" s="45"/>
      <c r="EJ72" s="45"/>
      <c r="EK72" s="45"/>
      <c r="EL72" s="45"/>
      <c r="EM72" s="45"/>
      <c r="EN72" s="45"/>
      <c r="EO72" s="45"/>
      <c r="EP72" s="45"/>
      <c r="EQ72" s="45"/>
      <c r="ER72" s="45"/>
      <c r="ES72" s="45"/>
      <c r="ET72" s="45"/>
      <c r="EU72" s="45"/>
      <c r="EW72" s="13"/>
      <c r="EX72" s="13"/>
      <c r="EY72" s="13"/>
      <c r="EZ72" s="13"/>
      <c r="FA72" s="13"/>
      <c r="GB72" s="45"/>
      <c r="GC72" s="45"/>
      <c r="GD72" s="45"/>
      <c r="GF72" s="45"/>
      <c r="GG72" s="45"/>
      <c r="GH72" s="45"/>
      <c r="GI72" s="45"/>
      <c r="GJ72" s="45"/>
      <c r="GK72" s="45"/>
      <c r="GL72" s="45"/>
      <c r="GM72" s="45"/>
    </row>
    <row r="73" spans="1:195" s="10" customFormat="1" ht="14" customHeight="1">
      <c r="A73" s="10" t="s">
        <v>108</v>
      </c>
      <c r="B73" s="10">
        <v>920</v>
      </c>
      <c r="C73" s="10">
        <v>1950</v>
      </c>
      <c r="D73" s="10" t="s">
        <v>101</v>
      </c>
      <c r="E73" s="10">
        <v>-8.02</v>
      </c>
      <c r="F73" s="10" t="s">
        <v>102</v>
      </c>
      <c r="G73" s="13">
        <v>62.94</v>
      </c>
      <c r="H73" s="13">
        <v>0.77</v>
      </c>
      <c r="I73" s="13">
        <v>19.989999999999998</v>
      </c>
      <c r="J73" s="13">
        <v>2.34</v>
      </c>
      <c r="K73" s="13">
        <v>1.86</v>
      </c>
      <c r="L73" s="13">
        <v>5.3</v>
      </c>
      <c r="M73" s="13">
        <v>3.18</v>
      </c>
      <c r="N73" s="13">
        <v>3.18</v>
      </c>
      <c r="O73" s="11">
        <v>0.28714824340183276</v>
      </c>
      <c r="P73" s="13">
        <f t="shared" si="16"/>
        <v>99.847148243401847</v>
      </c>
      <c r="Q73" s="13">
        <v>7.02</v>
      </c>
      <c r="R73" s="13">
        <f t="shared" si="17"/>
        <v>7.02</v>
      </c>
      <c r="S73" s="13"/>
      <c r="T73" s="35">
        <v>1150</v>
      </c>
      <c r="U73" s="36"/>
      <c r="V73" s="36">
        <v>1302.4361282954619</v>
      </c>
      <c r="W73" s="37">
        <v>0.13255315503953211</v>
      </c>
      <c r="X73" s="38">
        <v>686.51259875044059</v>
      </c>
      <c r="Y73" s="37">
        <v>-0.40303252282570384</v>
      </c>
      <c r="Z73" s="38">
        <v>643.65125808141056</v>
      </c>
      <c r="AA73" s="37">
        <v>-0.44030325384225166</v>
      </c>
      <c r="AB73" s="38">
        <v>838.28834595497187</v>
      </c>
      <c r="AC73" s="37">
        <v>-0.27105361221306795</v>
      </c>
      <c r="AD73" s="109">
        <v>927.55014935470354</v>
      </c>
      <c r="AE73" s="37">
        <v>-0.1934346527350404</v>
      </c>
      <c r="AF73" s="39"/>
      <c r="AG73" s="40">
        <f t="shared" si="1"/>
        <v>0.13255315503953211</v>
      </c>
      <c r="AH73" s="39">
        <f t="shared" si="2"/>
        <v>0.44030325384225166</v>
      </c>
      <c r="AI73" s="39">
        <f t="shared" si="3"/>
        <v>0.40303252282570384</v>
      </c>
      <c r="AJ73" s="39">
        <f t="shared" si="4"/>
        <v>0.27105361221306795</v>
      </c>
      <c r="AK73" s="39">
        <f t="shared" ref="AK73:AK136" si="18">+ABS(AE73)</f>
        <v>0.1934346527350404</v>
      </c>
      <c r="AM73" s="41">
        <v>2.0145552199746075</v>
      </c>
      <c r="AN73" s="13">
        <v>8.64519251854097E-2</v>
      </c>
      <c r="AO73" s="13">
        <v>1.0917990218672804</v>
      </c>
      <c r="AQ73" s="42">
        <v>0.56884952843175185</v>
      </c>
      <c r="AR73" s="42">
        <v>5.2364177598904329E-3</v>
      </c>
      <c r="AS73" s="42">
        <v>0.1064770070625347</v>
      </c>
      <c r="AT73" s="42">
        <v>8.2887156550942292E-3</v>
      </c>
      <c r="AU73" s="42">
        <v>9.3986010706484154E-3</v>
      </c>
      <c r="AV73" s="42">
        <v>2.5059535337724224E-2</v>
      </c>
      <c r="AW73" s="42">
        <v>5.1326391523605068E-2</v>
      </c>
      <c r="AX73" s="42">
        <v>2.7864317876512803E-2</v>
      </c>
      <c r="AY73" s="42">
        <v>1.8333656284355238E-2</v>
      </c>
      <c r="AZ73" s="42">
        <v>1.9476423223032109E-3</v>
      </c>
      <c r="BA73" s="42">
        <v>0.17916582899788311</v>
      </c>
      <c r="BB73" s="42">
        <v>1.0019476423223033</v>
      </c>
      <c r="BD73" s="42">
        <v>0.5843288962731541</v>
      </c>
      <c r="BE73" s="42">
        <v>5.3789096362572087E-3</v>
      </c>
      <c r="BF73" s="42">
        <v>0.21874885679116582</v>
      </c>
      <c r="BG73" s="42">
        <v>8.5142657736145197E-3</v>
      </c>
      <c r="BH73" s="42">
        <v>9.6543530681375365E-3</v>
      </c>
      <c r="BI73" s="42">
        <v>2.5741448121402999E-2</v>
      </c>
      <c r="BJ73" s="42">
        <v>5.2723070354571244E-2</v>
      </c>
      <c r="BK73" s="42">
        <v>5.7245107172978808E-2</v>
      </c>
      <c r="BL73" s="42">
        <v>3.7665092808717895E-2</v>
      </c>
      <c r="BM73" s="42">
        <v>2.0006409984443859E-3</v>
      </c>
      <c r="BN73" s="42">
        <v>1.6564543108482148</v>
      </c>
      <c r="BO73" s="11">
        <v>1</v>
      </c>
      <c r="CC73" s="39"/>
      <c r="CD73" s="41"/>
      <c r="CE73" s="39"/>
      <c r="CF73" s="43"/>
      <c r="CG73" s="38"/>
      <c r="CH73" s="39"/>
      <c r="CI73" s="41"/>
      <c r="CJ73" s="39"/>
      <c r="CK73" s="43"/>
      <c r="CL73" s="38"/>
      <c r="CM73" s="39"/>
      <c r="CN73" s="38"/>
      <c r="CO73" s="39"/>
      <c r="CP73" s="43"/>
      <c r="CQ73" s="38"/>
      <c r="CR73" s="39"/>
      <c r="CS73" s="38"/>
      <c r="CT73" s="39"/>
      <c r="CU73" s="43"/>
      <c r="CV73" s="41"/>
      <c r="CW73" s="41"/>
      <c r="CX73" s="41"/>
      <c r="CY73" s="41"/>
      <c r="CZ73" s="41"/>
      <c r="DA73" s="38"/>
      <c r="DC73" s="13"/>
      <c r="DD73" s="12"/>
      <c r="DE73" s="11"/>
      <c r="DI73" s="44"/>
      <c r="DZ73" s="45"/>
      <c r="EA73" s="45"/>
      <c r="EB73" s="45"/>
      <c r="EC73" s="45"/>
      <c r="ED73" s="45"/>
      <c r="EE73" s="45"/>
      <c r="EF73" s="45"/>
      <c r="EG73" s="45"/>
      <c r="EH73" s="45"/>
      <c r="EI73" s="45"/>
      <c r="EJ73" s="45"/>
      <c r="EK73" s="45"/>
      <c r="EL73" s="45"/>
      <c r="EM73" s="45"/>
      <c r="EN73" s="45"/>
      <c r="EO73" s="45"/>
      <c r="EP73" s="45"/>
      <c r="EQ73" s="45"/>
      <c r="ER73" s="45"/>
      <c r="ES73" s="45"/>
      <c r="ET73" s="45"/>
      <c r="EU73" s="45"/>
      <c r="EW73" s="13"/>
      <c r="EX73" s="13"/>
      <c r="EY73" s="13"/>
      <c r="EZ73" s="13"/>
      <c r="FA73" s="13"/>
      <c r="GB73" s="45"/>
      <c r="GC73" s="45"/>
      <c r="GD73" s="45"/>
      <c r="GF73" s="45"/>
      <c r="GG73" s="45"/>
      <c r="GH73" s="45"/>
      <c r="GI73" s="45"/>
      <c r="GJ73" s="45"/>
      <c r="GK73" s="45"/>
      <c r="GL73" s="45"/>
      <c r="GM73" s="45"/>
    </row>
    <row r="74" spans="1:195" s="10" customFormat="1" ht="14" customHeight="1">
      <c r="A74" s="10" t="s">
        <v>109</v>
      </c>
      <c r="B74" s="10">
        <v>870</v>
      </c>
      <c r="C74" s="10">
        <v>2009.9999999999998</v>
      </c>
      <c r="D74" s="10" t="s">
        <v>101</v>
      </c>
      <c r="E74" s="10">
        <v>-8.9499999999999993</v>
      </c>
      <c r="F74" s="10" t="s">
        <v>102</v>
      </c>
      <c r="G74" s="13">
        <v>69.91</v>
      </c>
      <c r="H74" s="13">
        <v>0.53</v>
      </c>
      <c r="I74" s="13">
        <v>17.28</v>
      </c>
      <c r="J74" s="13">
        <v>1.94</v>
      </c>
      <c r="K74" s="13">
        <v>1.35</v>
      </c>
      <c r="L74" s="13">
        <v>2.56</v>
      </c>
      <c r="M74" s="13">
        <v>4.84</v>
      </c>
      <c r="N74" s="13">
        <v>1.53</v>
      </c>
      <c r="O74" s="11">
        <v>0.12235012110165047</v>
      </c>
      <c r="P74" s="13">
        <f t="shared" si="16"/>
        <v>100.06235012110164</v>
      </c>
      <c r="Q74" s="13">
        <v>7.1</v>
      </c>
      <c r="R74" s="13">
        <f t="shared" si="17"/>
        <v>7.1</v>
      </c>
      <c r="S74" s="13"/>
      <c r="T74" s="35">
        <v>490</v>
      </c>
      <c r="U74" s="36"/>
      <c r="V74" s="36">
        <v>512.28630540391146</v>
      </c>
      <c r="W74" s="37">
        <v>4.5482255926349913E-2</v>
      </c>
      <c r="X74" s="38">
        <v>442.73829337394079</v>
      </c>
      <c r="Y74" s="37">
        <v>-9.6452462502161648E-2</v>
      </c>
      <c r="Z74" s="38">
        <v>305.61931486894616</v>
      </c>
      <c r="AA74" s="37">
        <v>-0.37628711251235475</v>
      </c>
      <c r="AB74" s="38">
        <v>454.28633708177023</v>
      </c>
      <c r="AC74" s="37">
        <v>-7.2885026363734229E-2</v>
      </c>
      <c r="AD74" s="109">
        <v>441.92316622616516</v>
      </c>
      <c r="AE74" s="37">
        <v>-9.8115987293540485E-2</v>
      </c>
      <c r="AF74" s="39"/>
      <c r="AG74" s="40">
        <f t="shared" si="1"/>
        <v>4.5482255926349913E-2</v>
      </c>
      <c r="AH74" s="39">
        <f t="shared" si="2"/>
        <v>0.37628711251235475</v>
      </c>
      <c r="AI74" s="39">
        <f t="shared" si="3"/>
        <v>9.6452462502161648E-2</v>
      </c>
      <c r="AJ74" s="39">
        <f t="shared" si="4"/>
        <v>7.2885026363734229E-2</v>
      </c>
      <c r="AK74" s="39">
        <f t="shared" si="18"/>
        <v>9.8115987293540485E-2</v>
      </c>
      <c r="AM74" s="41">
        <v>1.6361410420951741</v>
      </c>
      <c r="AN74" s="13">
        <v>4.1259570807741834E-2</v>
      </c>
      <c r="AO74" s="13">
        <v>1.2107246549367954</v>
      </c>
      <c r="AQ74" s="42">
        <v>0.62083823328647036</v>
      </c>
      <c r="AR74" s="42">
        <v>3.5415054951223874E-3</v>
      </c>
      <c r="AS74" s="42">
        <v>9.0438899205078374E-2</v>
      </c>
      <c r="AT74" s="42">
        <v>6.8540362118684681E-3</v>
      </c>
      <c r="AU74" s="42">
        <v>7.5543822687323455E-3</v>
      </c>
      <c r="AV74" s="42">
        <v>1.7871554365677309E-2</v>
      </c>
      <c r="AW74" s="42">
        <v>2.4359777468562872E-2</v>
      </c>
      <c r="AX74" s="42">
        <v>4.1671117389903416E-2</v>
      </c>
      <c r="AY74" s="42">
        <v>8.6672611890783353E-3</v>
      </c>
      <c r="AZ74" s="42">
        <v>8.154098086146632E-4</v>
      </c>
      <c r="BA74" s="42">
        <v>0.17820323311950609</v>
      </c>
      <c r="BB74" s="42">
        <v>1.0008154098086146</v>
      </c>
      <c r="BD74" s="42">
        <v>0.6449771181008993</v>
      </c>
      <c r="BE74" s="42">
        <v>3.679203189357304E-3</v>
      </c>
      <c r="BF74" s="42">
        <v>0.18791052949406148</v>
      </c>
      <c r="BG74" s="42">
        <v>7.1205288048848438E-3</v>
      </c>
      <c r="BH74" s="42">
        <v>7.8481050996601111E-3</v>
      </c>
      <c r="BI74" s="42">
        <v>1.8566420385774416E-2</v>
      </c>
      <c r="BJ74" s="42">
        <v>2.5306912858898009E-2</v>
      </c>
      <c r="BK74" s="42">
        <v>8.6582674072466434E-2</v>
      </c>
      <c r="BL74" s="42">
        <v>1.8008507993998064E-2</v>
      </c>
      <c r="BM74" s="42">
        <v>8.4711385387378096E-4</v>
      </c>
      <c r="BN74" s="42">
        <v>1.6942400475538852</v>
      </c>
      <c r="BO74" s="11">
        <v>1</v>
      </c>
      <c r="CC74" s="39"/>
      <c r="CD74" s="41"/>
      <c r="CE74" s="39"/>
      <c r="CF74" s="43"/>
      <c r="CG74" s="38"/>
      <c r="CH74" s="39"/>
      <c r="CI74" s="41"/>
      <c r="CJ74" s="39"/>
      <c r="CK74" s="43"/>
      <c r="CL74" s="38"/>
      <c r="CM74" s="39"/>
      <c r="CN74" s="38"/>
      <c r="CO74" s="39"/>
      <c r="CP74" s="43"/>
      <c r="CQ74" s="38"/>
      <c r="CR74" s="39"/>
      <c r="CS74" s="38"/>
      <c r="CT74" s="39"/>
      <c r="CU74" s="43"/>
      <c r="CV74" s="41"/>
      <c r="CW74" s="41"/>
      <c r="CX74" s="41"/>
      <c r="CY74" s="41"/>
      <c r="CZ74" s="41"/>
      <c r="DA74" s="38"/>
      <c r="DC74" s="13"/>
      <c r="DD74" s="12"/>
      <c r="DE74" s="11"/>
      <c r="DI74" s="44"/>
      <c r="DZ74" s="45"/>
      <c r="EA74" s="45"/>
      <c r="EB74" s="45"/>
      <c r="EC74" s="45"/>
      <c r="ED74" s="45"/>
      <c r="EE74" s="45"/>
      <c r="EF74" s="45"/>
      <c r="EG74" s="45"/>
      <c r="EH74" s="45"/>
      <c r="EI74" s="45"/>
      <c r="EJ74" s="45"/>
      <c r="EK74" s="45"/>
      <c r="EL74" s="45"/>
      <c r="EM74" s="45"/>
      <c r="EN74" s="45"/>
      <c r="EO74" s="45"/>
      <c r="EP74" s="45"/>
      <c r="EQ74" s="45"/>
      <c r="ER74" s="45"/>
      <c r="ES74" s="45"/>
      <c r="ET74" s="45"/>
      <c r="EU74" s="45"/>
      <c r="EW74" s="13"/>
      <c r="EX74" s="13"/>
      <c r="EY74" s="13"/>
      <c r="EZ74" s="13"/>
      <c r="FA74" s="13"/>
      <c r="GB74" s="45"/>
      <c r="GC74" s="45"/>
      <c r="GD74" s="45"/>
      <c r="GF74" s="45"/>
      <c r="GG74" s="45"/>
      <c r="GH74" s="45"/>
      <c r="GI74" s="45"/>
      <c r="GJ74" s="45"/>
      <c r="GK74" s="45"/>
      <c r="GL74" s="45"/>
      <c r="GM74" s="45"/>
    </row>
    <row r="75" spans="1:195" s="10" customFormat="1" ht="14" customHeight="1">
      <c r="A75" s="10" t="s">
        <v>110</v>
      </c>
      <c r="B75" s="10">
        <v>870</v>
      </c>
      <c r="C75" s="10">
        <v>2009.9999999999998</v>
      </c>
      <c r="D75" s="10" t="s">
        <v>101</v>
      </c>
      <c r="E75" s="10">
        <v>-8.9499999999999993</v>
      </c>
      <c r="F75" s="10" t="s">
        <v>102</v>
      </c>
      <c r="G75" s="13">
        <v>67.92</v>
      </c>
      <c r="H75" s="13">
        <v>0.31</v>
      </c>
      <c r="I75" s="13">
        <v>17.649999999999999</v>
      </c>
      <c r="J75" s="13">
        <v>1.69</v>
      </c>
      <c r="K75" s="13">
        <v>0.75</v>
      </c>
      <c r="L75" s="13">
        <v>2.76</v>
      </c>
      <c r="M75" s="13">
        <v>4.72</v>
      </c>
      <c r="N75" s="13">
        <v>4.01</v>
      </c>
      <c r="O75" s="11">
        <v>0.11985317985467801</v>
      </c>
      <c r="P75" s="13">
        <f t="shared" si="16"/>
        <v>99.929853179854675</v>
      </c>
      <c r="Q75" s="13">
        <v>5.16</v>
      </c>
      <c r="R75" s="13">
        <f t="shared" si="17"/>
        <v>5.16</v>
      </c>
      <c r="S75" s="13"/>
      <c r="T75" s="35">
        <v>480</v>
      </c>
      <c r="U75" s="36"/>
      <c r="V75" s="36">
        <v>333.3197476906567</v>
      </c>
      <c r="W75" s="37">
        <v>-0.30558385897779855</v>
      </c>
      <c r="X75" s="38">
        <v>507.1938574572651</v>
      </c>
      <c r="Y75" s="37">
        <v>5.6653869702635619E-2</v>
      </c>
      <c r="Z75" s="38">
        <v>159.57982017512668</v>
      </c>
      <c r="AA75" s="37">
        <v>-0.66754204130181949</v>
      </c>
      <c r="AB75" s="38">
        <v>388.89267892279798</v>
      </c>
      <c r="AC75" s="37">
        <v>-0.18980691891083754</v>
      </c>
      <c r="AD75" s="109">
        <v>394.69275157826507</v>
      </c>
      <c r="AE75" s="37">
        <v>-0.17772343421194775</v>
      </c>
      <c r="AF75" s="39"/>
      <c r="AG75" s="40">
        <f t="shared" si="1"/>
        <v>0.30558385897779855</v>
      </c>
      <c r="AH75" s="39">
        <f t="shared" si="2"/>
        <v>0.66754204130181949</v>
      </c>
      <c r="AI75" s="39">
        <f t="shared" si="3"/>
        <v>5.6653869702635619E-2</v>
      </c>
      <c r="AJ75" s="39">
        <f t="shared" si="4"/>
        <v>0.18980691891083754</v>
      </c>
      <c r="AK75" s="39">
        <f t="shared" si="18"/>
        <v>0.17772343421194775</v>
      </c>
      <c r="AM75" s="41">
        <v>1.7565938108134285</v>
      </c>
      <c r="AN75" s="13">
        <v>5.0060909433752465E-2</v>
      </c>
      <c r="AO75" s="13">
        <v>1.0307797758701176</v>
      </c>
      <c r="AQ75" s="42">
        <v>0.644700168424574</v>
      </c>
      <c r="AR75" s="42">
        <v>2.2140870838226545E-3</v>
      </c>
      <c r="AS75" s="42">
        <v>9.8736378376512696E-2</v>
      </c>
      <c r="AT75" s="42">
        <v>6.0172817306266592E-3</v>
      </c>
      <c r="AU75" s="42">
        <v>7.3986933396941474E-3</v>
      </c>
      <c r="AV75" s="42">
        <v>1.0612330718028657E-2</v>
      </c>
      <c r="AW75" s="42">
        <v>2.807135571642199E-2</v>
      </c>
      <c r="AX75" s="42">
        <v>4.3436291316993225E-2</v>
      </c>
      <c r="AY75" s="42">
        <v>2.4280396822185107E-2</v>
      </c>
      <c r="AZ75" s="42">
        <v>8.5377226559257878E-4</v>
      </c>
      <c r="BA75" s="42">
        <v>0.13453301647114091</v>
      </c>
      <c r="BB75" s="42">
        <v>1.0008537722655926</v>
      </c>
      <c r="BD75" s="42">
        <v>0.62475786607377271</v>
      </c>
      <c r="BE75" s="42">
        <v>2.1455994422504608E-3</v>
      </c>
      <c r="BF75" s="42">
        <v>0.19136439566660232</v>
      </c>
      <c r="BG75" s="42">
        <v>5.8311510958304171E-3</v>
      </c>
      <c r="BH75" s="42">
        <v>7.1698319451925854E-3</v>
      </c>
      <c r="BI75" s="42">
        <v>1.0284062915116824E-2</v>
      </c>
      <c r="BJ75" s="42">
        <v>2.7203033524942258E-2</v>
      </c>
      <c r="BK75" s="42">
        <v>8.4185381057608061E-2</v>
      </c>
      <c r="BL75" s="42">
        <v>4.7058678278684228E-2</v>
      </c>
      <c r="BM75" s="42">
        <v>8.2736280349986386E-4</v>
      </c>
      <c r="BN75" s="42">
        <v>1.6605485496537744</v>
      </c>
      <c r="BO75" s="11">
        <v>1</v>
      </c>
      <c r="CC75" s="39"/>
      <c r="CD75" s="41"/>
      <c r="CE75" s="39"/>
      <c r="CF75" s="43"/>
      <c r="CG75" s="38"/>
      <c r="CH75" s="39"/>
      <c r="CI75" s="41"/>
      <c r="CJ75" s="39"/>
      <c r="CK75" s="43"/>
      <c r="CL75" s="38"/>
      <c r="CM75" s="39"/>
      <c r="CN75" s="38"/>
      <c r="CO75" s="39"/>
      <c r="CP75" s="43"/>
      <c r="CQ75" s="38"/>
      <c r="CR75" s="39"/>
      <c r="CS75" s="38"/>
      <c r="CT75" s="39"/>
      <c r="CU75" s="43"/>
      <c r="CV75" s="41"/>
      <c r="CW75" s="41"/>
      <c r="CX75" s="41"/>
      <c r="CY75" s="41"/>
      <c r="CZ75" s="41"/>
      <c r="DA75" s="38"/>
      <c r="DC75" s="13"/>
      <c r="DD75" s="12"/>
      <c r="DE75" s="11"/>
      <c r="DI75" s="44"/>
      <c r="DZ75" s="45"/>
      <c r="EA75" s="45"/>
      <c r="EB75" s="45"/>
      <c r="EC75" s="45"/>
      <c r="ED75" s="45"/>
      <c r="EE75" s="45"/>
      <c r="EF75" s="45"/>
      <c r="EG75" s="45"/>
      <c r="EH75" s="45"/>
      <c r="EI75" s="45"/>
      <c r="EJ75" s="45"/>
      <c r="EK75" s="45"/>
      <c r="EL75" s="45"/>
      <c r="EM75" s="45"/>
      <c r="EN75" s="45"/>
      <c r="EO75" s="45"/>
      <c r="EP75" s="45"/>
      <c r="EQ75" s="45"/>
      <c r="ER75" s="45"/>
      <c r="ES75" s="45"/>
      <c r="ET75" s="45"/>
      <c r="EU75" s="45"/>
      <c r="EW75" s="13"/>
      <c r="EX75" s="13"/>
      <c r="EY75" s="13"/>
      <c r="EZ75" s="13"/>
      <c r="FA75" s="13"/>
      <c r="GB75" s="45"/>
      <c r="GC75" s="45"/>
      <c r="GD75" s="45"/>
      <c r="GF75" s="45"/>
      <c r="GG75" s="45"/>
      <c r="GH75" s="45"/>
      <c r="GI75" s="45"/>
      <c r="GJ75" s="45"/>
      <c r="GK75" s="45"/>
      <c r="GL75" s="45"/>
      <c r="GM75" s="45"/>
    </row>
    <row r="76" spans="1:195" s="10" customFormat="1" ht="14" customHeight="1">
      <c r="A76" s="10" t="s">
        <v>111</v>
      </c>
      <c r="B76" s="10">
        <v>850</v>
      </c>
      <c r="C76" s="10">
        <v>2070</v>
      </c>
      <c r="D76" s="10" t="s">
        <v>101</v>
      </c>
      <c r="E76" s="10">
        <v>-8.9499999999999993</v>
      </c>
      <c r="F76" s="10" t="s">
        <v>102</v>
      </c>
      <c r="G76" s="13">
        <v>74.23</v>
      </c>
      <c r="H76" s="13">
        <v>0.26</v>
      </c>
      <c r="I76" s="13">
        <v>16.3</v>
      </c>
      <c r="J76" s="13">
        <v>0.76</v>
      </c>
      <c r="K76" s="13">
        <v>0.86</v>
      </c>
      <c r="L76" s="13">
        <v>1.19</v>
      </c>
      <c r="M76" s="13">
        <v>4.63</v>
      </c>
      <c r="N76" s="13">
        <v>1.71</v>
      </c>
      <c r="O76" s="11">
        <v>5.9926589927339007E-2</v>
      </c>
      <c r="P76" s="13">
        <f t="shared" si="16"/>
        <v>99.999926589927341</v>
      </c>
      <c r="Q76" s="13">
        <v>7.81</v>
      </c>
      <c r="R76" s="13">
        <f t="shared" si="17"/>
        <v>7.81</v>
      </c>
      <c r="S76" s="13"/>
      <c r="T76" s="35">
        <v>240</v>
      </c>
      <c r="U76" s="36"/>
      <c r="V76" s="36">
        <v>360.3861213347447</v>
      </c>
      <c r="W76" s="37">
        <v>0.50160883889476959</v>
      </c>
      <c r="X76" s="38">
        <v>334.09949244251857</v>
      </c>
      <c r="Y76" s="37">
        <v>0.39208121851049405</v>
      </c>
      <c r="Z76" s="38">
        <v>197.12619244254893</v>
      </c>
      <c r="AA76" s="37">
        <v>-0.1786408648227128</v>
      </c>
      <c r="AB76" s="38">
        <v>367.13609815907688</v>
      </c>
      <c r="AC76" s="37">
        <v>0.529733742329487</v>
      </c>
      <c r="AD76" s="109">
        <v>269.93964916557775</v>
      </c>
      <c r="AE76" s="37">
        <v>0.12474853818990729</v>
      </c>
      <c r="AF76" s="39"/>
      <c r="AG76" s="40">
        <f t="shared" si="1"/>
        <v>0.50160883889476959</v>
      </c>
      <c r="AH76" s="39">
        <f t="shared" si="2"/>
        <v>0.1786408648227128</v>
      </c>
      <c r="AI76" s="39">
        <f t="shared" si="3"/>
        <v>0.39208121851049405</v>
      </c>
      <c r="AJ76" s="39">
        <f t="shared" si="4"/>
        <v>0.529733742329487</v>
      </c>
      <c r="AK76" s="39">
        <f t="shared" si="18"/>
        <v>0.12474853818990729</v>
      </c>
      <c r="AM76" s="41">
        <v>1.2510233200918144</v>
      </c>
      <c r="AN76" s="13">
        <v>0</v>
      </c>
      <c r="AO76" s="13">
        <v>1.4014281749381752</v>
      </c>
      <c r="AQ76" s="42">
        <v>0.64532138392440386</v>
      </c>
      <c r="AR76" s="42">
        <v>1.7007592516333279E-3</v>
      </c>
      <c r="AS76" s="42">
        <v>8.3513479325136281E-2</v>
      </c>
      <c r="AT76" s="42">
        <v>2.4156235195448394E-3</v>
      </c>
      <c r="AU76" s="42">
        <v>3.1100550691245338E-3</v>
      </c>
      <c r="AV76" s="42">
        <v>1.1145112407541201E-2</v>
      </c>
      <c r="AW76" s="42">
        <v>1.1085052552958049E-2</v>
      </c>
      <c r="AX76" s="42">
        <v>3.9023679763824315E-2</v>
      </c>
      <c r="AY76" s="42">
        <v>9.4829619409847396E-3</v>
      </c>
      <c r="AZ76" s="42">
        <v>3.9097459341861388E-4</v>
      </c>
      <c r="BA76" s="42">
        <v>0.19320189224484857</v>
      </c>
      <c r="BB76" s="42">
        <v>1.0003909745934185</v>
      </c>
      <c r="BD76" s="42">
        <v>0.68737628237097581</v>
      </c>
      <c r="BE76" s="42">
        <v>1.8115958973594307E-3</v>
      </c>
      <c r="BF76" s="42">
        <v>0.17791192536431508</v>
      </c>
      <c r="BG76" s="42">
        <v>2.5730470984472076E-3</v>
      </c>
      <c r="BH76" s="42">
        <v>3.3127340029913844E-3</v>
      </c>
      <c r="BI76" s="42">
        <v>1.1871427360292994E-2</v>
      </c>
      <c r="BJ76" s="42">
        <v>1.1807453469776534E-2</v>
      </c>
      <c r="BK76" s="42">
        <v>8.3133621754072615E-2</v>
      </c>
      <c r="BL76" s="42">
        <v>2.0201912681768925E-2</v>
      </c>
      <c r="BM76" s="42">
        <v>4.1645398590583967E-4</v>
      </c>
      <c r="BN76" s="42">
        <v>1.7281324407340679</v>
      </c>
      <c r="BO76" s="11">
        <v>1</v>
      </c>
      <c r="CC76" s="39"/>
      <c r="CD76" s="41"/>
      <c r="CE76" s="39"/>
      <c r="CF76" s="43"/>
      <c r="CG76" s="38"/>
      <c r="CH76" s="39"/>
      <c r="CI76" s="41"/>
      <c r="CJ76" s="39"/>
      <c r="CK76" s="43"/>
      <c r="CL76" s="38"/>
      <c r="CM76" s="39"/>
      <c r="CN76" s="38"/>
      <c r="CO76" s="39"/>
      <c r="CP76" s="43"/>
      <c r="CQ76" s="38"/>
      <c r="CR76" s="39"/>
      <c r="CS76" s="38"/>
      <c r="CT76" s="39"/>
      <c r="CU76" s="43"/>
      <c r="CV76" s="41"/>
      <c r="CW76" s="41"/>
      <c r="CX76" s="41"/>
      <c r="CY76" s="41"/>
      <c r="CZ76" s="41"/>
      <c r="DA76" s="38"/>
      <c r="DC76" s="13"/>
      <c r="DD76" s="12"/>
      <c r="DE76" s="11"/>
      <c r="DI76" s="44"/>
      <c r="DZ76" s="45"/>
      <c r="EA76" s="45"/>
      <c r="EB76" s="45"/>
      <c r="EC76" s="45"/>
      <c r="ED76" s="45"/>
      <c r="EE76" s="45"/>
      <c r="EF76" s="45"/>
      <c r="EG76" s="45"/>
      <c r="EH76" s="45"/>
      <c r="EI76" s="45"/>
      <c r="EJ76" s="45"/>
      <c r="EK76" s="45"/>
      <c r="EL76" s="45"/>
      <c r="EM76" s="45"/>
      <c r="EN76" s="45"/>
      <c r="EO76" s="45"/>
      <c r="EP76" s="45"/>
      <c r="EQ76" s="45"/>
      <c r="ER76" s="45"/>
      <c r="ES76" s="45"/>
      <c r="ET76" s="45"/>
      <c r="EU76" s="45"/>
      <c r="EW76" s="13"/>
      <c r="EX76" s="13"/>
      <c r="EY76" s="13"/>
      <c r="EZ76" s="13"/>
      <c r="FA76" s="13"/>
      <c r="GB76" s="45"/>
      <c r="GC76" s="45"/>
      <c r="GD76" s="45"/>
      <c r="GF76" s="45"/>
      <c r="GG76" s="45"/>
      <c r="GH76" s="45"/>
      <c r="GI76" s="45"/>
      <c r="GJ76" s="45"/>
      <c r="GK76" s="45"/>
      <c r="GL76" s="45"/>
      <c r="GM76" s="45"/>
    </row>
    <row r="77" spans="1:195" s="10" customFormat="1" ht="14" customHeight="1">
      <c r="A77" s="10" t="s">
        <v>112</v>
      </c>
      <c r="B77" s="10">
        <v>974</v>
      </c>
      <c r="C77" s="10">
        <v>1160</v>
      </c>
      <c r="D77" s="10" t="s">
        <v>113</v>
      </c>
      <c r="E77" s="10">
        <v>-8.8000000000000007</v>
      </c>
      <c r="F77" s="10" t="s">
        <v>102</v>
      </c>
      <c r="G77" s="13">
        <v>63.47</v>
      </c>
      <c r="H77" s="13">
        <v>0.83</v>
      </c>
      <c r="I77" s="13">
        <v>17.350000000000001</v>
      </c>
      <c r="J77" s="13">
        <v>3.01</v>
      </c>
      <c r="K77" s="13">
        <v>1.8</v>
      </c>
      <c r="L77" s="13">
        <v>5.14</v>
      </c>
      <c r="M77" s="13">
        <v>3.97</v>
      </c>
      <c r="N77" s="13">
        <v>3.05</v>
      </c>
      <c r="O77" s="11">
        <v>0.26717271342605309</v>
      </c>
      <c r="P77" s="13">
        <f t="shared" si="16"/>
        <v>98.887172713426054</v>
      </c>
      <c r="Q77" s="13">
        <v>5.64</v>
      </c>
      <c r="R77" s="13">
        <f t="shared" si="17"/>
        <v>5.64</v>
      </c>
      <c r="S77" s="13"/>
      <c r="T77" s="35">
        <v>1070</v>
      </c>
      <c r="U77" s="36"/>
      <c r="V77" s="36">
        <v>1371.2040093886301</v>
      </c>
      <c r="W77" s="37">
        <v>0.28149907419498138</v>
      </c>
      <c r="X77" s="38">
        <v>1190.736926761354</v>
      </c>
      <c r="Y77" s="37">
        <v>0.11283824930967661</v>
      </c>
      <c r="Z77" s="38">
        <v>1140.4274310133694</v>
      </c>
      <c r="AA77" s="37">
        <v>6.5820028984457393E-2</v>
      </c>
      <c r="AB77" s="38">
        <v>1258.4019200688654</v>
      </c>
      <c r="AC77" s="37">
        <v>0.17607656081202372</v>
      </c>
      <c r="AD77" s="109">
        <v>875.10526025494846</v>
      </c>
      <c r="AE77" s="37">
        <v>-0.18214461658416031</v>
      </c>
      <c r="AF77" s="39"/>
      <c r="AG77" s="40">
        <f t="shared" si="1"/>
        <v>0.28149907419498138</v>
      </c>
      <c r="AH77" s="39">
        <f t="shared" si="2"/>
        <v>6.5820028984457393E-2</v>
      </c>
      <c r="AI77" s="39">
        <f t="shared" si="3"/>
        <v>0.11283824930967661</v>
      </c>
      <c r="AJ77" s="39">
        <f t="shared" si="4"/>
        <v>0.17607656081202372</v>
      </c>
      <c r="AK77" s="39">
        <f t="shared" si="18"/>
        <v>0.18214461658416031</v>
      </c>
      <c r="AM77" s="41">
        <v>2.4515722001210767</v>
      </c>
      <c r="AN77" s="13">
        <v>0.14960507018580993</v>
      </c>
      <c r="AO77" s="13">
        <v>0.90471973269939632</v>
      </c>
      <c r="AQ77" s="42">
        <v>0.5962210858585123</v>
      </c>
      <c r="AR77" s="42">
        <v>5.8666451919635841E-3</v>
      </c>
      <c r="AS77" s="42">
        <v>9.6052945937624673E-2</v>
      </c>
      <c r="AT77" s="42">
        <v>1.4890370388540594E-2</v>
      </c>
      <c r="AU77" s="42">
        <v>8.7568859929928501E-3</v>
      </c>
      <c r="AV77" s="42">
        <v>2.5205814965773725E-2</v>
      </c>
      <c r="AW77" s="42">
        <v>5.1736393470929835E-2</v>
      </c>
      <c r="AX77" s="42">
        <v>3.6155966199161428E-2</v>
      </c>
      <c r="AY77" s="42">
        <v>1.8276371336839667E-2</v>
      </c>
      <c r="AZ77" s="42">
        <v>1.8834899601333057E-3</v>
      </c>
      <c r="BA77" s="42">
        <v>0.14683752065766156</v>
      </c>
      <c r="BB77" s="42">
        <v>1.0018834899601334</v>
      </c>
      <c r="BD77" s="42">
        <v>0.59405411733861413</v>
      </c>
      <c r="BE77" s="42">
        <v>5.8453228406581247E-3</v>
      </c>
      <c r="BF77" s="42">
        <v>0.19140768204997755</v>
      </c>
      <c r="BG77" s="42">
        <v>1.4836251262855647E-2</v>
      </c>
      <c r="BH77" s="42">
        <v>8.7250590470339846E-3</v>
      </c>
      <c r="BI77" s="42">
        <v>2.5114204305156849E-2</v>
      </c>
      <c r="BJ77" s="42">
        <v>5.1548357289983401E-2</v>
      </c>
      <c r="BK77" s="42">
        <v>7.2049114318189819E-2</v>
      </c>
      <c r="BL77" s="42">
        <v>3.6419891547530801E-2</v>
      </c>
      <c r="BM77" s="42">
        <v>1.8766444064486749E-3</v>
      </c>
      <c r="BN77" s="42">
        <v>1.6457313077949178</v>
      </c>
      <c r="BO77" s="11">
        <v>1</v>
      </c>
      <c r="CC77" s="39"/>
      <c r="CD77" s="41"/>
      <c r="CE77" s="39"/>
      <c r="CF77" s="43"/>
      <c r="CG77" s="38"/>
      <c r="CH77" s="39"/>
      <c r="CI77" s="41"/>
      <c r="CJ77" s="39"/>
      <c r="CK77" s="43"/>
      <c r="CL77" s="38"/>
      <c r="CM77" s="39"/>
      <c r="CN77" s="38"/>
      <c r="CO77" s="39"/>
      <c r="CP77" s="43"/>
      <c r="CQ77" s="38"/>
      <c r="CR77" s="39"/>
      <c r="CS77" s="38"/>
      <c r="CT77" s="39"/>
      <c r="CU77" s="43"/>
      <c r="CV77" s="41"/>
      <c r="CW77" s="41"/>
      <c r="CX77" s="41"/>
      <c r="CY77" s="41"/>
      <c r="CZ77" s="41"/>
      <c r="DA77" s="38"/>
      <c r="DC77" s="13"/>
      <c r="DD77" s="12"/>
      <c r="DE77" s="11"/>
      <c r="DI77" s="44"/>
      <c r="DZ77" s="45"/>
      <c r="EA77" s="45"/>
      <c r="EB77" s="45"/>
      <c r="EC77" s="45"/>
      <c r="ED77" s="45"/>
      <c r="EE77" s="45"/>
      <c r="EF77" s="45"/>
      <c r="EG77" s="45"/>
      <c r="EH77" s="45"/>
      <c r="EI77" s="45"/>
      <c r="EJ77" s="45"/>
      <c r="EK77" s="45"/>
      <c r="EL77" s="45"/>
      <c r="EM77" s="45"/>
      <c r="EN77" s="45"/>
      <c r="EO77" s="45"/>
      <c r="EP77" s="45"/>
      <c r="EQ77" s="45"/>
      <c r="ER77" s="45"/>
      <c r="ES77" s="45"/>
      <c r="ET77" s="45"/>
      <c r="EU77" s="45"/>
      <c r="EW77" s="13"/>
      <c r="EX77" s="13"/>
      <c r="EY77" s="13"/>
      <c r="EZ77" s="13"/>
      <c r="FA77" s="13"/>
      <c r="GB77" s="45"/>
      <c r="GC77" s="45"/>
      <c r="GD77" s="45"/>
      <c r="GF77" s="45"/>
      <c r="GG77" s="45"/>
      <c r="GH77" s="45"/>
      <c r="GI77" s="45"/>
      <c r="GJ77" s="45"/>
      <c r="GK77" s="45"/>
      <c r="GL77" s="45"/>
      <c r="GM77" s="45"/>
    </row>
    <row r="78" spans="1:195" s="10" customFormat="1" ht="14" customHeight="1">
      <c r="A78" s="10" t="s">
        <v>114</v>
      </c>
      <c r="B78" s="10">
        <v>953</v>
      </c>
      <c r="C78" s="10">
        <v>2029.9999999999998</v>
      </c>
      <c r="D78" s="10" t="s">
        <v>115</v>
      </c>
      <c r="E78" s="10">
        <v>-9.8000000000000007</v>
      </c>
      <c r="F78" s="10" t="s">
        <v>102</v>
      </c>
      <c r="G78" s="13">
        <v>60.59</v>
      </c>
      <c r="H78" s="13">
        <v>0.76</v>
      </c>
      <c r="I78" s="13">
        <v>18.47</v>
      </c>
      <c r="J78" s="13">
        <v>4.6399999999999997</v>
      </c>
      <c r="K78" s="13">
        <v>0.87</v>
      </c>
      <c r="L78" s="13">
        <v>5.46</v>
      </c>
      <c r="M78" s="13">
        <v>5.38</v>
      </c>
      <c r="N78" s="13">
        <v>3.38</v>
      </c>
      <c r="O78" s="11">
        <v>0.22971859472146619</v>
      </c>
      <c r="P78" s="13">
        <f t="shared" si="16"/>
        <v>99.779718594721444</v>
      </c>
      <c r="Q78" s="13">
        <v>8.41</v>
      </c>
      <c r="R78" s="13">
        <f t="shared" si="17"/>
        <v>8.41</v>
      </c>
      <c r="S78" s="13"/>
      <c r="T78" s="35">
        <v>920</v>
      </c>
      <c r="U78" s="36"/>
      <c r="V78" s="36">
        <v>1853.4731450908262</v>
      </c>
      <c r="W78" s="37">
        <v>1.014644722924811</v>
      </c>
      <c r="X78" s="38">
        <v>1509.1173478148055</v>
      </c>
      <c r="Y78" s="37">
        <v>0.64034494327696245</v>
      </c>
      <c r="Z78" s="38">
        <v>5347.4718916086258</v>
      </c>
      <c r="AA78" s="37">
        <v>4.8124694474006802</v>
      </c>
      <c r="AB78" s="38">
        <v>1596.6151936610659</v>
      </c>
      <c r="AC78" s="37">
        <v>0.73545129745768023</v>
      </c>
      <c r="AD78" s="109">
        <v>1141.3699490174718</v>
      </c>
      <c r="AE78" s="37">
        <v>0.24061950980159974</v>
      </c>
      <c r="AF78" s="39"/>
      <c r="AG78" s="40">
        <f t="shared" si="1"/>
        <v>1.014644722924811</v>
      </c>
      <c r="AH78" s="39">
        <f t="shared" si="2"/>
        <v>4.8124694474006802</v>
      </c>
      <c r="AI78" s="39">
        <f t="shared" si="3"/>
        <v>0.64034494327696245</v>
      </c>
      <c r="AJ78" s="39">
        <f t="shared" si="4"/>
        <v>0.73545129745768023</v>
      </c>
      <c r="AK78" s="39">
        <f t="shared" si="18"/>
        <v>0.24061950980159974</v>
      </c>
      <c r="AM78" s="41">
        <v>2.6865474139041385</v>
      </c>
      <c r="AN78" s="13">
        <v>0.18248161795695891</v>
      </c>
      <c r="AO78" s="13">
        <v>0.82324124471931048</v>
      </c>
      <c r="AQ78" s="42">
        <v>0.5292008535792877</v>
      </c>
      <c r="AR78" s="42">
        <v>4.9946616559174012E-3</v>
      </c>
      <c r="AS78" s="42">
        <v>9.5073362963206412E-2</v>
      </c>
      <c r="AT78" s="42">
        <v>2.3405062369683281E-2</v>
      </c>
      <c r="AU78" s="42">
        <v>1.0488170507012605E-2</v>
      </c>
      <c r="AV78" s="42">
        <v>1.1327347969752847E-2</v>
      </c>
      <c r="AW78" s="42">
        <v>5.1098296886377952E-2</v>
      </c>
      <c r="AX78" s="42">
        <v>4.5556724528022889E-2</v>
      </c>
      <c r="AY78" s="42">
        <v>1.8831615793168024E-2</v>
      </c>
      <c r="AZ78" s="42">
        <v>1.5057334898507231E-3</v>
      </c>
      <c r="BA78" s="42">
        <v>0.21002390374757068</v>
      </c>
      <c r="BB78" s="42">
        <v>1.0015057334898505</v>
      </c>
      <c r="BD78" s="42">
        <v>0.55738338397465625</v>
      </c>
      <c r="BE78" s="42">
        <v>5.2606517860927758E-3</v>
      </c>
      <c r="BF78" s="42">
        <v>0.20027296787548798</v>
      </c>
      <c r="BG78" s="42">
        <v>2.4651496265580747E-2</v>
      </c>
      <c r="BH78" s="42">
        <v>1.104671681718292E-2</v>
      </c>
      <c r="BI78" s="42">
        <v>1.1930584578872654E-2</v>
      </c>
      <c r="BJ78" s="42">
        <v>5.3819530791069978E-2</v>
      </c>
      <c r="BK78" s="42">
        <v>9.5965685272373355E-2</v>
      </c>
      <c r="BL78" s="42">
        <v>3.9668982638683299E-2</v>
      </c>
      <c r="BM78" s="42">
        <v>1.5859211531132214E-3</v>
      </c>
      <c r="BN78" s="42">
        <v>1.6004865441515561</v>
      </c>
      <c r="BO78" s="11">
        <v>1</v>
      </c>
      <c r="CC78" s="39"/>
      <c r="CD78" s="41"/>
      <c r="CE78" s="39"/>
      <c r="CF78" s="43"/>
      <c r="CG78" s="38"/>
      <c r="CH78" s="39"/>
      <c r="CI78" s="41"/>
      <c r="CJ78" s="39"/>
      <c r="CK78" s="43"/>
      <c r="CL78" s="38"/>
      <c r="CM78" s="39"/>
      <c r="CN78" s="38"/>
      <c r="CO78" s="39"/>
      <c r="CP78" s="43"/>
      <c r="CQ78" s="38"/>
      <c r="CR78" s="39"/>
      <c r="CS78" s="38"/>
      <c r="CT78" s="39"/>
      <c r="CU78" s="43"/>
      <c r="CV78" s="41"/>
      <c r="CW78" s="41"/>
      <c r="CX78" s="41"/>
      <c r="CY78" s="41"/>
      <c r="CZ78" s="41"/>
      <c r="DA78" s="38"/>
      <c r="DC78" s="13"/>
      <c r="DD78" s="12"/>
      <c r="DE78" s="11"/>
      <c r="DI78" s="44"/>
      <c r="DZ78" s="45"/>
      <c r="EA78" s="45"/>
      <c r="EB78" s="45"/>
      <c r="EC78" s="45"/>
      <c r="ED78" s="45"/>
      <c r="EE78" s="45"/>
      <c r="EF78" s="45"/>
      <c r="EG78" s="45"/>
      <c r="EH78" s="45"/>
      <c r="EI78" s="45"/>
      <c r="EJ78" s="45"/>
      <c r="EK78" s="45"/>
      <c r="EL78" s="45"/>
      <c r="EM78" s="45"/>
      <c r="EN78" s="45"/>
      <c r="EO78" s="45"/>
      <c r="EP78" s="45"/>
      <c r="EQ78" s="45"/>
      <c r="ER78" s="45"/>
      <c r="ES78" s="45"/>
      <c r="ET78" s="45"/>
      <c r="EU78" s="45"/>
      <c r="EW78" s="13"/>
      <c r="EX78" s="13"/>
      <c r="EY78" s="13"/>
      <c r="EZ78" s="13"/>
      <c r="FA78" s="13"/>
      <c r="GB78" s="45"/>
      <c r="GC78" s="45"/>
      <c r="GD78" s="45"/>
      <c r="GF78" s="45"/>
      <c r="GG78" s="45"/>
      <c r="GH78" s="45"/>
      <c r="GI78" s="45"/>
      <c r="GJ78" s="45"/>
      <c r="GK78" s="45"/>
      <c r="GL78" s="45"/>
      <c r="GM78" s="45"/>
    </row>
    <row r="79" spans="1:195" s="47" customFormat="1" ht="14" customHeight="1">
      <c r="A79" s="47" t="s">
        <v>116</v>
      </c>
      <c r="B79" s="47">
        <v>927</v>
      </c>
      <c r="C79" s="47">
        <v>2040</v>
      </c>
      <c r="D79" s="47" t="s">
        <v>117</v>
      </c>
      <c r="E79" s="47">
        <v>-10.3</v>
      </c>
      <c r="F79" s="47" t="s">
        <v>102</v>
      </c>
      <c r="G79" s="48">
        <v>63.17</v>
      </c>
      <c r="H79" s="48">
        <v>0.68</v>
      </c>
      <c r="I79" s="48">
        <v>19.079999999999998</v>
      </c>
      <c r="J79" s="48">
        <v>2.2799999999999998</v>
      </c>
      <c r="K79" s="48">
        <v>1.1100000000000001</v>
      </c>
      <c r="L79" s="48">
        <v>5.0999999999999996</v>
      </c>
      <c r="M79" s="48">
        <v>5.22</v>
      </c>
      <c r="N79" s="48">
        <v>3.22</v>
      </c>
      <c r="O79" s="49">
        <v>7.2411296162201308E-2</v>
      </c>
      <c r="P79" s="48">
        <f t="shared" si="16"/>
        <v>99.932411296162201</v>
      </c>
      <c r="Q79" s="48">
        <v>7</v>
      </c>
      <c r="R79" s="13">
        <f t="shared" si="17"/>
        <v>7</v>
      </c>
      <c r="S79" s="48"/>
      <c r="T79" s="50">
        <v>290</v>
      </c>
      <c r="U79" s="51"/>
      <c r="V79" s="51">
        <v>1186.9584869245696</v>
      </c>
      <c r="W79" s="52">
        <v>3.0929602997398953</v>
      </c>
      <c r="X79" s="53">
        <v>950.54859949152387</v>
      </c>
      <c r="Y79" s="52">
        <v>2.2777537913500825</v>
      </c>
      <c r="Z79" s="53">
        <v>1149.88090176843</v>
      </c>
      <c r="AA79" s="52">
        <v>2.9651065578221725</v>
      </c>
      <c r="AB79" s="53">
        <v>1026.4707597697061</v>
      </c>
      <c r="AC79" s="52">
        <v>2.5395543440334691</v>
      </c>
      <c r="AD79" s="215">
        <v>1112.7056728876632</v>
      </c>
      <c r="AE79" s="52">
        <v>2.8369161134057355</v>
      </c>
      <c r="AF79" s="54"/>
      <c r="AG79" s="55"/>
      <c r="AH79" s="54"/>
      <c r="AI79" s="54"/>
      <c r="AJ79" s="54"/>
      <c r="AK79" s="39"/>
      <c r="AM79" s="56">
        <v>2.3371155525959</v>
      </c>
      <c r="AN79" s="48">
        <v>0.11431888509426137</v>
      </c>
      <c r="AO79" s="48">
        <v>0.89389462731488123</v>
      </c>
      <c r="AQ79" s="57">
        <v>0.56996999969019091</v>
      </c>
      <c r="AR79" s="57">
        <v>4.6166072706032516E-3</v>
      </c>
      <c r="AS79" s="57">
        <v>0.10145930146348579</v>
      </c>
      <c r="AT79" s="57">
        <v>1.1978806498987679E-2</v>
      </c>
      <c r="AU79" s="57">
        <v>5.2260636372695674E-3</v>
      </c>
      <c r="AV79" s="57">
        <v>1.4929783328458747E-2</v>
      </c>
      <c r="AW79" s="57">
        <v>4.9306649870324848E-2</v>
      </c>
      <c r="AX79" s="57">
        <v>4.5662770239227088E-2</v>
      </c>
      <c r="AY79" s="57">
        <v>1.8533109565845661E-2</v>
      </c>
      <c r="AZ79" s="57">
        <v>4.9032023587101807E-4</v>
      </c>
      <c r="BA79" s="57">
        <v>0.17831690843560652</v>
      </c>
      <c r="BB79" s="57">
        <v>1.0004903202358708</v>
      </c>
      <c r="BD79" s="57">
        <v>0.57727935336162561</v>
      </c>
      <c r="BE79" s="57">
        <v>4.6758111152289299E-3</v>
      </c>
      <c r="BF79" s="57">
        <v>0.20552085188062325</v>
      </c>
      <c r="BG79" s="57">
        <v>1.2132423940801062E-2</v>
      </c>
      <c r="BH79" s="57">
        <v>5.2930832127822975E-3</v>
      </c>
      <c r="BI79" s="57">
        <v>1.5121244399471096E-2</v>
      </c>
      <c r="BJ79" s="57">
        <v>4.9938963399899554E-2</v>
      </c>
      <c r="BK79" s="57">
        <v>9.2496708566168942E-2</v>
      </c>
      <c r="BL79" s="57">
        <v>3.7541560123399112E-2</v>
      </c>
      <c r="BM79" s="57">
        <v>4.9660815281084042E-4</v>
      </c>
      <c r="BN79" s="57">
        <v>1.6223429976787729</v>
      </c>
      <c r="BO79" s="49">
        <v>1</v>
      </c>
      <c r="CC79" s="54"/>
      <c r="CD79" s="56"/>
      <c r="CE79" s="54"/>
      <c r="CF79" s="58"/>
      <c r="CG79" s="53"/>
      <c r="CH79" s="54"/>
      <c r="CI79" s="56"/>
      <c r="CJ79" s="54"/>
      <c r="CK79" s="58"/>
      <c r="CL79" s="53"/>
      <c r="CM79" s="54"/>
      <c r="CN79" s="53"/>
      <c r="CO79" s="54"/>
      <c r="CP79" s="58"/>
      <c r="CQ79" s="53"/>
      <c r="CR79" s="54"/>
      <c r="CS79" s="53"/>
      <c r="CT79" s="54"/>
      <c r="CU79" s="58"/>
      <c r="CV79" s="56"/>
      <c r="CW79" s="56"/>
      <c r="CX79" s="56"/>
      <c r="CY79" s="56"/>
      <c r="CZ79" s="56"/>
      <c r="DA79" s="53"/>
      <c r="DC79" s="48"/>
      <c r="DD79" s="59"/>
      <c r="DE79" s="49"/>
      <c r="DI79" s="60"/>
      <c r="DZ79" s="61"/>
      <c r="EA79" s="61"/>
      <c r="EB79" s="61"/>
      <c r="EC79" s="61"/>
      <c r="ED79" s="61"/>
      <c r="EE79" s="61"/>
      <c r="EF79" s="61"/>
      <c r="EG79" s="61"/>
      <c r="EH79" s="61"/>
      <c r="EI79" s="61"/>
      <c r="EJ79" s="61"/>
      <c r="EK79" s="61"/>
      <c r="EL79" s="61"/>
      <c r="EM79" s="61"/>
      <c r="EN79" s="61"/>
      <c r="EO79" s="61"/>
      <c r="EP79" s="61"/>
      <c r="EQ79" s="61"/>
      <c r="ER79" s="61"/>
      <c r="ES79" s="61"/>
      <c r="ET79" s="61"/>
      <c r="EU79" s="61"/>
      <c r="EW79" s="48"/>
      <c r="EX79" s="48"/>
      <c r="EY79" s="48"/>
      <c r="EZ79" s="48"/>
      <c r="FA79" s="48"/>
      <c r="GB79" s="61"/>
      <c r="GC79" s="61"/>
      <c r="GD79" s="61"/>
      <c r="GF79" s="61"/>
      <c r="GG79" s="61"/>
      <c r="GH79" s="61"/>
      <c r="GI79" s="61"/>
      <c r="GJ79" s="61"/>
      <c r="GK79" s="61"/>
      <c r="GL79" s="61"/>
      <c r="GM79" s="61"/>
    </row>
    <row r="80" spans="1:195" s="47" customFormat="1" ht="14" customHeight="1">
      <c r="A80" s="47" t="s">
        <v>118</v>
      </c>
      <c r="B80" s="47">
        <v>927</v>
      </c>
      <c r="C80" s="47">
        <v>2040</v>
      </c>
      <c r="D80" s="47" t="s">
        <v>117</v>
      </c>
      <c r="E80" s="47">
        <v>-10.3</v>
      </c>
      <c r="F80" s="47" t="s">
        <v>102</v>
      </c>
      <c r="G80" s="48">
        <v>63.32</v>
      </c>
      <c r="H80" s="48">
        <v>0.69</v>
      </c>
      <c r="I80" s="48">
        <v>19.02</v>
      </c>
      <c r="J80" s="48">
        <v>2.34</v>
      </c>
      <c r="K80" s="48">
        <v>1.47</v>
      </c>
      <c r="L80" s="48">
        <v>4.7699999999999996</v>
      </c>
      <c r="M80" s="48">
        <v>4.96</v>
      </c>
      <c r="N80" s="48">
        <v>3.3</v>
      </c>
      <c r="O80" s="49">
        <v>7.2411296162201308E-2</v>
      </c>
      <c r="P80" s="48">
        <f t="shared" si="16"/>
        <v>99.942411296162192</v>
      </c>
      <c r="Q80" s="48">
        <v>6.17</v>
      </c>
      <c r="R80" s="13">
        <f t="shared" si="17"/>
        <v>6.17</v>
      </c>
      <c r="S80" s="48"/>
      <c r="T80" s="50">
        <v>290</v>
      </c>
      <c r="U80" s="51"/>
      <c r="V80" s="51">
        <v>993.57298350469296</v>
      </c>
      <c r="W80" s="52">
        <v>2.4261137362230794</v>
      </c>
      <c r="X80" s="53">
        <v>881.64897590168994</v>
      </c>
      <c r="Y80" s="52">
        <v>2.0401688824196205</v>
      </c>
      <c r="Z80" s="53">
        <v>908.39717399620599</v>
      </c>
      <c r="AA80" s="52">
        <v>2.1324040482627793</v>
      </c>
      <c r="AB80" s="53">
        <v>979.50853729802816</v>
      </c>
      <c r="AC80" s="52">
        <v>2.3776156458552693</v>
      </c>
      <c r="AD80" s="215">
        <v>1054.3741092549362</v>
      </c>
      <c r="AE80" s="52">
        <v>2.6357727905342627</v>
      </c>
      <c r="AF80" s="54"/>
      <c r="AG80" s="55"/>
      <c r="AH80" s="54"/>
      <c r="AI80" s="54"/>
      <c r="AJ80" s="54"/>
      <c r="AK80" s="39"/>
      <c r="AM80" s="56">
        <v>2.3406689658923718</v>
      </c>
      <c r="AN80" s="48">
        <v>0.11578901228368531</v>
      </c>
      <c r="AO80" s="48">
        <v>0.93218399731496027</v>
      </c>
      <c r="AQ80" s="57">
        <v>0.58379188840985219</v>
      </c>
      <c r="AR80" s="57">
        <v>4.7867322885402682E-3</v>
      </c>
      <c r="AS80" s="57">
        <v>0.10334751535846606</v>
      </c>
      <c r="AT80" s="57">
        <v>1.2660374862497178E-2</v>
      </c>
      <c r="AU80" s="57">
        <v>5.382612256743035E-3</v>
      </c>
      <c r="AV80" s="57">
        <v>2.0203373407805234E-2</v>
      </c>
      <c r="AW80" s="57">
        <v>4.7122652460374385E-2</v>
      </c>
      <c r="AX80" s="57">
        <v>4.4335280319308612E-2</v>
      </c>
      <c r="AY80" s="57">
        <v>1.9408071846169501E-2</v>
      </c>
      <c r="AZ80" s="57">
        <v>5.0102090495196473E-4</v>
      </c>
      <c r="BA80" s="57">
        <v>0.15896149879024368</v>
      </c>
      <c r="BB80" s="57">
        <v>1.0005010209049523</v>
      </c>
      <c r="BD80" s="57">
        <v>0.57908429861848609</v>
      </c>
      <c r="BE80" s="57">
        <v>4.7481329648721834E-3</v>
      </c>
      <c r="BF80" s="57">
        <v>0.20502828022613734</v>
      </c>
      <c r="BG80" s="57">
        <v>1.2558283941672811E-2</v>
      </c>
      <c r="BH80" s="57">
        <v>5.3392078672443305E-3</v>
      </c>
      <c r="BI80" s="57">
        <v>2.0040457142105138E-2</v>
      </c>
      <c r="BJ80" s="57">
        <v>4.6742664108242966E-2</v>
      </c>
      <c r="BK80" s="57">
        <v>8.795553764096295E-2</v>
      </c>
      <c r="BL80" s="57">
        <v>3.8503137490276174E-2</v>
      </c>
      <c r="BM80" s="57">
        <v>4.9698076505924149E-4</v>
      </c>
      <c r="BN80" s="57">
        <v>1.6257868380644296</v>
      </c>
      <c r="BO80" s="49">
        <v>1</v>
      </c>
      <c r="CC80" s="54"/>
      <c r="CD80" s="56"/>
      <c r="CE80" s="54"/>
      <c r="CF80" s="58"/>
      <c r="CG80" s="53"/>
      <c r="CH80" s="54"/>
      <c r="CI80" s="56"/>
      <c r="CJ80" s="54"/>
      <c r="CK80" s="58"/>
      <c r="CL80" s="53"/>
      <c r="CM80" s="54"/>
      <c r="CN80" s="53"/>
      <c r="CO80" s="54"/>
      <c r="CP80" s="58"/>
      <c r="CQ80" s="53"/>
      <c r="CR80" s="54"/>
      <c r="CS80" s="53"/>
      <c r="CT80" s="54"/>
      <c r="CU80" s="58"/>
      <c r="CV80" s="56"/>
      <c r="CW80" s="56"/>
      <c r="CX80" s="56"/>
      <c r="CY80" s="56"/>
      <c r="CZ80" s="56"/>
      <c r="DA80" s="53"/>
      <c r="DC80" s="48"/>
      <c r="DD80" s="59"/>
      <c r="DE80" s="49"/>
      <c r="DI80" s="60"/>
      <c r="DZ80" s="61"/>
      <c r="EA80" s="61"/>
      <c r="EB80" s="61"/>
      <c r="EC80" s="61"/>
      <c r="ED80" s="61"/>
      <c r="EE80" s="61"/>
      <c r="EF80" s="61"/>
      <c r="EG80" s="61"/>
      <c r="EH80" s="61"/>
      <c r="EI80" s="61"/>
      <c r="EJ80" s="61"/>
      <c r="EK80" s="61"/>
      <c r="EL80" s="61"/>
      <c r="EM80" s="61"/>
      <c r="EN80" s="61"/>
      <c r="EO80" s="61"/>
      <c r="EP80" s="61"/>
      <c r="EQ80" s="61"/>
      <c r="ER80" s="61"/>
      <c r="ES80" s="61"/>
      <c r="ET80" s="61"/>
      <c r="EU80" s="61"/>
      <c r="EW80" s="48"/>
      <c r="EX80" s="48"/>
      <c r="EY80" s="48"/>
      <c r="EZ80" s="48"/>
      <c r="FA80" s="48"/>
      <c r="GB80" s="61"/>
      <c r="GC80" s="61"/>
      <c r="GD80" s="61"/>
      <c r="GF80" s="61"/>
      <c r="GG80" s="61"/>
      <c r="GH80" s="61"/>
      <c r="GI80" s="61"/>
      <c r="GJ80" s="61"/>
      <c r="GK80" s="61"/>
      <c r="GL80" s="61"/>
      <c r="GM80" s="61"/>
    </row>
    <row r="81" spans="1:195" s="10" customFormat="1" ht="14" customHeight="1">
      <c r="A81" s="10" t="s">
        <v>119</v>
      </c>
      <c r="B81" s="10">
        <v>927</v>
      </c>
      <c r="C81" s="10">
        <v>2040</v>
      </c>
      <c r="D81" s="10" t="s">
        <v>120</v>
      </c>
      <c r="E81" s="10">
        <v>-9</v>
      </c>
      <c r="F81" s="10" t="s">
        <v>102</v>
      </c>
      <c r="G81" s="13">
        <v>65.819999999999993</v>
      </c>
      <c r="H81" s="13">
        <v>0.68</v>
      </c>
      <c r="I81" s="13">
        <v>18.920000000000002</v>
      </c>
      <c r="J81" s="13">
        <v>1.38</v>
      </c>
      <c r="K81" s="13">
        <v>1.49</v>
      </c>
      <c r="L81" s="13">
        <v>3.75</v>
      </c>
      <c r="M81" s="13">
        <v>4.5999999999999996</v>
      </c>
      <c r="N81" s="13">
        <v>3.29</v>
      </c>
      <c r="O81" s="11">
        <v>0.17478588728807209</v>
      </c>
      <c r="P81" s="13">
        <f t="shared" si="16"/>
        <v>100.10478588728806</v>
      </c>
      <c r="Q81" s="13">
        <v>8.6300000000000008</v>
      </c>
      <c r="R81" s="13">
        <f t="shared" si="17"/>
        <v>8.6300000000000008</v>
      </c>
      <c r="S81" s="13"/>
      <c r="T81" s="35">
        <v>700</v>
      </c>
      <c r="U81" s="36"/>
      <c r="V81" s="36">
        <v>1042.5611484823967</v>
      </c>
      <c r="W81" s="37">
        <v>0.48937306926056667</v>
      </c>
      <c r="X81" s="38">
        <v>743.077425630324</v>
      </c>
      <c r="Y81" s="37">
        <v>6.1539179471891428E-2</v>
      </c>
      <c r="Z81" s="38">
        <v>1222.4905830186046</v>
      </c>
      <c r="AA81" s="37">
        <v>0.74641511859800658</v>
      </c>
      <c r="AB81" s="38">
        <v>1103.6405692800579</v>
      </c>
      <c r="AC81" s="37">
        <v>0.57662938468579694</v>
      </c>
      <c r="AD81" s="109">
        <v>574.82500024233775</v>
      </c>
      <c r="AE81" s="37">
        <v>-0.17882142822523178</v>
      </c>
      <c r="AF81" s="39"/>
      <c r="AG81" s="40">
        <f t="shared" ref="AG81:AG144" si="19">ABS(W81)</f>
        <v>0.48937306926056667</v>
      </c>
      <c r="AH81" s="39">
        <f t="shared" ref="AH81:AH144" si="20">+ABS(AA81)</f>
        <v>0.74641511859800658</v>
      </c>
      <c r="AI81" s="39">
        <f t="shared" ref="AI81:AI144" si="21">+ABS(Y81)</f>
        <v>6.1539179471891428E-2</v>
      </c>
      <c r="AJ81" s="39">
        <f t="shared" ref="AJ81:AJ144" si="22">+ABS(AC81)</f>
        <v>0.57662938468579694</v>
      </c>
      <c r="AK81" s="39">
        <f t="shared" si="18"/>
        <v>0.17882142822523178</v>
      </c>
      <c r="AM81" s="41">
        <v>1.9594592652827016</v>
      </c>
      <c r="AN81" s="13">
        <v>6.3579583376632581E-2</v>
      </c>
      <c r="AO81" s="13">
        <v>1.054263520436596</v>
      </c>
      <c r="AQ81" s="42">
        <v>0.56668761377918664</v>
      </c>
      <c r="AR81" s="42">
        <v>4.4052205162121889E-3</v>
      </c>
      <c r="AS81" s="42">
        <v>9.6001794608546409E-2</v>
      </c>
      <c r="AT81" s="42">
        <v>5.7393042812028377E-3</v>
      </c>
      <c r="AU81" s="42">
        <v>4.1973541245054046E-3</v>
      </c>
      <c r="AV81" s="42">
        <v>1.9123241807346408E-2</v>
      </c>
      <c r="AW81" s="42">
        <v>3.4594838625824582E-2</v>
      </c>
      <c r="AX81" s="42">
        <v>3.8396735852970709E-2</v>
      </c>
      <c r="AY81" s="42">
        <v>1.8068955215706266E-2</v>
      </c>
      <c r="AZ81" s="42">
        <v>1.1293396637745961E-3</v>
      </c>
      <c r="BA81" s="42">
        <v>0.21278494118849844</v>
      </c>
      <c r="BB81" s="42">
        <v>1.0011293396637746</v>
      </c>
      <c r="BD81" s="42">
        <v>0.60306282914674947</v>
      </c>
      <c r="BE81" s="42">
        <v>4.687988025369824E-3</v>
      </c>
      <c r="BF81" s="42">
        <v>0.20432814288527698</v>
      </c>
      <c r="BG81" s="42">
        <v>6.1077055382842685E-3</v>
      </c>
      <c r="BH81" s="42">
        <v>4.4667788596511162E-3</v>
      </c>
      <c r="BI81" s="42">
        <v>2.0350747089541012E-2</v>
      </c>
      <c r="BJ81" s="42">
        <v>3.6815453079047475E-2</v>
      </c>
      <c r="BK81" s="42">
        <v>8.1722781971782024E-2</v>
      </c>
      <c r="BL81" s="42">
        <v>3.8457573404297868E-2</v>
      </c>
      <c r="BM81" s="42">
        <v>1.2018310549644854E-3</v>
      </c>
      <c r="BN81" s="42">
        <v>1.6520581003565433</v>
      </c>
      <c r="BO81" s="11">
        <v>1</v>
      </c>
      <c r="CC81" s="39"/>
      <c r="CD81" s="41"/>
      <c r="CE81" s="39"/>
      <c r="CF81" s="43"/>
      <c r="CG81" s="38"/>
      <c r="CH81" s="39"/>
      <c r="CI81" s="41"/>
      <c r="CJ81" s="39"/>
      <c r="CK81" s="43"/>
      <c r="CL81" s="38"/>
      <c r="CM81" s="39"/>
      <c r="CN81" s="38"/>
      <c r="CO81" s="39"/>
      <c r="CP81" s="43"/>
      <c r="CQ81" s="38"/>
      <c r="CR81" s="39"/>
      <c r="CS81" s="38"/>
      <c r="CT81" s="39"/>
      <c r="CU81" s="43"/>
      <c r="CV81" s="41"/>
      <c r="CW81" s="41"/>
      <c r="CX81" s="41"/>
      <c r="CY81" s="41"/>
      <c r="CZ81" s="41"/>
      <c r="DA81" s="38"/>
      <c r="DC81" s="13"/>
      <c r="DD81" s="12"/>
      <c r="DE81" s="11"/>
      <c r="DI81" s="44"/>
      <c r="DZ81" s="45"/>
      <c r="EA81" s="45"/>
      <c r="EB81" s="45"/>
      <c r="EC81" s="45"/>
      <c r="ED81" s="45"/>
      <c r="EE81" s="45"/>
      <c r="EF81" s="45"/>
      <c r="EG81" s="45"/>
      <c r="EH81" s="45"/>
      <c r="EI81" s="45"/>
      <c r="EJ81" s="45"/>
      <c r="EK81" s="45"/>
      <c r="EL81" s="45"/>
      <c r="EM81" s="45"/>
      <c r="EN81" s="45"/>
      <c r="EO81" s="45"/>
      <c r="EP81" s="45"/>
      <c r="EQ81" s="45"/>
      <c r="ER81" s="45"/>
      <c r="ES81" s="45"/>
      <c r="ET81" s="45"/>
      <c r="EU81" s="45"/>
      <c r="EW81" s="13"/>
      <c r="EX81" s="13"/>
      <c r="EY81" s="13"/>
      <c r="EZ81" s="13"/>
      <c r="FA81" s="13"/>
      <c r="GB81" s="45"/>
      <c r="GC81" s="45"/>
      <c r="GD81" s="45"/>
      <c r="GF81" s="45"/>
      <c r="GG81" s="45"/>
      <c r="GH81" s="45"/>
      <c r="GI81" s="45"/>
      <c r="GJ81" s="45"/>
      <c r="GK81" s="45"/>
      <c r="GL81" s="45"/>
      <c r="GM81" s="45"/>
    </row>
    <row r="82" spans="1:195" s="17" customFormat="1" ht="14" customHeight="1" thickBot="1">
      <c r="A82" s="17" t="s">
        <v>121</v>
      </c>
      <c r="B82" s="17">
        <v>927</v>
      </c>
      <c r="C82" s="17">
        <v>2040</v>
      </c>
      <c r="D82" s="17" t="s">
        <v>120</v>
      </c>
      <c r="E82" s="17">
        <v>-9</v>
      </c>
      <c r="F82" s="17" t="s">
        <v>102</v>
      </c>
      <c r="G82" s="64">
        <v>64.87</v>
      </c>
      <c r="H82" s="64">
        <v>0.67</v>
      </c>
      <c r="I82" s="64">
        <v>18.55</v>
      </c>
      <c r="J82" s="64">
        <v>2.0099999999999998</v>
      </c>
      <c r="K82" s="64">
        <v>1.24</v>
      </c>
      <c r="L82" s="64">
        <v>4.1900000000000004</v>
      </c>
      <c r="M82" s="64">
        <v>4.8499999999999996</v>
      </c>
      <c r="N82" s="64">
        <v>3.53</v>
      </c>
      <c r="O82" s="63">
        <v>0.24470024220330094</v>
      </c>
      <c r="P82" s="64">
        <f t="shared" si="16"/>
        <v>100.1547002422033</v>
      </c>
      <c r="Q82" s="64">
        <v>7.98</v>
      </c>
      <c r="R82" s="64">
        <f t="shared" si="17"/>
        <v>7.98</v>
      </c>
      <c r="S82" s="64"/>
      <c r="T82" s="66">
        <v>980</v>
      </c>
      <c r="U82" s="67"/>
      <c r="V82" s="67">
        <v>1054.6973449900631</v>
      </c>
      <c r="W82" s="68">
        <v>7.622178060210523E-2</v>
      </c>
      <c r="X82" s="69">
        <v>864.31268592335948</v>
      </c>
      <c r="Y82" s="68">
        <v>-0.11804827967004135</v>
      </c>
      <c r="Z82" s="69">
        <v>1426.0698753459476</v>
      </c>
      <c r="AA82" s="68">
        <v>0.45517334218974242</v>
      </c>
      <c r="AB82" s="69">
        <v>1082.9585134813335</v>
      </c>
      <c r="AC82" s="68">
        <v>0.10505970763401379</v>
      </c>
      <c r="AD82" s="214">
        <v>639.84611271580025</v>
      </c>
      <c r="AE82" s="68">
        <v>-0.34709580335122425</v>
      </c>
      <c r="AF82" s="70"/>
      <c r="AG82" s="71">
        <f t="shared" si="19"/>
        <v>7.622178060210523E-2</v>
      </c>
      <c r="AH82" s="70">
        <f t="shared" si="20"/>
        <v>0.45517334218974242</v>
      </c>
      <c r="AI82" s="70">
        <f t="shared" si="21"/>
        <v>0.11804827967004135</v>
      </c>
      <c r="AJ82" s="70">
        <f t="shared" si="22"/>
        <v>0.10505970763401379</v>
      </c>
      <c r="AK82" s="70">
        <f t="shared" si="18"/>
        <v>0.34709580335122425</v>
      </c>
      <c r="AM82" s="72">
        <v>2.1226687562857114</v>
      </c>
      <c r="AN82" s="64">
        <v>9.3170199441039936E-2</v>
      </c>
      <c r="AO82" s="64">
        <v>0.95533949512828253</v>
      </c>
      <c r="AQ82" s="73">
        <v>0.56893734392550377</v>
      </c>
      <c r="AR82" s="73">
        <v>4.4214858945276865E-3</v>
      </c>
      <c r="AS82" s="73">
        <v>9.5881944757543192E-2</v>
      </c>
      <c r="AT82" s="73">
        <v>8.3792759064261584E-3</v>
      </c>
      <c r="AU82" s="73">
        <v>6.3639334270594785E-3</v>
      </c>
      <c r="AV82" s="73">
        <v>1.6211814807845781E-2</v>
      </c>
      <c r="AW82" s="73">
        <v>3.9375743293694261E-2</v>
      </c>
      <c r="AX82" s="73">
        <v>4.1239454666511535E-2</v>
      </c>
      <c r="AY82" s="73">
        <v>1.9749065473358415E-2</v>
      </c>
      <c r="AZ82" s="73">
        <v>1.6105986017729223E-3</v>
      </c>
      <c r="BA82" s="73">
        <v>0.19943993784752967</v>
      </c>
      <c r="BB82" s="73">
        <v>1.0016105986017729</v>
      </c>
      <c r="BD82" s="73">
        <v>0.59423355308981229</v>
      </c>
      <c r="BE82" s="73">
        <v>4.6180749094678923E-3</v>
      </c>
      <c r="BF82" s="73">
        <v>0.20029013499910606</v>
      </c>
      <c r="BG82" s="73">
        <v>8.751836994633019E-3</v>
      </c>
      <c r="BH82" s="73">
        <v>6.6468879435759931E-3</v>
      </c>
      <c r="BI82" s="73">
        <v>1.6932627851128802E-2</v>
      </c>
      <c r="BJ82" s="73">
        <v>4.1126475688029462E-2</v>
      </c>
      <c r="BK82" s="73">
        <v>8.6146103558201903E-2</v>
      </c>
      <c r="BL82" s="73">
        <v>4.1254304966044736E-2</v>
      </c>
      <c r="BM82" s="73">
        <v>1.6822093679586718E-3</v>
      </c>
      <c r="BN82" s="73">
        <v>1.6386199352084978</v>
      </c>
      <c r="BO82" s="63">
        <v>1</v>
      </c>
      <c r="BP82" s="10"/>
      <c r="BQ82" s="10"/>
      <c r="BR82" s="10"/>
      <c r="BS82" s="10"/>
      <c r="BT82" s="10"/>
      <c r="BU82" s="10"/>
      <c r="BV82" s="10"/>
      <c r="BW82" s="10"/>
      <c r="BX82" s="10"/>
      <c r="BY82" s="10"/>
      <c r="BZ82" s="10"/>
      <c r="CA82" s="10"/>
      <c r="CB82" s="10"/>
      <c r="CC82" s="39"/>
      <c r="CD82" s="41"/>
      <c r="CE82" s="39"/>
      <c r="CF82" s="43"/>
      <c r="CG82" s="38"/>
      <c r="CH82" s="39"/>
      <c r="CI82" s="41"/>
      <c r="CJ82" s="39"/>
      <c r="CK82" s="43"/>
      <c r="CL82" s="38"/>
      <c r="CM82" s="39"/>
      <c r="CN82" s="38"/>
      <c r="CO82" s="39"/>
      <c r="CP82" s="43"/>
      <c r="CQ82" s="38"/>
      <c r="CR82" s="39"/>
      <c r="CS82" s="38"/>
      <c r="CT82" s="39"/>
      <c r="CU82" s="43"/>
      <c r="CV82" s="41"/>
      <c r="CW82" s="41"/>
      <c r="CX82" s="41"/>
      <c r="CY82" s="41"/>
      <c r="CZ82" s="41"/>
      <c r="DA82" s="38"/>
      <c r="DB82" s="10"/>
      <c r="DC82" s="13"/>
      <c r="DD82" s="12"/>
      <c r="DE82" s="11"/>
      <c r="DF82" s="10"/>
      <c r="DG82" s="10"/>
      <c r="DH82" s="10"/>
      <c r="DI82" s="44"/>
      <c r="DJ82" s="10"/>
      <c r="DK82" s="10"/>
      <c r="DL82" s="10"/>
      <c r="DM82" s="10"/>
      <c r="DN82" s="10"/>
      <c r="DO82" s="10"/>
      <c r="DP82" s="10"/>
      <c r="DQ82" s="10"/>
      <c r="DR82" s="10"/>
      <c r="DS82" s="10"/>
      <c r="DT82" s="10"/>
      <c r="DU82" s="10"/>
      <c r="DV82" s="10"/>
      <c r="DW82" s="10"/>
      <c r="DX82" s="10"/>
      <c r="DY82" s="10"/>
      <c r="DZ82" s="45"/>
      <c r="EA82" s="45"/>
      <c r="EB82" s="187"/>
      <c r="EC82" s="187"/>
      <c r="ED82" s="187"/>
      <c r="EE82" s="187"/>
      <c r="EF82" s="187"/>
      <c r="EG82" s="187"/>
      <c r="EH82" s="187"/>
      <c r="EI82" s="187"/>
      <c r="EJ82" s="187"/>
      <c r="EK82" s="187"/>
      <c r="EL82" s="187"/>
      <c r="EM82" s="187"/>
      <c r="EN82" s="187"/>
      <c r="EO82" s="187"/>
      <c r="EP82" s="187"/>
      <c r="EQ82" s="187"/>
      <c r="ER82" s="187"/>
      <c r="ES82" s="187"/>
      <c r="ET82" s="187"/>
      <c r="EU82" s="187"/>
      <c r="EW82" s="64"/>
      <c r="EX82" s="64"/>
      <c r="EY82" s="64"/>
      <c r="EZ82" s="64"/>
      <c r="FA82" s="64"/>
      <c r="GB82" s="187"/>
      <c r="GC82" s="187"/>
      <c r="GD82" s="187"/>
      <c r="GF82" s="187"/>
      <c r="GG82" s="187"/>
      <c r="GH82" s="187"/>
      <c r="GI82" s="187"/>
      <c r="GJ82" s="187"/>
      <c r="GK82" s="187"/>
      <c r="GL82" s="187"/>
      <c r="GM82" s="187"/>
    </row>
    <row r="83" spans="1:195" s="10" customFormat="1" ht="14" customHeight="1">
      <c r="A83" s="10">
        <v>149</v>
      </c>
      <c r="B83" s="10">
        <v>800</v>
      </c>
      <c r="C83" s="10">
        <v>2000</v>
      </c>
      <c r="D83" s="10" t="s">
        <v>122</v>
      </c>
      <c r="E83" s="10">
        <v>-10.41</v>
      </c>
      <c r="F83" s="10" t="s">
        <v>123</v>
      </c>
      <c r="G83" s="13">
        <v>70.349999999999994</v>
      </c>
      <c r="H83" s="13">
        <v>0.26</v>
      </c>
      <c r="I83" s="13">
        <v>15.86</v>
      </c>
      <c r="J83" s="13">
        <v>1.26</v>
      </c>
      <c r="K83" s="13">
        <v>0.25</v>
      </c>
      <c r="L83" s="13">
        <v>1.61</v>
      </c>
      <c r="M83" s="13">
        <v>4.6100000000000003</v>
      </c>
      <c r="N83" s="13">
        <v>5.61</v>
      </c>
      <c r="O83" s="11">
        <v>0.04</v>
      </c>
      <c r="P83" s="13">
        <f t="shared" si="16"/>
        <v>99.850000000000009</v>
      </c>
      <c r="Q83" s="13">
        <v>8.91</v>
      </c>
      <c r="R83" s="112">
        <v>5.98</v>
      </c>
      <c r="S83" s="13"/>
      <c r="T83" s="35">
        <v>160.19600000000003</v>
      </c>
      <c r="U83" s="36"/>
      <c r="V83" s="36">
        <v>144.2680853152593</v>
      </c>
      <c r="W83" s="37">
        <v>-9.9427667886468604E-2</v>
      </c>
      <c r="X83" s="38">
        <v>285.09784062173293</v>
      </c>
      <c r="Y83" s="37">
        <v>0.77968139417796245</v>
      </c>
      <c r="Z83" s="38">
        <v>161.21820741811575</v>
      </c>
      <c r="AA83" s="37">
        <v>6.38097966313595E-3</v>
      </c>
      <c r="AB83" s="38">
        <v>180.13231808915944</v>
      </c>
      <c r="AC83" s="37">
        <v>0.12444953737396321</v>
      </c>
      <c r="AD83" s="109">
        <v>113.6316088424031</v>
      </c>
      <c r="AE83" s="37">
        <v>-0.29067137230390849</v>
      </c>
      <c r="AF83" s="39"/>
      <c r="AG83" s="40">
        <f t="shared" si="19"/>
        <v>9.9427667886468604E-2</v>
      </c>
      <c r="AH83" s="39">
        <f t="shared" si="20"/>
        <v>6.38097966313595E-3</v>
      </c>
      <c r="AI83" s="39">
        <f t="shared" si="21"/>
        <v>0.77968139417796245</v>
      </c>
      <c r="AJ83" s="39">
        <f t="shared" si="22"/>
        <v>0.12444953737396321</v>
      </c>
      <c r="AK83" s="39">
        <f t="shared" si="18"/>
        <v>0.29067137230390849</v>
      </c>
      <c r="AM83" s="41">
        <v>1.6948140074946958</v>
      </c>
      <c r="AN83" s="13">
        <v>4.1609217562666882E-2</v>
      </c>
      <c r="AO83" s="13">
        <v>0.95640262415451727</v>
      </c>
      <c r="AQ83" s="42">
        <v>0.63346682465932258</v>
      </c>
      <c r="AR83" s="42">
        <v>1.7615948002078373E-3</v>
      </c>
      <c r="AS83" s="42">
        <v>8.4165737597297674E-2</v>
      </c>
      <c r="AT83" s="42">
        <v>4.1019807523487483E-3</v>
      </c>
      <c r="AU83" s="42">
        <v>5.3866981480416671E-3</v>
      </c>
      <c r="AV83" s="42">
        <v>3.3557468261501697E-3</v>
      </c>
      <c r="AW83" s="42">
        <v>1.5533876522468081E-2</v>
      </c>
      <c r="AX83" s="42">
        <v>4.0244944338905624E-2</v>
      </c>
      <c r="AY83" s="42">
        <v>3.2223590959382417E-2</v>
      </c>
      <c r="AZ83" s="42">
        <v>2.7030379330508477E-4</v>
      </c>
      <c r="BA83" s="42">
        <v>0.17975900539587511</v>
      </c>
      <c r="BB83" s="42">
        <v>1.0002703037933049</v>
      </c>
      <c r="BD83" s="42">
        <v>0.64846234287481364</v>
      </c>
      <c r="BE83" s="42">
        <v>1.803295526886046E-3</v>
      </c>
      <c r="BF83" s="42">
        <v>0.17231624220094735</v>
      </c>
      <c r="BG83" s="42">
        <v>4.1990834334947125E-3</v>
      </c>
      <c r="BH83" s="42">
        <v>5.5142128450327088E-3</v>
      </c>
      <c r="BI83" s="42">
        <v>3.4351845499570543E-3</v>
      </c>
      <c r="BJ83" s="42">
        <v>1.5901596692305127E-2</v>
      </c>
      <c r="BK83" s="42">
        <v>8.2395256954169022E-2</v>
      </c>
      <c r="BL83" s="42">
        <v>6.5972784922394348E-2</v>
      </c>
      <c r="BM83" s="42">
        <v>2.7670246376174622E-4</v>
      </c>
      <c r="BN83" s="42">
        <v>1.6649968449864079</v>
      </c>
      <c r="BO83" s="11">
        <v>1</v>
      </c>
      <c r="CC83" s="39"/>
      <c r="CD83" s="41"/>
      <c r="CE83" s="39"/>
      <c r="CF83" s="43"/>
      <c r="CG83" s="38"/>
      <c r="CH83" s="39"/>
      <c r="CI83" s="41"/>
      <c r="CJ83" s="39"/>
      <c r="CK83" s="43"/>
      <c r="CL83" s="38"/>
      <c r="CM83" s="39"/>
      <c r="CN83" s="38"/>
      <c r="CO83" s="39"/>
      <c r="CP83" s="43"/>
      <c r="CQ83" s="38"/>
      <c r="CR83" s="39"/>
      <c r="CS83" s="38"/>
      <c r="CT83" s="39"/>
      <c r="CU83" s="43"/>
      <c r="CV83" s="41"/>
      <c r="CW83" s="41"/>
      <c r="CX83" s="41"/>
      <c r="CY83" s="41"/>
      <c r="CZ83" s="41"/>
      <c r="DA83" s="38"/>
      <c r="DC83" s="13"/>
      <c r="DD83" s="12"/>
      <c r="DE83" s="11"/>
      <c r="DI83" s="44"/>
      <c r="DZ83" s="45"/>
      <c r="EA83" s="45"/>
      <c r="EB83" s="45"/>
      <c r="EC83" s="45"/>
      <c r="ED83" s="45"/>
      <c r="EE83" s="45"/>
      <c r="EF83" s="45"/>
      <c r="EG83" s="45"/>
      <c r="EH83" s="45"/>
      <c r="EI83" s="45"/>
      <c r="EJ83" s="45"/>
      <c r="EK83" s="45"/>
      <c r="EL83" s="45"/>
      <c r="EM83" s="45"/>
      <c r="EN83" s="45"/>
      <c r="EO83" s="45"/>
      <c r="EP83" s="45"/>
      <c r="EQ83" s="45"/>
      <c r="ER83" s="45"/>
      <c r="ES83" s="45"/>
      <c r="ET83" s="45"/>
      <c r="EU83" s="45"/>
      <c r="EW83" s="13"/>
      <c r="EX83" s="13"/>
      <c r="EY83" s="13"/>
      <c r="EZ83" s="13"/>
      <c r="FA83" s="13"/>
      <c r="GB83" s="45"/>
      <c r="GC83" s="45"/>
      <c r="GD83" s="45"/>
      <c r="GF83" s="45"/>
      <c r="GG83" s="45"/>
      <c r="GH83" s="45"/>
      <c r="GI83" s="45"/>
      <c r="GJ83" s="45"/>
      <c r="GK83" s="45"/>
      <c r="GL83" s="45"/>
      <c r="GM83" s="45"/>
    </row>
    <row r="84" spans="1:195" s="10" customFormat="1" ht="14" customHeight="1">
      <c r="A84" s="10">
        <v>105</v>
      </c>
      <c r="B84" s="10">
        <v>800</v>
      </c>
      <c r="C84" s="10">
        <v>2000</v>
      </c>
      <c r="D84" s="10" t="s">
        <v>64</v>
      </c>
      <c r="E84" s="10">
        <v>-8.9600000000000009</v>
      </c>
      <c r="F84" s="10" t="s">
        <v>123</v>
      </c>
      <c r="G84" s="13">
        <v>70.59</v>
      </c>
      <c r="H84" s="13">
        <v>0.19</v>
      </c>
      <c r="I84" s="13">
        <v>16.100000000000001</v>
      </c>
      <c r="J84" s="13">
        <v>1.29</v>
      </c>
      <c r="K84" s="13">
        <v>0.24</v>
      </c>
      <c r="L84" s="13">
        <v>1.64</v>
      </c>
      <c r="M84" s="13">
        <v>4.07</v>
      </c>
      <c r="N84" s="13">
        <v>5.79</v>
      </c>
      <c r="O84" s="11">
        <v>0.04</v>
      </c>
      <c r="P84" s="13">
        <f t="shared" si="16"/>
        <v>99.950000000000017</v>
      </c>
      <c r="Q84" s="13">
        <v>8.6999999999999993</v>
      </c>
      <c r="R84" s="112">
        <v>5.95</v>
      </c>
      <c r="S84" s="13"/>
      <c r="T84" s="35">
        <v>160.19600000000003</v>
      </c>
      <c r="U84" s="36"/>
      <c r="V84" s="36">
        <v>132.04253361909196</v>
      </c>
      <c r="W84" s="37">
        <v>-0.17574387862935445</v>
      </c>
      <c r="X84" s="38">
        <v>273.44745806870509</v>
      </c>
      <c r="Y84" s="37">
        <v>0.70695559232880378</v>
      </c>
      <c r="Z84" s="38">
        <v>101.37533916876242</v>
      </c>
      <c r="AA84" s="37">
        <v>-0.36717933550923615</v>
      </c>
      <c r="AB84" s="38">
        <v>170.58868310465701</v>
      </c>
      <c r="AC84" s="37">
        <v>6.4874797776829515E-2</v>
      </c>
      <c r="AD84" s="109">
        <v>104.72982352849804</v>
      </c>
      <c r="AE84" s="37">
        <v>-0.34623945960886648</v>
      </c>
      <c r="AF84" s="39"/>
      <c r="AG84" s="40">
        <f t="shared" si="19"/>
        <v>0.17574387862935445</v>
      </c>
      <c r="AH84" s="39">
        <f t="shared" si="20"/>
        <v>0.36717933550923615</v>
      </c>
      <c r="AI84" s="39">
        <f t="shared" si="21"/>
        <v>0.70695559232880378</v>
      </c>
      <c r="AJ84" s="39">
        <f t="shared" si="22"/>
        <v>6.4874797776829515E-2</v>
      </c>
      <c r="AK84" s="39">
        <f t="shared" si="18"/>
        <v>0.34623945960886648</v>
      </c>
      <c r="AM84" s="41">
        <v>1.5627794863147497</v>
      </c>
      <c r="AN84" s="13">
        <v>3.0026697459052655E-2</v>
      </c>
      <c r="AO84" s="13">
        <v>1.0097829512472636</v>
      </c>
      <c r="AQ84" s="42">
        <v>0.63641736185912112</v>
      </c>
      <c r="AR84" s="42">
        <v>1.2889181407599601E-3</v>
      </c>
      <c r="AS84" s="42">
        <v>8.5545484493896248E-2</v>
      </c>
      <c r="AT84" s="42">
        <v>2.8148589588120653E-3</v>
      </c>
      <c r="AU84" s="42">
        <v>6.9118064999438697E-3</v>
      </c>
      <c r="AV84" s="42">
        <v>3.2255181100499675E-3</v>
      </c>
      <c r="AW84" s="42">
        <v>1.5842980372267838E-2</v>
      </c>
      <c r="AX84" s="42">
        <v>3.5574915598821186E-2</v>
      </c>
      <c r="AY84" s="42">
        <v>3.3298809127003767E-2</v>
      </c>
      <c r="AZ84" s="42">
        <v>2.7063951337603394E-4</v>
      </c>
      <c r="BA84" s="42">
        <v>0.17907934683932394</v>
      </c>
      <c r="BB84" s="42">
        <v>1.000270639513376</v>
      </c>
      <c r="BD84" s="42">
        <v>0.65250830649522729</v>
      </c>
      <c r="BE84" s="42">
        <v>1.3215066772870833E-3</v>
      </c>
      <c r="BF84" s="42">
        <v>0.17541677069389011</v>
      </c>
      <c r="BG84" s="42">
        <v>2.8860288268564866E-3</v>
      </c>
      <c r="BH84" s="42">
        <v>7.086562096493252E-3</v>
      </c>
      <c r="BI84" s="42">
        <v>3.3070709344103135E-3</v>
      </c>
      <c r="BJ84" s="42">
        <v>1.6243548514055128E-2</v>
      </c>
      <c r="BK84" s="42">
        <v>7.2948757599218123E-2</v>
      </c>
      <c r="BL84" s="42">
        <v>6.8281448162562083E-2</v>
      </c>
      <c r="BM84" s="42">
        <v>2.7748226419815945E-4</v>
      </c>
      <c r="BN84" s="42">
        <v>1.6744663766868155</v>
      </c>
      <c r="BO84" s="11">
        <v>1</v>
      </c>
      <c r="CC84" s="39"/>
      <c r="CD84" s="41"/>
      <c r="CE84" s="39"/>
      <c r="CF84" s="43"/>
      <c r="CG84" s="38"/>
      <c r="CH84" s="39"/>
      <c r="CI84" s="41"/>
      <c r="CJ84" s="39"/>
      <c r="CK84" s="43"/>
      <c r="CL84" s="38"/>
      <c r="CM84" s="39"/>
      <c r="CN84" s="38"/>
      <c r="CO84" s="39"/>
      <c r="CP84" s="43"/>
      <c r="CQ84" s="38"/>
      <c r="CR84" s="39"/>
      <c r="CS84" s="38"/>
      <c r="CT84" s="39"/>
      <c r="CU84" s="43"/>
      <c r="CV84" s="41"/>
      <c r="CW84" s="41"/>
      <c r="CX84" s="41"/>
      <c r="CY84" s="41"/>
      <c r="CZ84" s="41"/>
      <c r="DA84" s="38"/>
      <c r="DC84" s="13"/>
      <c r="DD84" s="12"/>
      <c r="DE84" s="11"/>
      <c r="DI84" s="44"/>
      <c r="DZ84" s="45"/>
      <c r="EA84" s="45"/>
      <c r="EB84" s="45"/>
      <c r="EC84" s="45"/>
      <c r="ED84" s="45"/>
      <c r="EE84" s="45"/>
      <c r="EF84" s="45"/>
      <c r="EG84" s="45"/>
      <c r="EH84" s="45"/>
      <c r="EI84" s="45"/>
      <c r="EJ84" s="45"/>
      <c r="EK84" s="45"/>
      <c r="EL84" s="45"/>
      <c r="EM84" s="45"/>
      <c r="EN84" s="45"/>
      <c r="EO84" s="45"/>
      <c r="EP84" s="45"/>
      <c r="EQ84" s="45"/>
      <c r="ER84" s="45"/>
      <c r="ES84" s="45"/>
      <c r="ET84" s="45"/>
      <c r="EU84" s="45"/>
      <c r="EW84" s="13"/>
      <c r="EX84" s="13"/>
      <c r="EY84" s="13"/>
      <c r="EZ84" s="13"/>
      <c r="FA84" s="13"/>
      <c r="GB84" s="45"/>
      <c r="GC84" s="45"/>
      <c r="GD84" s="45"/>
      <c r="GF84" s="45"/>
      <c r="GG84" s="45"/>
      <c r="GH84" s="45"/>
      <c r="GI84" s="45"/>
      <c r="GJ84" s="45"/>
      <c r="GK84" s="45"/>
      <c r="GL84" s="45"/>
      <c r="GM84" s="45"/>
    </row>
    <row r="85" spans="1:195" s="10" customFormat="1" ht="14" customHeight="1">
      <c r="A85" s="10">
        <v>263</v>
      </c>
      <c r="B85" s="10">
        <v>800</v>
      </c>
      <c r="C85" s="10">
        <v>2500</v>
      </c>
      <c r="D85" s="10" t="s">
        <v>122</v>
      </c>
      <c r="E85" s="10">
        <v>-10.37</v>
      </c>
      <c r="F85" s="10" t="s">
        <v>123</v>
      </c>
      <c r="G85" s="13">
        <v>69.930000000000007</v>
      </c>
      <c r="H85" s="13">
        <v>0.24</v>
      </c>
      <c r="I85" s="13">
        <v>16.22</v>
      </c>
      <c r="J85" s="13">
        <v>1.1599999999999999</v>
      </c>
      <c r="K85" s="13">
        <v>0.24</v>
      </c>
      <c r="L85" s="13">
        <v>1.86</v>
      </c>
      <c r="M85" s="13">
        <v>4.46</v>
      </c>
      <c r="N85" s="13">
        <v>5.68</v>
      </c>
      <c r="O85" s="11">
        <v>0.04</v>
      </c>
      <c r="P85" s="13">
        <f t="shared" si="16"/>
        <v>99.83</v>
      </c>
      <c r="Q85" s="13">
        <v>9.9</v>
      </c>
      <c r="R85" s="112">
        <v>6.52</v>
      </c>
      <c r="S85" s="13"/>
      <c r="T85" s="35">
        <v>160.19600000000003</v>
      </c>
      <c r="U85" s="36"/>
      <c r="V85" s="36">
        <v>168.32907016283093</v>
      </c>
      <c r="W85" s="37">
        <v>5.0769495885233731E-2</v>
      </c>
      <c r="X85" s="38">
        <v>296.87531852139858</v>
      </c>
      <c r="Y85" s="37">
        <v>0.85320057006041683</v>
      </c>
      <c r="Z85" s="38">
        <v>156.34615857920099</v>
      </c>
      <c r="AA85" s="37">
        <v>-2.4032069594740427E-2</v>
      </c>
      <c r="AB85" s="38">
        <v>220.10670854292786</v>
      </c>
      <c r="AC85" s="37">
        <v>0.37398379824045436</v>
      </c>
      <c r="AD85" s="109">
        <v>114.19885425395924</v>
      </c>
      <c r="AE85" s="37">
        <v>-0.28713042614073248</v>
      </c>
      <c r="AF85" s="39"/>
      <c r="AG85" s="40">
        <f t="shared" si="19"/>
        <v>5.0769495885233731E-2</v>
      </c>
      <c r="AH85" s="39">
        <f t="shared" si="20"/>
        <v>2.4032069594740427E-2</v>
      </c>
      <c r="AI85" s="39">
        <f t="shared" si="21"/>
        <v>0.85320057006041683</v>
      </c>
      <c r="AJ85" s="39">
        <f t="shared" si="22"/>
        <v>0.37398379824045436</v>
      </c>
      <c r="AK85" s="39">
        <f t="shared" si="18"/>
        <v>0.28713042614073248</v>
      </c>
      <c r="AM85" s="41">
        <v>1.69069481969671</v>
      </c>
      <c r="AN85" s="13">
        <v>3.838194091027957E-2</v>
      </c>
      <c r="AO85" s="13">
        <v>0.96166884980274181</v>
      </c>
      <c r="AQ85" s="42">
        <v>0.62047531319877691</v>
      </c>
      <c r="AR85" s="42">
        <v>1.6023047441609045E-3</v>
      </c>
      <c r="AS85" s="42">
        <v>8.4817253596596268E-2</v>
      </c>
      <c r="AT85" s="42">
        <v>3.7478685922117273E-3</v>
      </c>
      <c r="AU85" s="42">
        <v>4.859975641590188E-3</v>
      </c>
      <c r="AV85" s="42">
        <v>3.1743998230883115E-3</v>
      </c>
      <c r="AW85" s="42">
        <v>1.7683495733458388E-2</v>
      </c>
      <c r="AX85" s="42">
        <v>3.8365995323380982E-2</v>
      </c>
      <c r="AY85" s="42">
        <v>3.2148492702324762E-2</v>
      </c>
      <c r="AZ85" s="42">
        <v>2.6635039521395834E-4</v>
      </c>
      <c r="BA85" s="42">
        <v>0.19312490064441154</v>
      </c>
      <c r="BB85" s="42">
        <v>1.0002663503952141</v>
      </c>
      <c r="BD85" s="42">
        <v>0.64484608378816777</v>
      </c>
      <c r="BE85" s="42">
        <v>1.6652394016784195E-3</v>
      </c>
      <c r="BF85" s="42">
        <v>0.17629734062251423</v>
      </c>
      <c r="BG85" s="42">
        <v>3.895075811769089E-3</v>
      </c>
      <c r="BH85" s="42">
        <v>5.0508637380409773E-3</v>
      </c>
      <c r="BI85" s="42">
        <v>3.2990825754909106E-3</v>
      </c>
      <c r="BJ85" s="42">
        <v>1.8378060704169027E-2</v>
      </c>
      <c r="BK85" s="42">
        <v>7.9745837775149542E-2</v>
      </c>
      <c r="BL85" s="42">
        <v>6.6822415583020101E-2</v>
      </c>
      <c r="BM85" s="42">
        <v>2.7681199495865829E-4</v>
      </c>
      <c r="BN85" s="42">
        <v>1.6639012986910393</v>
      </c>
      <c r="BO85" s="11">
        <v>1</v>
      </c>
      <c r="CC85" s="39"/>
      <c r="CD85" s="41"/>
      <c r="CE85" s="39"/>
      <c r="CF85" s="43"/>
      <c r="CG85" s="38"/>
      <c r="CH85" s="39"/>
      <c r="CI85" s="41"/>
      <c r="CJ85" s="39"/>
      <c r="CK85" s="43"/>
      <c r="CL85" s="38"/>
      <c r="CM85" s="39"/>
      <c r="CN85" s="38"/>
      <c r="CO85" s="39"/>
      <c r="CP85" s="43"/>
      <c r="CQ85" s="38"/>
      <c r="CR85" s="39"/>
      <c r="CS85" s="38"/>
      <c r="CT85" s="39"/>
      <c r="CU85" s="43"/>
      <c r="CV85" s="41"/>
      <c r="CW85" s="41"/>
      <c r="CX85" s="41"/>
      <c r="CY85" s="41"/>
      <c r="CZ85" s="41"/>
      <c r="DA85" s="38"/>
      <c r="DC85" s="13"/>
      <c r="DD85" s="12"/>
      <c r="DE85" s="11"/>
      <c r="DI85" s="44"/>
      <c r="DZ85" s="45"/>
      <c r="EA85" s="45"/>
      <c r="EB85" s="45"/>
      <c r="EC85" s="45"/>
      <c r="ED85" s="45"/>
      <c r="EE85" s="45"/>
      <c r="EF85" s="45"/>
      <c r="EG85" s="45"/>
      <c r="EH85" s="45"/>
      <c r="EI85" s="45"/>
      <c r="EJ85" s="45"/>
      <c r="EK85" s="45"/>
      <c r="EL85" s="45"/>
      <c r="EM85" s="45"/>
      <c r="EN85" s="45"/>
      <c r="EO85" s="45"/>
      <c r="EP85" s="45"/>
      <c r="EQ85" s="45"/>
      <c r="ER85" s="45"/>
      <c r="ES85" s="45"/>
      <c r="ET85" s="45"/>
      <c r="EU85" s="45"/>
      <c r="EW85" s="13"/>
      <c r="EX85" s="13"/>
      <c r="EY85" s="13"/>
      <c r="EZ85" s="13"/>
      <c r="FA85" s="13"/>
      <c r="GB85" s="45"/>
      <c r="GC85" s="45"/>
      <c r="GD85" s="45"/>
      <c r="GF85" s="45"/>
      <c r="GG85" s="45"/>
      <c r="GH85" s="45"/>
      <c r="GI85" s="45"/>
      <c r="GJ85" s="45"/>
      <c r="GK85" s="45"/>
      <c r="GL85" s="45"/>
      <c r="GM85" s="45"/>
    </row>
    <row r="86" spans="1:195" s="10" customFormat="1" ht="14" customHeight="1">
      <c r="A86" s="10">
        <v>203</v>
      </c>
      <c r="B86" s="10">
        <v>800</v>
      </c>
      <c r="C86" s="10">
        <v>4000</v>
      </c>
      <c r="D86" s="10" t="s">
        <v>122</v>
      </c>
      <c r="E86" s="10">
        <v>-10.27</v>
      </c>
      <c r="F86" s="10" t="s">
        <v>123</v>
      </c>
      <c r="G86" s="13">
        <v>67.31</v>
      </c>
      <c r="H86" s="13">
        <v>0.19</v>
      </c>
      <c r="I86" s="13">
        <v>17.89</v>
      </c>
      <c r="J86" s="13">
        <v>1.32</v>
      </c>
      <c r="K86" s="13">
        <v>0.38</v>
      </c>
      <c r="L86" s="13">
        <v>2.71</v>
      </c>
      <c r="M86" s="13">
        <v>5.31</v>
      </c>
      <c r="N86" s="13">
        <v>4.63</v>
      </c>
      <c r="O86" s="11">
        <v>0.12</v>
      </c>
      <c r="P86" s="13">
        <f t="shared" si="16"/>
        <v>99.859999999999985</v>
      </c>
      <c r="Q86" s="13">
        <v>10.81</v>
      </c>
      <c r="R86" s="112">
        <v>8.24</v>
      </c>
      <c r="S86" s="13"/>
      <c r="T86" s="35">
        <v>480.58799999999997</v>
      </c>
      <c r="U86" s="36"/>
      <c r="V86" s="36">
        <v>301.10878227180655</v>
      </c>
      <c r="W86" s="37">
        <v>-0.37345755143323062</v>
      </c>
      <c r="X86" s="38">
        <v>345.50015829578354</v>
      </c>
      <c r="Y86" s="37">
        <v>-0.28108866992978693</v>
      </c>
      <c r="Z86" s="38">
        <v>327.38040198622565</v>
      </c>
      <c r="AA86" s="37">
        <v>-0.31879197569180739</v>
      </c>
      <c r="AB86" s="38">
        <v>412.66097307018703</v>
      </c>
      <c r="AC86" s="37">
        <v>-0.14134149610438243</v>
      </c>
      <c r="AD86" s="109">
        <v>219.03828819940927</v>
      </c>
      <c r="AE86" s="37">
        <v>-0.54422855294054506</v>
      </c>
      <c r="AF86" s="39"/>
      <c r="AG86" s="40">
        <f t="shared" si="19"/>
        <v>0.37345755143323062</v>
      </c>
      <c r="AH86" s="39">
        <f t="shared" si="20"/>
        <v>0.31879197569180739</v>
      </c>
      <c r="AI86" s="39">
        <f t="shared" si="21"/>
        <v>0.28108866992978693</v>
      </c>
      <c r="AJ86" s="39">
        <f t="shared" si="22"/>
        <v>0.14134149610438243</v>
      </c>
      <c r="AK86" s="39">
        <f t="shared" si="18"/>
        <v>0.54422855294054506</v>
      </c>
      <c r="AM86" s="41">
        <v>1.8053058189290707</v>
      </c>
      <c r="AN86" s="13">
        <v>4.8243558903291232E-2</v>
      </c>
      <c r="AO86" s="13">
        <v>0.95803161651441726</v>
      </c>
      <c r="AQ86" s="42">
        <v>0.56955482040052685</v>
      </c>
      <c r="AR86" s="42">
        <v>1.2097132580431399E-3</v>
      </c>
      <c r="AS86" s="42">
        <v>8.9215160077494124E-2</v>
      </c>
      <c r="AT86" s="42">
        <v>4.142748128119848E-3</v>
      </c>
      <c r="AU86" s="42">
        <v>5.1985085132213397E-3</v>
      </c>
      <c r="AV86" s="42">
        <v>4.7932374491354577E-3</v>
      </c>
      <c r="AW86" s="42">
        <v>2.4570807599449202E-2</v>
      </c>
      <c r="AX86" s="42">
        <v>4.3561326334530373E-2</v>
      </c>
      <c r="AY86" s="42">
        <v>2.4991264646626182E-2</v>
      </c>
      <c r="AZ86" s="42">
        <v>7.6202560223482207E-4</v>
      </c>
      <c r="BA86" s="42">
        <v>0.23276241359285357</v>
      </c>
      <c r="BB86" s="42">
        <v>1.0007620256022349</v>
      </c>
      <c r="BD86" s="42">
        <v>0.61573138805978689</v>
      </c>
      <c r="BE86" s="42">
        <v>1.3077905705467022E-3</v>
      </c>
      <c r="BF86" s="42">
        <v>0.19289653035281629</v>
      </c>
      <c r="BG86" s="42">
        <v>4.4786207823076787E-3</v>
      </c>
      <c r="BH86" s="42">
        <v>5.6199767749054302E-3</v>
      </c>
      <c r="BI86" s="42">
        <v>5.1818484229153878E-3</v>
      </c>
      <c r="BJ86" s="42">
        <v>2.6562881968621863E-2</v>
      </c>
      <c r="BK86" s="42">
        <v>9.4186108058303145E-2</v>
      </c>
      <c r="BL86" s="42">
        <v>5.4034855009796642E-2</v>
      </c>
      <c r="BM86" s="42">
        <v>8.2380670831858679E-4</v>
      </c>
      <c r="BN86" s="42">
        <v>1.6421869506601443</v>
      </c>
      <c r="BO86" s="11">
        <v>1</v>
      </c>
      <c r="CC86" s="39"/>
      <c r="CD86" s="41"/>
      <c r="CE86" s="39"/>
      <c r="CF86" s="43"/>
      <c r="CG86" s="38"/>
      <c r="CH86" s="39"/>
      <c r="CI86" s="41"/>
      <c r="CJ86" s="39"/>
      <c r="CK86" s="43"/>
      <c r="CL86" s="38"/>
      <c r="CM86" s="39"/>
      <c r="CN86" s="38"/>
      <c r="CO86" s="39"/>
      <c r="CP86" s="43"/>
      <c r="CQ86" s="38"/>
      <c r="CR86" s="39"/>
      <c r="CS86" s="38"/>
      <c r="CT86" s="39"/>
      <c r="CU86" s="43"/>
      <c r="CV86" s="41"/>
      <c r="CW86" s="41"/>
      <c r="CX86" s="41"/>
      <c r="CY86" s="41"/>
      <c r="CZ86" s="41"/>
      <c r="DA86" s="38"/>
      <c r="DC86" s="13"/>
      <c r="DD86" s="12"/>
      <c r="DE86" s="11"/>
      <c r="DI86" s="44"/>
      <c r="DZ86" s="45"/>
      <c r="EA86" s="45"/>
      <c r="EB86" s="45"/>
      <c r="EC86" s="45"/>
      <c r="ED86" s="45"/>
      <c r="EE86" s="45"/>
      <c r="EF86" s="45"/>
      <c r="EG86" s="45"/>
      <c r="EH86" s="45"/>
      <c r="EI86" s="45"/>
      <c r="EJ86" s="45"/>
      <c r="EK86" s="45"/>
      <c r="EL86" s="45"/>
      <c r="EM86" s="45"/>
      <c r="EN86" s="45"/>
      <c r="EO86" s="45"/>
      <c r="EP86" s="45"/>
      <c r="EQ86" s="45"/>
      <c r="ER86" s="45"/>
      <c r="ES86" s="45"/>
      <c r="ET86" s="45"/>
      <c r="EU86" s="45"/>
      <c r="EW86" s="13"/>
      <c r="EX86" s="13"/>
      <c r="EY86" s="13"/>
      <c r="EZ86" s="13"/>
      <c r="FA86" s="13"/>
      <c r="GB86" s="45"/>
      <c r="GC86" s="45"/>
      <c r="GD86" s="45"/>
      <c r="GF86" s="45"/>
      <c r="GG86" s="45"/>
      <c r="GH86" s="45"/>
      <c r="GI86" s="45"/>
      <c r="GJ86" s="45"/>
      <c r="GK86" s="45"/>
      <c r="GL86" s="45"/>
      <c r="GM86" s="45"/>
    </row>
    <row r="87" spans="1:195" s="10" customFormat="1" ht="14" customHeight="1">
      <c r="A87" s="10">
        <v>193</v>
      </c>
      <c r="B87" s="10">
        <v>800</v>
      </c>
      <c r="C87" s="10">
        <v>4000</v>
      </c>
      <c r="D87" s="10" t="s">
        <v>64</v>
      </c>
      <c r="E87" s="10">
        <v>-8.93</v>
      </c>
      <c r="F87" s="10" t="s">
        <v>123</v>
      </c>
      <c r="G87" s="13">
        <v>67.12</v>
      </c>
      <c r="H87" s="13">
        <v>0.1</v>
      </c>
      <c r="I87" s="13">
        <v>17.739999999999998</v>
      </c>
      <c r="J87" s="13">
        <v>1.27</v>
      </c>
      <c r="K87" s="13">
        <v>0.38</v>
      </c>
      <c r="L87" s="13">
        <v>2.7</v>
      </c>
      <c r="M87" s="13">
        <v>5.66</v>
      </c>
      <c r="N87" s="13">
        <v>4.62</v>
      </c>
      <c r="O87" s="11">
        <v>0.13</v>
      </c>
      <c r="P87" s="13">
        <f t="shared" si="16"/>
        <v>99.719999999999985</v>
      </c>
      <c r="Q87" s="13">
        <v>10.56</v>
      </c>
      <c r="R87" s="112">
        <v>8.3000000000000007</v>
      </c>
      <c r="S87" s="13"/>
      <c r="T87" s="35">
        <v>520.63700000000006</v>
      </c>
      <c r="U87" s="36"/>
      <c r="V87" s="36">
        <v>311.25134097790396</v>
      </c>
      <c r="W87" s="37">
        <v>-0.40217206810521738</v>
      </c>
      <c r="X87" s="38">
        <v>353.50449446338678</v>
      </c>
      <c r="Y87" s="37">
        <v>-0.32101542060324806</v>
      </c>
      <c r="Z87" s="38">
        <v>463.80433282452339</v>
      </c>
      <c r="AA87" s="37">
        <v>-0.10915986988146571</v>
      </c>
      <c r="AB87" s="38">
        <v>418.09634479598395</v>
      </c>
      <c r="AC87" s="37">
        <v>-0.19695230113114529</v>
      </c>
      <c r="AD87" s="109">
        <v>226.35765052241607</v>
      </c>
      <c r="AE87" s="37">
        <v>-0.56522941987907882</v>
      </c>
      <c r="AF87" s="39"/>
      <c r="AG87" s="40">
        <f t="shared" si="19"/>
        <v>0.40217206810521738</v>
      </c>
      <c r="AH87" s="39">
        <f t="shared" si="20"/>
        <v>0.10915986988146571</v>
      </c>
      <c r="AI87" s="39">
        <f t="shared" si="21"/>
        <v>0.32101542060324806</v>
      </c>
      <c r="AJ87" s="39">
        <f t="shared" si="22"/>
        <v>0.19695230113114529</v>
      </c>
      <c r="AK87" s="39">
        <f t="shared" si="18"/>
        <v>0.56522941987907882</v>
      </c>
      <c r="AM87" s="41">
        <v>1.8397001188267104</v>
      </c>
      <c r="AN87" s="13">
        <v>5.682396964139981E-2</v>
      </c>
      <c r="AO87" s="13">
        <v>0.92297446902972902</v>
      </c>
      <c r="AQ87" s="42">
        <v>0.56730100648721404</v>
      </c>
      <c r="AR87" s="42">
        <v>6.359668879682899E-4</v>
      </c>
      <c r="AS87" s="42">
        <v>8.8366488823228617E-2</v>
      </c>
      <c r="AT87" s="42">
        <v>2.6764820847451154E-3</v>
      </c>
      <c r="AU87" s="42">
        <v>6.3007149792628876E-3</v>
      </c>
      <c r="AV87" s="42">
        <v>4.7877846578506826E-3</v>
      </c>
      <c r="AW87" s="42">
        <v>2.4452291782720865E-2</v>
      </c>
      <c r="AX87" s="42">
        <v>4.6379778430141273E-2</v>
      </c>
      <c r="AY87" s="42">
        <v>2.490891915179852E-2</v>
      </c>
      <c r="AZ87" s="42">
        <v>8.245886146508296E-4</v>
      </c>
      <c r="BA87" s="42">
        <v>0.23419056671506963</v>
      </c>
      <c r="BB87" s="42">
        <v>1.0008245886146507</v>
      </c>
      <c r="BD87" s="42">
        <v>0.6129904854463053</v>
      </c>
      <c r="BE87" s="42">
        <v>6.8718660274797946E-4</v>
      </c>
      <c r="BF87" s="42">
        <v>0.19096675754675316</v>
      </c>
      <c r="BG87" s="42">
        <v>2.892041497644029E-3</v>
      </c>
      <c r="BH87" s="42">
        <v>6.808164078031146E-3</v>
      </c>
      <c r="BI87" s="42">
        <v>5.1733848663538537E-3</v>
      </c>
      <c r="BJ87" s="42">
        <v>2.642163866935179E-2</v>
      </c>
      <c r="BK87" s="42">
        <v>0.10023025719918284</v>
      </c>
      <c r="BL87" s="42">
        <v>5.3830084093629681E-2</v>
      </c>
      <c r="BM87" s="42">
        <v>8.9099960939290285E-4</v>
      </c>
      <c r="BN87" s="42">
        <v>1.635534962215039</v>
      </c>
      <c r="BO87" s="11">
        <v>1</v>
      </c>
      <c r="CC87" s="39"/>
      <c r="CD87" s="41"/>
      <c r="CE87" s="39"/>
      <c r="CF87" s="43"/>
      <c r="CG87" s="38"/>
      <c r="CH87" s="39"/>
      <c r="CI87" s="41"/>
      <c r="CJ87" s="39"/>
      <c r="CK87" s="43"/>
      <c r="CL87" s="38"/>
      <c r="CM87" s="39"/>
      <c r="CN87" s="38"/>
      <c r="CO87" s="39"/>
      <c r="CP87" s="43"/>
      <c r="CQ87" s="38"/>
      <c r="CR87" s="39"/>
      <c r="CS87" s="38"/>
      <c r="CT87" s="39"/>
      <c r="CU87" s="43"/>
      <c r="CV87" s="41"/>
      <c r="CW87" s="41"/>
      <c r="CX87" s="41"/>
      <c r="CY87" s="41"/>
      <c r="CZ87" s="41"/>
      <c r="DA87" s="38"/>
      <c r="DC87" s="13"/>
      <c r="DD87" s="12"/>
      <c r="DE87" s="11"/>
      <c r="DI87" s="44"/>
      <c r="DZ87" s="45"/>
      <c r="EA87" s="45"/>
      <c r="EB87" s="45"/>
      <c r="EC87" s="45"/>
      <c r="ED87" s="45"/>
      <c r="EE87" s="45"/>
      <c r="EF87" s="45"/>
      <c r="EG87" s="45"/>
      <c r="EH87" s="45"/>
      <c r="EI87" s="45"/>
      <c r="EJ87" s="45"/>
      <c r="EK87" s="45"/>
      <c r="EL87" s="45"/>
      <c r="EM87" s="45"/>
      <c r="EN87" s="45"/>
      <c r="EO87" s="45"/>
      <c r="EP87" s="45"/>
      <c r="EQ87" s="45"/>
      <c r="ER87" s="45"/>
      <c r="ES87" s="45"/>
      <c r="ET87" s="45"/>
      <c r="EU87" s="45"/>
      <c r="EW87" s="13"/>
      <c r="EX87" s="13"/>
      <c r="EY87" s="13"/>
      <c r="EZ87" s="13"/>
      <c r="FA87" s="13"/>
      <c r="GB87" s="45"/>
      <c r="GC87" s="45"/>
      <c r="GD87" s="45"/>
      <c r="GF87" s="45"/>
      <c r="GG87" s="45"/>
      <c r="GH87" s="45"/>
      <c r="GI87" s="45"/>
      <c r="GJ87" s="45"/>
      <c r="GK87" s="45"/>
      <c r="GL87" s="45"/>
      <c r="GM87" s="45"/>
    </row>
    <row r="88" spans="1:195" s="10" customFormat="1" ht="14" customHeight="1">
      <c r="A88" s="10">
        <v>139</v>
      </c>
      <c r="B88" s="10">
        <v>850</v>
      </c>
      <c r="C88" s="10">
        <v>2000</v>
      </c>
      <c r="D88" s="10" t="s">
        <v>64</v>
      </c>
      <c r="E88" s="10">
        <v>-8.9600000000000009</v>
      </c>
      <c r="F88" s="10" t="s">
        <v>123</v>
      </c>
      <c r="G88" s="13">
        <v>67.87</v>
      </c>
      <c r="H88" s="13">
        <v>0.25</v>
      </c>
      <c r="I88" s="13">
        <v>17.32</v>
      </c>
      <c r="J88" s="13">
        <v>1.58</v>
      </c>
      <c r="K88" s="13">
        <v>0.8</v>
      </c>
      <c r="L88" s="13">
        <v>2.37</v>
      </c>
      <c r="M88" s="13">
        <v>4.6500000000000004</v>
      </c>
      <c r="N88" s="13">
        <v>4.9000000000000004</v>
      </c>
      <c r="O88" s="11">
        <v>0.1</v>
      </c>
      <c r="P88" s="13">
        <f t="shared" si="16"/>
        <v>99.84</v>
      </c>
      <c r="Q88" s="13">
        <v>8.4700000000000006</v>
      </c>
      <c r="R88" s="112">
        <v>5.99</v>
      </c>
      <c r="S88" s="13"/>
      <c r="T88" s="35">
        <v>400.49</v>
      </c>
      <c r="U88" s="36"/>
      <c r="V88" s="36">
        <v>292.82464831792208</v>
      </c>
      <c r="W88" s="37">
        <v>-0.26883405748477596</v>
      </c>
      <c r="X88" s="38">
        <v>424.65339196340437</v>
      </c>
      <c r="Y88" s="37">
        <v>6.0334570060187179E-2</v>
      </c>
      <c r="Z88" s="38">
        <v>364.78653524360311</v>
      </c>
      <c r="AA88" s="37">
        <v>-8.91494538100749E-2</v>
      </c>
      <c r="AB88" s="38">
        <v>366.82739819761446</v>
      </c>
      <c r="AC88" s="37">
        <v>-8.4053538920785917E-2</v>
      </c>
      <c r="AD88" s="109">
        <v>230.98575275618819</v>
      </c>
      <c r="AE88" s="37">
        <v>-0.4232421464800914</v>
      </c>
      <c r="AF88" s="39"/>
      <c r="AG88" s="40">
        <f t="shared" si="19"/>
        <v>0.26883405748477596</v>
      </c>
      <c r="AH88" s="39">
        <f t="shared" si="20"/>
        <v>8.91494538100749E-2</v>
      </c>
      <c r="AI88" s="39">
        <f t="shared" si="21"/>
        <v>6.0334570060187179E-2</v>
      </c>
      <c r="AJ88" s="39">
        <f t="shared" si="22"/>
        <v>8.4053538920785917E-2</v>
      </c>
      <c r="AK88" s="39">
        <f t="shared" si="18"/>
        <v>0.4232421464800914</v>
      </c>
      <c r="AM88" s="41">
        <v>1.7976057921668351</v>
      </c>
      <c r="AN88" s="13">
        <v>5.6177203967646895E-2</v>
      </c>
      <c r="AO88" s="13">
        <v>1.0033566911485747</v>
      </c>
      <c r="AQ88" s="42">
        <v>0.61171935113216624</v>
      </c>
      <c r="AR88" s="42">
        <v>1.6954589406485234E-3</v>
      </c>
      <c r="AS88" s="42">
        <v>9.2001442107622955E-2</v>
      </c>
      <c r="AT88" s="42">
        <v>4.7461296932677921E-3</v>
      </c>
      <c r="AU88" s="42">
        <v>7.163736671675947E-3</v>
      </c>
      <c r="AV88" s="42">
        <v>1.0748646072949924E-2</v>
      </c>
      <c r="AW88" s="42">
        <v>2.2888478022143569E-2</v>
      </c>
      <c r="AX88" s="42">
        <v>4.0632912691248052E-2</v>
      </c>
      <c r="AY88" s="42">
        <v>2.8172264114689437E-2</v>
      </c>
      <c r="AZ88" s="42">
        <v>6.7640490071283171E-4</v>
      </c>
      <c r="BA88" s="42">
        <v>0.18023158055358765</v>
      </c>
      <c r="BB88" s="42">
        <v>1.0006764049007129</v>
      </c>
      <c r="BD88" s="42">
        <v>0.6238373680766709</v>
      </c>
      <c r="BE88" s="42">
        <v>1.7290455848072621E-3</v>
      </c>
      <c r="BF88" s="42">
        <v>0.18764793821694012</v>
      </c>
      <c r="BG88" s="42">
        <v>4.8401494098868434E-3</v>
      </c>
      <c r="BH88" s="42">
        <v>7.305648615793245E-3</v>
      </c>
      <c r="BI88" s="42">
        <v>1.0961574231919263E-2</v>
      </c>
      <c r="BJ88" s="42">
        <v>2.33418934061639E-2</v>
      </c>
      <c r="BK88" s="42">
        <v>8.2875682332699846E-2</v>
      </c>
      <c r="BL88" s="42">
        <v>5.7460700125118391E-2</v>
      </c>
      <c r="BM88" s="42">
        <v>6.8980432323071294E-4</v>
      </c>
      <c r="BN88" s="42">
        <v>1.6528750158489356</v>
      </c>
      <c r="BO88" s="11">
        <v>1</v>
      </c>
      <c r="CC88" s="39"/>
      <c r="CD88" s="41"/>
      <c r="CE88" s="39"/>
      <c r="CF88" s="43"/>
      <c r="CG88" s="38"/>
      <c r="CH88" s="39"/>
      <c r="CI88" s="41"/>
      <c r="CJ88" s="39"/>
      <c r="CK88" s="43"/>
      <c r="CL88" s="38"/>
      <c r="CM88" s="39"/>
      <c r="CN88" s="38"/>
      <c r="CO88" s="39"/>
      <c r="CP88" s="43"/>
      <c r="CQ88" s="38"/>
      <c r="CR88" s="39"/>
      <c r="CS88" s="38"/>
      <c r="CT88" s="39"/>
      <c r="CU88" s="43"/>
      <c r="CV88" s="41"/>
      <c r="CW88" s="41"/>
      <c r="CX88" s="41"/>
      <c r="CY88" s="41"/>
      <c r="CZ88" s="41"/>
      <c r="DA88" s="38"/>
      <c r="DC88" s="13"/>
      <c r="DD88" s="12"/>
      <c r="DE88" s="11"/>
      <c r="DI88" s="44"/>
      <c r="DZ88" s="45"/>
      <c r="EA88" s="45"/>
      <c r="EB88" s="45"/>
      <c r="EC88" s="45"/>
      <c r="ED88" s="45"/>
      <c r="EE88" s="45"/>
      <c r="EF88" s="45"/>
      <c r="EG88" s="45"/>
      <c r="EH88" s="45"/>
      <c r="EI88" s="45"/>
      <c r="EJ88" s="45"/>
      <c r="EK88" s="45"/>
      <c r="EL88" s="45"/>
      <c r="EM88" s="45"/>
      <c r="EN88" s="45"/>
      <c r="EO88" s="45"/>
      <c r="EP88" s="45"/>
      <c r="EQ88" s="45"/>
      <c r="ER88" s="45"/>
      <c r="ES88" s="45"/>
      <c r="ET88" s="45"/>
      <c r="EU88" s="45"/>
      <c r="EW88" s="13"/>
      <c r="EX88" s="13"/>
      <c r="EY88" s="13"/>
      <c r="EZ88" s="13"/>
      <c r="FA88" s="13"/>
      <c r="GB88" s="45"/>
      <c r="GC88" s="45"/>
      <c r="GD88" s="45"/>
      <c r="GF88" s="45"/>
      <c r="GG88" s="45"/>
      <c r="GH88" s="45"/>
      <c r="GI88" s="45"/>
      <c r="GJ88" s="45"/>
      <c r="GK88" s="45"/>
      <c r="GL88" s="45"/>
      <c r="GM88" s="45"/>
    </row>
    <row r="89" spans="1:195" s="10" customFormat="1" ht="14" customHeight="1">
      <c r="A89" s="10">
        <v>213</v>
      </c>
      <c r="B89" s="10">
        <v>850</v>
      </c>
      <c r="C89" s="10">
        <v>4000</v>
      </c>
      <c r="D89" s="10" t="s">
        <v>122</v>
      </c>
      <c r="E89" s="10">
        <v>-9.2100000000000009</v>
      </c>
      <c r="F89" s="10" t="s">
        <v>123</v>
      </c>
      <c r="G89" s="13">
        <v>64.47</v>
      </c>
      <c r="H89" s="13">
        <v>0.28000000000000003</v>
      </c>
      <c r="I89" s="13">
        <v>19.260000000000002</v>
      </c>
      <c r="J89" s="13">
        <v>1.91</v>
      </c>
      <c r="K89" s="13">
        <v>0.65</v>
      </c>
      <c r="L89" s="13">
        <v>4.18</v>
      </c>
      <c r="M89" s="13">
        <v>4.8899999999999997</v>
      </c>
      <c r="N89" s="13">
        <v>3.99</v>
      </c>
      <c r="O89" s="11">
        <v>0.19</v>
      </c>
      <c r="P89" s="13">
        <f t="shared" si="16"/>
        <v>99.82</v>
      </c>
      <c r="Q89" s="13">
        <v>9.5299999999999994</v>
      </c>
      <c r="R89" s="112">
        <v>8.19</v>
      </c>
      <c r="S89" s="13"/>
      <c r="T89" s="35">
        <v>760.93099999999993</v>
      </c>
      <c r="U89" s="36"/>
      <c r="V89" s="36">
        <v>732.21341132248097</v>
      </c>
      <c r="W89" s="37">
        <v>-3.7740069306571769E-2</v>
      </c>
      <c r="X89" s="38">
        <v>560.71367861697797</v>
      </c>
      <c r="Y89" s="37">
        <v>-0.26312152006295181</v>
      </c>
      <c r="Z89" s="38">
        <v>764.44545799063565</v>
      </c>
      <c r="AA89" s="37">
        <v>4.6186290092475133E-3</v>
      </c>
      <c r="AB89" s="38">
        <v>800.59786395202354</v>
      </c>
      <c r="AC89" s="37">
        <v>5.2129383547290915E-2</v>
      </c>
      <c r="AD89" s="109">
        <v>470.45529095069838</v>
      </c>
      <c r="AE89" s="37">
        <v>-0.3817372521940906</v>
      </c>
      <c r="AF89" s="39"/>
      <c r="AG89" s="40">
        <f t="shared" si="19"/>
        <v>3.7740069306571769E-2</v>
      </c>
      <c r="AH89" s="39">
        <f t="shared" si="20"/>
        <v>4.6186290092475133E-3</v>
      </c>
      <c r="AI89" s="39">
        <f t="shared" si="21"/>
        <v>0.26312152006295181</v>
      </c>
      <c r="AJ89" s="39">
        <f t="shared" si="22"/>
        <v>5.2129383547290915E-2</v>
      </c>
      <c r="AK89" s="39">
        <f t="shared" si="18"/>
        <v>0.3817372521940906</v>
      </c>
      <c r="AM89" s="41">
        <v>1.9298365037759602</v>
      </c>
      <c r="AN89" s="13">
        <v>6.8381538589051757E-2</v>
      </c>
      <c r="AO89" s="13">
        <v>0.96479956071916728</v>
      </c>
      <c r="AQ89" s="42">
        <v>0.54773075463856602</v>
      </c>
      <c r="AR89" s="42">
        <v>1.7899478836188865E-3</v>
      </c>
      <c r="AS89" s="42">
        <v>9.6435762049774096E-2</v>
      </c>
      <c r="AT89" s="42">
        <v>6.1338024527622954E-3</v>
      </c>
      <c r="AU89" s="42">
        <v>7.4373976940160201E-3</v>
      </c>
      <c r="AV89" s="42">
        <v>8.2321299828802472E-3</v>
      </c>
      <c r="AW89" s="42">
        <v>3.8052214615642309E-2</v>
      </c>
      <c r="AX89" s="42">
        <v>4.0278097413369685E-2</v>
      </c>
      <c r="AY89" s="42">
        <v>2.1623881542438543E-2</v>
      </c>
      <c r="AZ89" s="42">
        <v>1.2114219351506187E-3</v>
      </c>
      <c r="BA89" s="42">
        <v>0.23228601172693192</v>
      </c>
      <c r="BB89" s="42">
        <v>1.0012114219351507</v>
      </c>
      <c r="BD89" s="42">
        <v>0.59146885354365875</v>
      </c>
      <c r="BE89" s="42">
        <v>1.9328810983519999E-3</v>
      </c>
      <c r="BF89" s="42">
        <v>0.20827294847749572</v>
      </c>
      <c r="BG89" s="42">
        <v>6.6236067152968129E-3</v>
      </c>
      <c r="BH89" s="42">
        <v>8.0312983161420076E-3</v>
      </c>
      <c r="BI89" s="42">
        <v>8.8894925873014459E-3</v>
      </c>
      <c r="BJ89" s="42">
        <v>4.1090808874449325E-2</v>
      </c>
      <c r="BK89" s="42">
        <v>8.6988871441867247E-2</v>
      </c>
      <c r="BL89" s="42">
        <v>4.6701238945436666E-2</v>
      </c>
      <c r="BM89" s="42">
        <v>1.3081579536536885E-3</v>
      </c>
      <c r="BN89" s="42">
        <v>1.6347088028451779</v>
      </c>
      <c r="BO89" s="11">
        <v>1</v>
      </c>
      <c r="CC89" s="39"/>
      <c r="CD89" s="41"/>
      <c r="CE89" s="39"/>
      <c r="CF89" s="43"/>
      <c r="CG89" s="38"/>
      <c r="CH89" s="39"/>
      <c r="CI89" s="41"/>
      <c r="CJ89" s="39"/>
      <c r="CK89" s="43"/>
      <c r="CL89" s="38"/>
      <c r="CM89" s="39"/>
      <c r="CN89" s="38"/>
      <c r="CO89" s="39"/>
      <c r="CP89" s="43"/>
      <c r="CQ89" s="38"/>
      <c r="CR89" s="39"/>
      <c r="CS89" s="38"/>
      <c r="CT89" s="39"/>
      <c r="CU89" s="43"/>
      <c r="CV89" s="41"/>
      <c r="CW89" s="41"/>
      <c r="CX89" s="41"/>
      <c r="CY89" s="41"/>
      <c r="CZ89" s="41"/>
      <c r="DA89" s="38"/>
      <c r="DC89" s="13"/>
      <c r="DD89" s="12"/>
      <c r="DE89" s="11"/>
      <c r="DI89" s="44"/>
      <c r="DZ89" s="45"/>
      <c r="EA89" s="45"/>
      <c r="EB89" s="45"/>
      <c r="EC89" s="45"/>
      <c r="ED89" s="45"/>
      <c r="EE89" s="45"/>
      <c r="EF89" s="45"/>
      <c r="EG89" s="45"/>
      <c r="EH89" s="45"/>
      <c r="EI89" s="45"/>
      <c r="EJ89" s="45"/>
      <c r="EK89" s="45"/>
      <c r="EL89" s="45"/>
      <c r="EM89" s="45"/>
      <c r="EN89" s="45"/>
      <c r="EO89" s="45"/>
      <c r="EP89" s="45"/>
      <c r="EQ89" s="45"/>
      <c r="ER89" s="45"/>
      <c r="ES89" s="45"/>
      <c r="ET89" s="45"/>
      <c r="EU89" s="45"/>
      <c r="EW89" s="13"/>
      <c r="EX89" s="13"/>
      <c r="EY89" s="13"/>
      <c r="EZ89" s="13"/>
      <c r="FA89" s="13"/>
      <c r="GB89" s="45"/>
      <c r="GC89" s="45"/>
      <c r="GD89" s="45"/>
      <c r="GF89" s="45"/>
      <c r="GG89" s="45"/>
      <c r="GH89" s="45"/>
      <c r="GI89" s="45"/>
      <c r="GJ89" s="45"/>
      <c r="GK89" s="45"/>
      <c r="GL89" s="45"/>
      <c r="GM89" s="45"/>
    </row>
    <row r="90" spans="1:195" s="10" customFormat="1" ht="14" customHeight="1">
      <c r="A90" s="10">
        <v>208</v>
      </c>
      <c r="B90" s="10">
        <v>850</v>
      </c>
      <c r="C90" s="10">
        <v>4000</v>
      </c>
      <c r="D90" s="10" t="s">
        <v>64</v>
      </c>
      <c r="E90" s="10">
        <v>-9.2100000000000009</v>
      </c>
      <c r="F90" s="10" t="s">
        <v>123</v>
      </c>
      <c r="G90" s="13">
        <v>64.47</v>
      </c>
      <c r="H90" s="13">
        <v>0.24</v>
      </c>
      <c r="I90" s="13">
        <v>19.2</v>
      </c>
      <c r="J90" s="13">
        <v>1.78</v>
      </c>
      <c r="K90" s="13">
        <v>0.69</v>
      </c>
      <c r="L90" s="13">
        <v>4.2300000000000004</v>
      </c>
      <c r="M90" s="13">
        <v>5.03</v>
      </c>
      <c r="N90" s="13">
        <v>3.98</v>
      </c>
      <c r="O90" s="11">
        <v>0.2</v>
      </c>
      <c r="P90" s="13">
        <f t="shared" si="16"/>
        <v>99.820000000000007</v>
      </c>
      <c r="Q90" s="13">
        <v>9.27</v>
      </c>
      <c r="R90" s="112">
        <v>8.2200000000000006</v>
      </c>
      <c r="S90" s="13"/>
      <c r="T90" s="35">
        <v>800.98</v>
      </c>
      <c r="U90" s="36"/>
      <c r="V90" s="36">
        <v>738.41852408863178</v>
      </c>
      <c r="W90" s="37">
        <v>-7.8106164837284622E-2</v>
      </c>
      <c r="X90" s="38">
        <v>562.02692576924267</v>
      </c>
      <c r="Y90" s="37">
        <v>-0.29832589356882488</v>
      </c>
      <c r="Z90" s="38">
        <v>859.45461030739784</v>
      </c>
      <c r="AA90" s="37">
        <v>7.3003833188591258E-2</v>
      </c>
      <c r="AB90" s="38">
        <v>807.36650572238</v>
      </c>
      <c r="AC90" s="37">
        <v>7.9733647811181044E-3</v>
      </c>
      <c r="AD90" s="109">
        <v>477.18103247774366</v>
      </c>
      <c r="AE90" s="37">
        <v>-0.40425349886670875</v>
      </c>
      <c r="AF90" s="39"/>
      <c r="AG90" s="40">
        <f t="shared" si="19"/>
        <v>7.8106164837284622E-2</v>
      </c>
      <c r="AH90" s="39">
        <f t="shared" si="20"/>
        <v>7.3003833188591258E-2</v>
      </c>
      <c r="AI90" s="39">
        <f t="shared" si="21"/>
        <v>0.29832589356882488</v>
      </c>
      <c r="AJ90" s="39">
        <f t="shared" si="22"/>
        <v>7.9733647811181044E-3</v>
      </c>
      <c r="AK90" s="39">
        <f t="shared" si="18"/>
        <v>0.40425349886670875</v>
      </c>
      <c r="AM90" s="41">
        <v>1.9702868372847799</v>
      </c>
      <c r="AN90" s="13">
        <v>7.232205983292618E-2</v>
      </c>
      <c r="AO90" s="13">
        <v>0.94706852387159257</v>
      </c>
      <c r="AQ90" s="42">
        <v>0.54694765462063089</v>
      </c>
      <c r="AR90" s="42">
        <v>1.532047512469936E-3</v>
      </c>
      <c r="AS90" s="42">
        <v>9.5997892778226054E-2</v>
      </c>
      <c r="AT90" s="42">
        <v>5.6672793340247878E-3</v>
      </c>
      <c r="AU90" s="42">
        <v>6.9621442066624883E-3</v>
      </c>
      <c r="AV90" s="42">
        <v>8.7262286962122571E-3</v>
      </c>
      <c r="AW90" s="42">
        <v>3.8452329981198116E-2</v>
      </c>
      <c r="AX90" s="42">
        <v>4.1372018605438647E-2</v>
      </c>
      <c r="AY90" s="42">
        <v>2.1538847801507402E-2</v>
      </c>
      <c r="AZ90" s="42">
        <v>1.2733578363291402E-3</v>
      </c>
      <c r="BA90" s="42">
        <v>0.23280355646362955</v>
      </c>
      <c r="BB90" s="42">
        <v>1.0012733578363291</v>
      </c>
      <c r="BD90" s="42">
        <v>0.59058911775176004</v>
      </c>
      <c r="BE90" s="42">
        <v>1.6542910113966666E-3</v>
      </c>
      <c r="BF90" s="42">
        <v>0.20731530823089495</v>
      </c>
      <c r="BG90" s="42">
        <v>6.1194768341332828E-3</v>
      </c>
      <c r="BH90" s="42">
        <v>7.5176601818053232E-3</v>
      </c>
      <c r="BI90" s="42">
        <v>9.4225026169473119E-3</v>
      </c>
      <c r="BJ90" s="42">
        <v>4.1520477228935072E-2</v>
      </c>
      <c r="BK90" s="42">
        <v>8.9346261059453744E-2</v>
      </c>
      <c r="BL90" s="42">
        <v>4.651490508467343E-2</v>
      </c>
      <c r="BM90" s="42">
        <v>1.3749602448913224E-3</v>
      </c>
      <c r="BN90" s="42">
        <v>1.6317293098974435</v>
      </c>
      <c r="BO90" s="11">
        <v>1</v>
      </c>
      <c r="CC90" s="39"/>
      <c r="CD90" s="41"/>
      <c r="CE90" s="39"/>
      <c r="CF90" s="43"/>
      <c r="CG90" s="38"/>
      <c r="CH90" s="39"/>
      <c r="CI90" s="41"/>
      <c r="CJ90" s="39"/>
      <c r="CK90" s="43"/>
      <c r="CL90" s="38"/>
      <c r="CM90" s="39"/>
      <c r="CN90" s="38"/>
      <c r="CO90" s="39"/>
      <c r="CP90" s="43"/>
      <c r="CQ90" s="38"/>
      <c r="CR90" s="39"/>
      <c r="CS90" s="38"/>
      <c r="CT90" s="39"/>
      <c r="CU90" s="43"/>
      <c r="CV90" s="41"/>
      <c r="CW90" s="41"/>
      <c r="CX90" s="41"/>
      <c r="CY90" s="41"/>
      <c r="CZ90" s="41"/>
      <c r="DA90" s="38"/>
      <c r="DC90" s="13"/>
      <c r="DD90" s="12"/>
      <c r="DE90" s="11"/>
      <c r="DI90" s="44"/>
      <c r="DZ90" s="45"/>
      <c r="EA90" s="45"/>
      <c r="EB90" s="45"/>
      <c r="EC90" s="45"/>
      <c r="ED90" s="45"/>
      <c r="EE90" s="45"/>
      <c r="EF90" s="45"/>
      <c r="EG90" s="45"/>
      <c r="EH90" s="45"/>
      <c r="EI90" s="45"/>
      <c r="EJ90" s="45"/>
      <c r="EK90" s="45"/>
      <c r="EL90" s="45"/>
      <c r="EM90" s="45"/>
      <c r="EN90" s="45"/>
      <c r="EO90" s="45"/>
      <c r="EP90" s="45"/>
      <c r="EQ90" s="45"/>
      <c r="ER90" s="45"/>
      <c r="ES90" s="45"/>
      <c r="ET90" s="45"/>
      <c r="EU90" s="45"/>
      <c r="EW90" s="13"/>
      <c r="EX90" s="13"/>
      <c r="EY90" s="13"/>
      <c r="EZ90" s="13"/>
      <c r="FA90" s="13"/>
      <c r="GB90" s="45"/>
      <c r="GC90" s="45"/>
      <c r="GD90" s="45"/>
      <c r="GF90" s="45"/>
      <c r="GG90" s="45"/>
      <c r="GH90" s="45"/>
      <c r="GI90" s="45"/>
      <c r="GJ90" s="45"/>
      <c r="GK90" s="45"/>
      <c r="GL90" s="45"/>
      <c r="GM90" s="45"/>
    </row>
    <row r="91" spans="1:195" s="10" customFormat="1" ht="14" customHeight="1">
      <c r="A91" s="10">
        <v>282</v>
      </c>
      <c r="B91" s="10">
        <v>900</v>
      </c>
      <c r="C91" s="10">
        <v>1000</v>
      </c>
      <c r="D91" s="10" t="s">
        <v>122</v>
      </c>
      <c r="E91" s="10">
        <v>-8.4499999999999993</v>
      </c>
      <c r="F91" s="10" t="s">
        <v>123</v>
      </c>
      <c r="G91" s="13">
        <v>66.95</v>
      </c>
      <c r="H91" s="13">
        <v>0.63</v>
      </c>
      <c r="I91" s="13">
        <v>17.18</v>
      </c>
      <c r="J91" s="13">
        <v>1.9</v>
      </c>
      <c r="K91" s="13">
        <v>0.54</v>
      </c>
      <c r="L91" s="13">
        <v>2.06</v>
      </c>
      <c r="M91" s="13">
        <v>5.23</v>
      </c>
      <c r="N91" s="13">
        <v>5.28</v>
      </c>
      <c r="O91" s="11">
        <v>0.11</v>
      </c>
      <c r="P91" s="13">
        <f t="shared" ref="P91:P149" si="23">SUM(G91:O91)</f>
        <v>99.88000000000001</v>
      </c>
      <c r="Q91" s="13">
        <v>6.77</v>
      </c>
      <c r="R91" s="112">
        <v>4.17</v>
      </c>
      <c r="S91" s="13"/>
      <c r="T91" s="35">
        <v>440.53899999999999</v>
      </c>
      <c r="U91" s="36"/>
      <c r="V91" s="36">
        <v>332.67796050549299</v>
      </c>
      <c r="W91" s="37">
        <v>-0.24483879859559993</v>
      </c>
      <c r="X91" s="38">
        <v>662.89158558389488</v>
      </c>
      <c r="Y91" s="37">
        <v>0.5047284930140008</v>
      </c>
      <c r="Z91" s="38">
        <v>430.33991977333113</v>
      </c>
      <c r="AA91" s="37">
        <v>-2.3151367362864252E-2</v>
      </c>
      <c r="AB91" s="38">
        <v>452.84216439944333</v>
      </c>
      <c r="AC91" s="37">
        <v>2.7927526052048395E-2</v>
      </c>
      <c r="AD91" s="109">
        <v>336.19962710813428</v>
      </c>
      <c r="AE91" s="37">
        <v>-0.23684480350630865</v>
      </c>
      <c r="AF91" s="39"/>
      <c r="AG91" s="40">
        <f t="shared" si="19"/>
        <v>0.24483879859559993</v>
      </c>
      <c r="AH91" s="39">
        <f t="shared" si="20"/>
        <v>2.3151367362864252E-2</v>
      </c>
      <c r="AI91" s="39">
        <f t="shared" si="21"/>
        <v>0.5047284930140008</v>
      </c>
      <c r="AJ91" s="39">
        <f t="shared" si="22"/>
        <v>2.7927526052048395E-2</v>
      </c>
      <c r="AK91" s="39">
        <f t="shared" si="18"/>
        <v>0.23684480350630865</v>
      </c>
      <c r="AM91" s="41">
        <v>1.8687081868070503</v>
      </c>
      <c r="AN91" s="13">
        <v>6.6855568136759289E-2</v>
      </c>
      <c r="AO91" s="13">
        <v>0.95106967451644264</v>
      </c>
      <c r="AQ91" s="42">
        <v>0.64060968565711196</v>
      </c>
      <c r="AR91" s="42">
        <v>4.5358257995210052E-3</v>
      </c>
      <c r="AS91" s="42">
        <v>9.688096500103778E-2</v>
      </c>
      <c r="AT91" s="42">
        <v>6.4778767907967003E-3</v>
      </c>
      <c r="AU91" s="42">
        <v>8.7266165178935887E-3</v>
      </c>
      <c r="AV91" s="42">
        <v>7.7024002909539813E-3</v>
      </c>
      <c r="AW91" s="42">
        <v>2.1120506974177472E-2</v>
      </c>
      <c r="AX91" s="42">
        <v>4.8517145389172629E-2</v>
      </c>
      <c r="AY91" s="42">
        <v>3.222761323908379E-2</v>
      </c>
      <c r="AZ91" s="42">
        <v>7.8989248135009297E-4</v>
      </c>
      <c r="BA91" s="42">
        <v>0.13320136434025104</v>
      </c>
      <c r="BB91" s="42">
        <v>1.0007898924813501</v>
      </c>
      <c r="BD91" s="42">
        <v>0.61336149426195452</v>
      </c>
      <c r="BE91" s="42">
        <v>4.3428954516233379E-3</v>
      </c>
      <c r="BF91" s="42">
        <v>0.18552030913370543</v>
      </c>
      <c r="BG91" s="42">
        <v>6.2023417332072728E-3</v>
      </c>
      <c r="BH91" s="42">
        <v>8.3554318130170165E-3</v>
      </c>
      <c r="BI91" s="42">
        <v>7.3747803969232677E-3</v>
      </c>
      <c r="BJ91" s="42">
        <v>2.0222150877976981E-2</v>
      </c>
      <c r="BK91" s="42">
        <v>9.2906958666109707E-2</v>
      </c>
      <c r="BL91" s="42">
        <v>6.1713637665482352E-2</v>
      </c>
      <c r="BM91" s="42">
        <v>7.5629457923385242E-4</v>
      </c>
      <c r="BN91" s="42">
        <v>1.6373319620211426</v>
      </c>
      <c r="BO91" s="11">
        <v>1</v>
      </c>
      <c r="CC91" s="39"/>
      <c r="CD91" s="41"/>
      <c r="CE91" s="39"/>
      <c r="CF91" s="43"/>
      <c r="CG91" s="38"/>
      <c r="CH91" s="39"/>
      <c r="CI91" s="41"/>
      <c r="CJ91" s="39"/>
      <c r="CK91" s="43"/>
      <c r="CL91" s="38"/>
      <c r="CM91" s="39"/>
      <c r="CN91" s="38"/>
      <c r="CO91" s="39"/>
      <c r="CP91" s="43"/>
      <c r="CQ91" s="38"/>
      <c r="CR91" s="39"/>
      <c r="CS91" s="38"/>
      <c r="CT91" s="39"/>
      <c r="CU91" s="43"/>
      <c r="CV91" s="41"/>
      <c r="CW91" s="41"/>
      <c r="CX91" s="41"/>
      <c r="CY91" s="41"/>
      <c r="CZ91" s="41"/>
      <c r="DA91" s="38"/>
      <c r="DC91" s="13"/>
      <c r="DD91" s="12"/>
      <c r="DE91" s="11"/>
      <c r="DI91" s="44"/>
      <c r="DZ91" s="45"/>
      <c r="EA91" s="45"/>
      <c r="EB91" s="45"/>
      <c r="EC91" s="45"/>
      <c r="ED91" s="45"/>
      <c r="EE91" s="45"/>
      <c r="EF91" s="45"/>
      <c r="EG91" s="45"/>
      <c r="EH91" s="45"/>
      <c r="EI91" s="45"/>
      <c r="EJ91" s="45"/>
      <c r="EK91" s="45"/>
      <c r="EL91" s="45"/>
      <c r="EM91" s="45"/>
      <c r="EN91" s="45"/>
      <c r="EO91" s="45"/>
      <c r="EP91" s="45"/>
      <c r="EQ91" s="45"/>
      <c r="ER91" s="45"/>
      <c r="ES91" s="45"/>
      <c r="ET91" s="45"/>
      <c r="EU91" s="45"/>
      <c r="EW91" s="13"/>
      <c r="EX91" s="13"/>
      <c r="EY91" s="13"/>
      <c r="EZ91" s="13"/>
      <c r="FA91" s="13"/>
      <c r="GB91" s="45"/>
      <c r="GC91" s="45"/>
      <c r="GD91" s="45"/>
      <c r="GF91" s="45"/>
      <c r="GG91" s="45"/>
      <c r="GH91" s="45"/>
      <c r="GI91" s="45"/>
      <c r="GJ91" s="45"/>
      <c r="GK91" s="45"/>
      <c r="GL91" s="45"/>
      <c r="GM91" s="45"/>
    </row>
    <row r="92" spans="1:195" s="10" customFormat="1" ht="14" customHeight="1">
      <c r="A92" s="10">
        <v>169</v>
      </c>
      <c r="B92" s="10">
        <v>900</v>
      </c>
      <c r="C92" s="10">
        <v>2000</v>
      </c>
      <c r="D92" s="10" t="s">
        <v>122</v>
      </c>
      <c r="E92" s="10">
        <v>-8.3800000000000008</v>
      </c>
      <c r="F92" s="10" t="s">
        <v>123</v>
      </c>
      <c r="G92" s="13">
        <v>64.14</v>
      </c>
      <c r="H92" s="13">
        <v>0.54</v>
      </c>
      <c r="I92" s="13">
        <v>18.46</v>
      </c>
      <c r="J92" s="13">
        <v>2.34</v>
      </c>
      <c r="K92" s="13">
        <v>0.96</v>
      </c>
      <c r="L92" s="13">
        <v>3.96</v>
      </c>
      <c r="M92" s="13">
        <v>5.01</v>
      </c>
      <c r="N92" s="13">
        <v>4.17</v>
      </c>
      <c r="O92" s="11">
        <v>0.22</v>
      </c>
      <c r="P92" s="13">
        <f t="shared" si="23"/>
        <v>99.800000000000011</v>
      </c>
      <c r="Q92" s="13">
        <v>8.31</v>
      </c>
      <c r="R92" s="112">
        <v>6.05</v>
      </c>
      <c r="S92" s="13"/>
      <c r="T92" s="35">
        <v>881.07799999999997</v>
      </c>
      <c r="U92" s="36"/>
      <c r="V92" s="36">
        <v>781.16056660611093</v>
      </c>
      <c r="W92" s="37">
        <v>-0.11340361851492041</v>
      </c>
      <c r="X92" s="38">
        <v>738.56214412099052</v>
      </c>
      <c r="Y92" s="37">
        <v>-0.16175169040540049</v>
      </c>
      <c r="Z92" s="38">
        <v>1033.5256335401623</v>
      </c>
      <c r="AA92" s="37">
        <v>0.17302399281353334</v>
      </c>
      <c r="AB92" s="38">
        <v>718.41626890014277</v>
      </c>
      <c r="AC92" s="37">
        <v>-0.18461672076689828</v>
      </c>
      <c r="AD92" s="109">
        <v>576.06921481511006</v>
      </c>
      <c r="AE92" s="37">
        <v>-0.34617682564414265</v>
      </c>
      <c r="AF92" s="39"/>
      <c r="AG92" s="40">
        <f t="shared" si="19"/>
        <v>0.11340361851492041</v>
      </c>
      <c r="AH92" s="39">
        <f t="shared" si="20"/>
        <v>0.17302399281353334</v>
      </c>
      <c r="AI92" s="39">
        <f t="shared" si="21"/>
        <v>0.16175169040540049</v>
      </c>
      <c r="AJ92" s="39">
        <f t="shared" si="22"/>
        <v>0.18461672076689828</v>
      </c>
      <c r="AK92" s="39">
        <f t="shared" si="18"/>
        <v>0.34617682564414265</v>
      </c>
      <c r="AM92" s="41">
        <v>2.0876661983805529</v>
      </c>
      <c r="AN92" s="13">
        <v>9.9398748531358064E-2</v>
      </c>
      <c r="AO92" s="13">
        <v>0.92508404961279134</v>
      </c>
      <c r="AQ92" s="42">
        <v>0.57903186392420614</v>
      </c>
      <c r="AR92" s="42">
        <v>3.6680915447783145E-3</v>
      </c>
      <c r="AS92" s="42">
        <v>9.8214945903627601E-2</v>
      </c>
      <c r="AT92" s="42">
        <v>7.7136581246611815E-3</v>
      </c>
      <c r="AU92" s="42">
        <v>9.9534227380525774E-3</v>
      </c>
      <c r="AV92" s="42">
        <v>1.2919156129595466E-2</v>
      </c>
      <c r="AW92" s="42">
        <v>3.8305654997931031E-2</v>
      </c>
      <c r="AX92" s="42">
        <v>4.3849219334123342E-2</v>
      </c>
      <c r="AY92" s="42">
        <v>2.4013798606082489E-2</v>
      </c>
      <c r="AZ92" s="42">
        <v>1.4904882757337137E-3</v>
      </c>
      <c r="BA92" s="42">
        <v>0.18233018869694206</v>
      </c>
      <c r="BB92" s="42">
        <v>1.0014904882757338</v>
      </c>
      <c r="BD92" s="42">
        <v>0.5885978891670135</v>
      </c>
      <c r="BE92" s="42">
        <v>3.7286910704632617E-3</v>
      </c>
      <c r="BF92" s="42">
        <v>0.1996750557102146</v>
      </c>
      <c r="BG92" s="42">
        <v>7.8410933366628369E-3</v>
      </c>
      <c r="BH92" s="42">
        <v>1.0117860481632449E-2</v>
      </c>
      <c r="BI92" s="42">
        <v>1.3132589934108263E-2</v>
      </c>
      <c r="BJ92" s="42">
        <v>3.893849212742697E-2</v>
      </c>
      <c r="BK92" s="42">
        <v>8.9147280312935603E-2</v>
      </c>
      <c r="BL92" s="42">
        <v>4.8821047859542638E-2</v>
      </c>
      <c r="BM92" s="42">
        <v>1.5151122202143295E-3</v>
      </c>
      <c r="BN92" s="42">
        <v>1.6282388742471614</v>
      </c>
      <c r="BO92" s="11">
        <v>1</v>
      </c>
      <c r="CC92" s="39"/>
      <c r="CD92" s="41"/>
      <c r="CE92" s="39"/>
      <c r="CF92" s="43"/>
      <c r="CG92" s="38"/>
      <c r="CH92" s="39"/>
      <c r="CI92" s="41"/>
      <c r="CJ92" s="39"/>
      <c r="CK92" s="43"/>
      <c r="CL92" s="38"/>
      <c r="CM92" s="39"/>
      <c r="CN92" s="38"/>
      <c r="CO92" s="39"/>
      <c r="CP92" s="43"/>
      <c r="CQ92" s="38"/>
      <c r="CR92" s="39"/>
      <c r="CS92" s="38"/>
      <c r="CT92" s="39"/>
      <c r="CU92" s="43"/>
      <c r="CV92" s="41"/>
      <c r="CW92" s="41"/>
      <c r="CX92" s="41"/>
      <c r="CY92" s="41"/>
      <c r="CZ92" s="41"/>
      <c r="DA92" s="38"/>
      <c r="DC92" s="13"/>
      <c r="DD92" s="12"/>
      <c r="DE92" s="11"/>
      <c r="DI92" s="44"/>
      <c r="DZ92" s="45"/>
      <c r="EA92" s="45"/>
      <c r="EB92" s="45"/>
      <c r="EC92" s="45"/>
      <c r="ED92" s="45"/>
      <c r="EE92" s="45"/>
      <c r="EF92" s="45"/>
      <c r="EG92" s="45"/>
      <c r="EH92" s="45"/>
      <c r="EI92" s="45"/>
      <c r="EJ92" s="45"/>
      <c r="EK92" s="45"/>
      <c r="EL92" s="45"/>
      <c r="EM92" s="45"/>
      <c r="EN92" s="45"/>
      <c r="EO92" s="45"/>
      <c r="EP92" s="45"/>
      <c r="EQ92" s="45"/>
      <c r="ER92" s="45"/>
      <c r="ES92" s="45"/>
      <c r="ET92" s="45"/>
      <c r="EU92" s="45"/>
      <c r="EW92" s="13"/>
      <c r="EX92" s="13"/>
      <c r="EY92" s="13"/>
      <c r="EZ92" s="13"/>
      <c r="FA92" s="13"/>
      <c r="GB92" s="45"/>
      <c r="GC92" s="45"/>
      <c r="GD92" s="45"/>
      <c r="GF92" s="45"/>
      <c r="GG92" s="45"/>
      <c r="GH92" s="45"/>
      <c r="GI92" s="45"/>
      <c r="GJ92" s="45"/>
      <c r="GK92" s="45"/>
      <c r="GL92" s="45"/>
      <c r="GM92" s="45"/>
    </row>
    <row r="93" spans="1:195" s="10" customFormat="1" ht="14" customHeight="1">
      <c r="A93" s="10">
        <v>114</v>
      </c>
      <c r="B93" s="10">
        <v>900</v>
      </c>
      <c r="C93" s="10">
        <v>2000</v>
      </c>
      <c r="D93" s="10" t="s">
        <v>64</v>
      </c>
      <c r="E93" s="10">
        <v>-6.98</v>
      </c>
      <c r="F93" s="10" t="s">
        <v>123</v>
      </c>
      <c r="G93" s="13">
        <v>64.84</v>
      </c>
      <c r="H93" s="13">
        <v>0.48</v>
      </c>
      <c r="I93" s="13">
        <v>18.27</v>
      </c>
      <c r="J93" s="13">
        <v>2.09</v>
      </c>
      <c r="K93" s="13">
        <v>0.96</v>
      </c>
      <c r="L93" s="13">
        <v>3.71</v>
      </c>
      <c r="M93" s="13">
        <v>4.97</v>
      </c>
      <c r="N93" s="13">
        <v>4.32</v>
      </c>
      <c r="O93" s="11">
        <v>0.17</v>
      </c>
      <c r="P93" s="13">
        <f t="shared" si="23"/>
        <v>99.809999999999988</v>
      </c>
      <c r="Q93" s="13">
        <v>8.25</v>
      </c>
      <c r="R93" s="112">
        <v>6.05</v>
      </c>
      <c r="S93" s="13"/>
      <c r="T93" s="35">
        <v>680.83300000000008</v>
      </c>
      <c r="U93" s="36"/>
      <c r="V93" s="36">
        <v>721.35935757131392</v>
      </c>
      <c r="W93" s="37">
        <v>5.9524666946687121E-2</v>
      </c>
      <c r="X93" s="38">
        <v>719.21654362365234</v>
      </c>
      <c r="Y93" s="37">
        <v>5.6377325458155311E-2</v>
      </c>
      <c r="Z93" s="38">
        <v>936.85904418596215</v>
      </c>
      <c r="AA93" s="37">
        <v>0.37604822942771876</v>
      </c>
      <c r="AB93" s="38">
        <v>710.32495571535731</v>
      </c>
      <c r="AC93" s="37">
        <v>4.3317459223270932E-2</v>
      </c>
      <c r="AD93" s="109">
        <v>502.28444239409839</v>
      </c>
      <c r="AE93" s="37">
        <v>-0.26225015180800826</v>
      </c>
      <c r="AF93" s="39"/>
      <c r="AG93" s="40">
        <f t="shared" si="19"/>
        <v>5.9524666946687121E-2</v>
      </c>
      <c r="AH93" s="39">
        <f t="shared" si="20"/>
        <v>0.37604822942771876</v>
      </c>
      <c r="AI93" s="39">
        <f t="shared" si="21"/>
        <v>5.6377325458155311E-2</v>
      </c>
      <c r="AJ93" s="39">
        <f t="shared" si="22"/>
        <v>4.3317459223270932E-2</v>
      </c>
      <c r="AK93" s="39">
        <f t="shared" si="18"/>
        <v>0.26225015180800826</v>
      </c>
      <c r="AM93" s="41">
        <v>1.9923262224345024</v>
      </c>
      <c r="AN93" s="13">
        <v>9.1717429731175276E-2</v>
      </c>
      <c r="AO93" s="13">
        <v>0.93228702228600702</v>
      </c>
      <c r="AQ93" s="42">
        <v>0.5847028774512808</v>
      </c>
      <c r="AR93" s="42">
        <v>3.2569145207735494E-3</v>
      </c>
      <c r="AS93" s="42">
        <v>9.7096404791122859E-2</v>
      </c>
      <c r="AT93" s="42">
        <v>4.5954028480066382E-3</v>
      </c>
      <c r="AU93" s="42">
        <v>1.1166692219395332E-2</v>
      </c>
      <c r="AV93" s="42">
        <v>1.2904847116297477E-2</v>
      </c>
      <c r="AW93" s="42">
        <v>3.5847620525867055E-2</v>
      </c>
      <c r="AX93" s="42">
        <v>4.345094695654543E-2</v>
      </c>
      <c r="AY93" s="42">
        <v>2.4850050346717421E-2</v>
      </c>
      <c r="AZ93" s="42">
        <v>1.1504652938295105E-3</v>
      </c>
      <c r="BA93" s="42">
        <v>0.18212824322399337</v>
      </c>
      <c r="BB93" s="42">
        <v>1.0011504652938295</v>
      </c>
      <c r="BD93" s="42">
        <v>0.59465190398426016</v>
      </c>
      <c r="BE93" s="42">
        <v>3.3123326318046892E-3</v>
      </c>
      <c r="BF93" s="42">
        <v>0.1974971022230983</v>
      </c>
      <c r="BG93" s="42">
        <v>4.6735960408704046E-3</v>
      </c>
      <c r="BH93" s="42">
        <v>1.135669935201054E-2</v>
      </c>
      <c r="BI93" s="42">
        <v>1.3124429867324362E-2</v>
      </c>
      <c r="BJ93" s="42">
        <v>3.6457586615499901E-2</v>
      </c>
      <c r="BK93" s="42">
        <v>8.8380575276993584E-2</v>
      </c>
      <c r="BL93" s="42">
        <v>5.0545774008138068E-2</v>
      </c>
      <c r="BM93" s="42">
        <v>1.1700410650031959E-3</v>
      </c>
      <c r="BN93" s="42">
        <v>1.6329279627610533</v>
      </c>
      <c r="BO93" s="11">
        <v>1</v>
      </c>
      <c r="CC93" s="39"/>
      <c r="CD93" s="41"/>
      <c r="CE93" s="39"/>
      <c r="CF93" s="43"/>
      <c r="CG93" s="38"/>
      <c r="CH93" s="39"/>
      <c r="CI93" s="41"/>
      <c r="CJ93" s="39"/>
      <c r="CK93" s="43"/>
      <c r="CL93" s="38"/>
      <c r="CM93" s="39"/>
      <c r="CN93" s="38"/>
      <c r="CO93" s="39"/>
      <c r="CP93" s="43"/>
      <c r="CQ93" s="38"/>
      <c r="CR93" s="39"/>
      <c r="CS93" s="38"/>
      <c r="CT93" s="39"/>
      <c r="CU93" s="43"/>
      <c r="CV93" s="41"/>
      <c r="CW93" s="41"/>
      <c r="CX93" s="41"/>
      <c r="CY93" s="41"/>
      <c r="CZ93" s="41"/>
      <c r="DA93" s="38"/>
      <c r="DC93" s="13"/>
      <c r="DD93" s="12"/>
      <c r="DE93" s="11"/>
      <c r="DI93" s="44"/>
      <c r="DZ93" s="45"/>
      <c r="EA93" s="45"/>
      <c r="EB93" s="45"/>
      <c r="EC93" s="45"/>
      <c r="ED93" s="45"/>
      <c r="EE93" s="45"/>
      <c r="EF93" s="45"/>
      <c r="EG93" s="45"/>
      <c r="EH93" s="45"/>
      <c r="EI93" s="45"/>
      <c r="EJ93" s="45"/>
      <c r="EK93" s="45"/>
      <c r="EL93" s="45"/>
      <c r="EM93" s="45"/>
      <c r="EN93" s="45"/>
      <c r="EO93" s="45"/>
      <c r="EP93" s="45"/>
      <c r="EQ93" s="45"/>
      <c r="ER93" s="45"/>
      <c r="ES93" s="45"/>
      <c r="ET93" s="45"/>
      <c r="EU93" s="45"/>
      <c r="EW93" s="13"/>
      <c r="EX93" s="13"/>
      <c r="EY93" s="13"/>
      <c r="EZ93" s="13"/>
      <c r="FA93" s="13"/>
      <c r="GB93" s="45"/>
      <c r="GC93" s="45"/>
      <c r="GD93" s="45"/>
      <c r="GF93" s="45"/>
      <c r="GG93" s="45"/>
      <c r="GH93" s="45"/>
      <c r="GI93" s="45"/>
      <c r="GJ93" s="45"/>
      <c r="GK93" s="45"/>
      <c r="GL93" s="45"/>
      <c r="GM93" s="45"/>
    </row>
    <row r="94" spans="1:195" s="10" customFormat="1" ht="14" customHeight="1">
      <c r="A94" s="10">
        <v>189</v>
      </c>
      <c r="B94" s="10">
        <v>900</v>
      </c>
      <c r="C94" s="10">
        <v>4000</v>
      </c>
      <c r="D94" s="10" t="s">
        <v>122</v>
      </c>
      <c r="E94" s="10">
        <v>-8.25</v>
      </c>
      <c r="F94" s="10" t="s">
        <v>123</v>
      </c>
      <c r="G94" s="13">
        <v>60.77</v>
      </c>
      <c r="H94" s="13">
        <v>0.52</v>
      </c>
      <c r="I94" s="13">
        <v>20.22</v>
      </c>
      <c r="J94" s="13">
        <v>2.5099999999999998</v>
      </c>
      <c r="K94" s="13">
        <v>0.97</v>
      </c>
      <c r="L94" s="13">
        <v>6.39</v>
      </c>
      <c r="M94" s="13">
        <v>4.8600000000000003</v>
      </c>
      <c r="N94" s="13">
        <v>3.18</v>
      </c>
      <c r="O94" s="11">
        <v>0.39</v>
      </c>
      <c r="P94" s="13">
        <f t="shared" si="23"/>
        <v>99.810000000000016</v>
      </c>
      <c r="Q94" s="13">
        <v>11.23</v>
      </c>
      <c r="R94" s="112">
        <v>8.2100000000000009</v>
      </c>
      <c r="S94" s="13"/>
      <c r="T94" s="35">
        <v>1561.9110000000001</v>
      </c>
      <c r="U94" s="36"/>
      <c r="V94" s="36">
        <v>1636.1173541630903</v>
      </c>
      <c r="W94" s="37">
        <v>4.7509976024940143E-2</v>
      </c>
      <c r="X94" s="38">
        <v>973.30728625269273</v>
      </c>
      <c r="Y94" s="37">
        <v>-0.37684843358380044</v>
      </c>
      <c r="Z94" s="38">
        <v>2745.5786323203497</v>
      </c>
      <c r="AA94" s="37">
        <v>0.75783295739664402</v>
      </c>
      <c r="AB94" s="38">
        <v>1530.9570379910617</v>
      </c>
      <c r="AC94" s="37">
        <v>-1.9818006281368358E-2</v>
      </c>
      <c r="AD94" s="109">
        <v>1260.3237175487534</v>
      </c>
      <c r="AE94" s="37">
        <v>-0.1930886474653464</v>
      </c>
      <c r="AF94" s="39"/>
      <c r="AG94" s="40">
        <f t="shared" si="19"/>
        <v>4.7509976024940143E-2</v>
      </c>
      <c r="AH94" s="39">
        <f t="shared" si="20"/>
        <v>0.75783295739664402</v>
      </c>
      <c r="AI94" s="39">
        <f t="shared" si="21"/>
        <v>0.37684843358380044</v>
      </c>
      <c r="AJ94" s="39">
        <f t="shared" si="22"/>
        <v>1.9818006281368358E-2</v>
      </c>
      <c r="AK94" s="39">
        <f t="shared" si="18"/>
        <v>0.1930886474653464</v>
      </c>
      <c r="AM94" s="41">
        <v>2.2897124533641926</v>
      </c>
      <c r="AN94" s="13">
        <v>0.12329914439983196</v>
      </c>
      <c r="AO94" s="13">
        <v>0.87704624289569788</v>
      </c>
      <c r="AQ94" s="42">
        <v>0.51667259420622047</v>
      </c>
      <c r="AR94" s="42">
        <v>3.3266141567726516E-3</v>
      </c>
      <c r="AS94" s="42">
        <v>0.10131639256421161</v>
      </c>
      <c r="AT94" s="42">
        <v>7.9842431846447251E-3</v>
      </c>
      <c r="AU94" s="42">
        <v>9.863172651372043E-3</v>
      </c>
      <c r="AV94" s="42">
        <v>1.229383357646833E-2</v>
      </c>
      <c r="AW94" s="42">
        <v>5.8213169644927933E-2</v>
      </c>
      <c r="AX94" s="42">
        <v>4.006019795098105E-2</v>
      </c>
      <c r="AY94" s="42">
        <v>1.7246644472896606E-2</v>
      </c>
      <c r="AZ94" s="42">
        <v>2.4884170715611087E-3</v>
      </c>
      <c r="BA94" s="42">
        <v>0.23302313759150459</v>
      </c>
      <c r="BB94" s="42">
        <v>1.0024884170715611</v>
      </c>
      <c r="BD94" s="42">
        <v>0.55820283042261376</v>
      </c>
      <c r="BE94" s="42">
        <v>3.5940080020835635E-3</v>
      </c>
      <c r="BF94" s="42">
        <v>0.21892044490743257</v>
      </c>
      <c r="BG94" s="42">
        <v>8.6260180904278554E-3</v>
      </c>
      <c r="BH94" s="42">
        <v>1.0655976246236333E-2</v>
      </c>
      <c r="BI94" s="42">
        <v>1.3282014134448484E-2</v>
      </c>
      <c r="BJ94" s="42">
        <v>6.2892354709839435E-2</v>
      </c>
      <c r="BK94" s="42">
        <v>8.6560487760659277E-2</v>
      </c>
      <c r="BL94" s="42">
        <v>3.7265865726258819E-2</v>
      </c>
      <c r="BM94" s="42">
        <v>2.6884364841363189E-3</v>
      </c>
      <c r="BN94" s="42">
        <v>1.6146718722580731</v>
      </c>
      <c r="BO94" s="11">
        <v>1</v>
      </c>
      <c r="CC94" s="39"/>
      <c r="CD94" s="41"/>
      <c r="CE94" s="39"/>
      <c r="CF94" s="43"/>
      <c r="CG94" s="38"/>
      <c r="CH94" s="39"/>
      <c r="CI94" s="41"/>
      <c r="CJ94" s="39"/>
      <c r="CK94" s="43"/>
      <c r="CL94" s="38"/>
      <c r="CM94" s="39"/>
      <c r="CN94" s="38"/>
      <c r="CO94" s="39"/>
      <c r="CP94" s="43"/>
      <c r="CQ94" s="38"/>
      <c r="CR94" s="39"/>
      <c r="CS94" s="38"/>
      <c r="CT94" s="39"/>
      <c r="CU94" s="43"/>
      <c r="CV94" s="41"/>
      <c r="CW94" s="41"/>
      <c r="CX94" s="41"/>
      <c r="CY94" s="41"/>
      <c r="CZ94" s="41"/>
      <c r="DA94" s="38"/>
      <c r="DC94" s="13"/>
      <c r="DD94" s="12"/>
      <c r="DE94" s="11"/>
      <c r="DI94" s="44"/>
      <c r="DZ94" s="45"/>
      <c r="EA94" s="45"/>
      <c r="EB94" s="45"/>
      <c r="EC94" s="45"/>
      <c r="ED94" s="45"/>
      <c r="EE94" s="45"/>
      <c r="EF94" s="45"/>
      <c r="EG94" s="45"/>
      <c r="EH94" s="45"/>
      <c r="EI94" s="45"/>
      <c r="EJ94" s="45"/>
      <c r="EK94" s="45"/>
      <c r="EL94" s="45"/>
      <c r="EM94" s="45"/>
      <c r="EN94" s="45"/>
      <c r="EO94" s="45"/>
      <c r="EP94" s="45"/>
      <c r="EQ94" s="45"/>
      <c r="ER94" s="45"/>
      <c r="ES94" s="45"/>
      <c r="ET94" s="45"/>
      <c r="EU94" s="45"/>
      <c r="EW94" s="13"/>
      <c r="EX94" s="13"/>
      <c r="EY94" s="13"/>
      <c r="EZ94" s="13"/>
      <c r="FA94" s="13"/>
      <c r="GB94" s="45"/>
      <c r="GC94" s="45"/>
      <c r="GD94" s="45"/>
      <c r="GF94" s="45"/>
      <c r="GG94" s="45"/>
      <c r="GH94" s="45"/>
      <c r="GI94" s="45"/>
      <c r="GJ94" s="45"/>
      <c r="GK94" s="45"/>
      <c r="GL94" s="45"/>
      <c r="GM94" s="45"/>
    </row>
    <row r="95" spans="1:195" s="10" customFormat="1" ht="14" customHeight="1">
      <c r="A95" s="10">
        <v>104</v>
      </c>
      <c r="B95" s="10">
        <v>950</v>
      </c>
      <c r="C95" s="10">
        <v>2000</v>
      </c>
      <c r="D95" s="10" t="s">
        <v>122</v>
      </c>
      <c r="E95" s="10">
        <v>-7.49</v>
      </c>
      <c r="F95" s="10" t="s">
        <v>123</v>
      </c>
      <c r="G95" s="13">
        <v>60.83</v>
      </c>
      <c r="H95" s="13">
        <v>0.61</v>
      </c>
      <c r="I95" s="13">
        <v>19.13</v>
      </c>
      <c r="J95" s="13">
        <v>3.16</v>
      </c>
      <c r="K95" s="13">
        <v>1.43</v>
      </c>
      <c r="L95" s="13">
        <v>6.41</v>
      </c>
      <c r="M95" s="13">
        <v>4.4800000000000004</v>
      </c>
      <c r="N95" s="13">
        <v>3.29</v>
      </c>
      <c r="O95" s="11">
        <v>0.41</v>
      </c>
      <c r="P95" s="13">
        <f t="shared" si="23"/>
        <v>99.75</v>
      </c>
      <c r="Q95" s="13">
        <v>7.99</v>
      </c>
      <c r="R95" s="112">
        <v>5.98</v>
      </c>
      <c r="S95" s="13"/>
      <c r="T95" s="35">
        <v>1642.0089999999998</v>
      </c>
      <c r="U95" s="36"/>
      <c r="V95" s="36">
        <v>1730.5332065384325</v>
      </c>
      <c r="W95" s="37">
        <v>5.3912132356419937E-2</v>
      </c>
      <c r="X95" s="38">
        <v>1213.7243738613274</v>
      </c>
      <c r="Y95" s="37">
        <v>-0.26082964596337316</v>
      </c>
      <c r="Z95" s="38">
        <v>2055.1033273203616</v>
      </c>
      <c r="AA95" s="37">
        <v>0.25157860116501302</v>
      </c>
      <c r="AB95" s="38">
        <v>1323.7773428221299</v>
      </c>
      <c r="AC95" s="37">
        <v>-0.19380628070727382</v>
      </c>
      <c r="AD95" s="109">
        <v>1483.4028121902561</v>
      </c>
      <c r="AE95" s="37">
        <v>-9.6592763992002298E-2</v>
      </c>
      <c r="AF95" s="39"/>
      <c r="AG95" s="40">
        <f t="shared" si="19"/>
        <v>5.3912132356419937E-2</v>
      </c>
      <c r="AH95" s="39">
        <f t="shared" si="20"/>
        <v>0.25157860116501302</v>
      </c>
      <c r="AI95" s="39">
        <f t="shared" si="21"/>
        <v>0.26082964596337316</v>
      </c>
      <c r="AJ95" s="39">
        <f t="shared" si="22"/>
        <v>0.19380628070727382</v>
      </c>
      <c r="AK95" s="39">
        <f t="shared" si="18"/>
        <v>9.6592763992002298E-2</v>
      </c>
      <c r="AM95" s="41">
        <v>2.4599588484818047</v>
      </c>
      <c r="AN95" s="13">
        <v>0.16336742376493396</v>
      </c>
      <c r="AO95" s="13">
        <v>0.84702375567354204</v>
      </c>
      <c r="AQ95" s="42">
        <v>0.54994346136021555</v>
      </c>
      <c r="AR95" s="42">
        <v>4.1495687035191259E-3</v>
      </c>
      <c r="AS95" s="42">
        <v>0.1019266084572527</v>
      </c>
      <c r="AT95" s="42">
        <v>1.043446389004803E-2</v>
      </c>
      <c r="AU95" s="42">
        <v>1.3458099146679179E-2</v>
      </c>
      <c r="AV95" s="42">
        <v>1.9271950418199263E-2</v>
      </c>
      <c r="AW95" s="42">
        <v>6.2094402849853549E-2</v>
      </c>
      <c r="AX95" s="42">
        <v>3.9267103979877378E-2</v>
      </c>
      <c r="AY95" s="42">
        <v>1.8973498858748272E-2</v>
      </c>
      <c r="AZ95" s="42">
        <v>2.78173950727223E-3</v>
      </c>
      <c r="BA95" s="42">
        <v>0.18048084233560693</v>
      </c>
      <c r="BB95" s="42">
        <v>1.0027817395072722</v>
      </c>
      <c r="BD95" s="42">
        <v>0.56134644594867988</v>
      </c>
      <c r="BE95" s="42">
        <v>4.2356093082350534E-3</v>
      </c>
      <c r="BF95" s="42">
        <v>0.20808007886325108</v>
      </c>
      <c r="BG95" s="42">
        <v>1.0650820732682023E-2</v>
      </c>
      <c r="BH95" s="42">
        <v>1.3737150554582161E-2</v>
      </c>
      <c r="BI95" s="42">
        <v>1.9671551048170994E-2</v>
      </c>
      <c r="BJ95" s="42">
        <v>6.3381919782913312E-2</v>
      </c>
      <c r="BK95" s="42">
        <v>8.0162601469184566E-2</v>
      </c>
      <c r="BL95" s="42">
        <v>3.8733822292300747E-2</v>
      </c>
      <c r="BM95" s="42">
        <v>2.8394184051212779E-3</v>
      </c>
      <c r="BN95" s="42">
        <v>1.6170424580850886</v>
      </c>
      <c r="BO95" s="11">
        <v>1</v>
      </c>
      <c r="CC95" s="39"/>
      <c r="CD95" s="41"/>
      <c r="CE95" s="39"/>
      <c r="CF95" s="43"/>
      <c r="CG95" s="38"/>
      <c r="CH95" s="39"/>
      <c r="CI95" s="41"/>
      <c r="CJ95" s="39"/>
      <c r="CK95" s="43"/>
      <c r="CL95" s="38"/>
      <c r="CM95" s="39"/>
      <c r="CN95" s="38"/>
      <c r="CO95" s="39"/>
      <c r="CP95" s="43"/>
      <c r="CQ95" s="38"/>
      <c r="CR95" s="39"/>
      <c r="CS95" s="38"/>
      <c r="CT95" s="39"/>
      <c r="CU95" s="43"/>
      <c r="CV95" s="41"/>
      <c r="CW95" s="41"/>
      <c r="CX95" s="41"/>
      <c r="CY95" s="41"/>
      <c r="CZ95" s="41"/>
      <c r="DA95" s="38"/>
      <c r="DC95" s="13"/>
      <c r="DD95" s="12"/>
      <c r="DE95" s="11"/>
      <c r="DI95" s="44"/>
      <c r="DZ95" s="45"/>
      <c r="EA95" s="45"/>
      <c r="EB95" s="45"/>
      <c r="EC95" s="45"/>
      <c r="ED95" s="45"/>
      <c r="EE95" s="45"/>
      <c r="EF95" s="45"/>
      <c r="EG95" s="45"/>
      <c r="EH95" s="45"/>
      <c r="EI95" s="45"/>
      <c r="EJ95" s="45"/>
      <c r="EK95" s="45"/>
      <c r="EL95" s="45"/>
      <c r="EM95" s="45"/>
      <c r="EN95" s="45"/>
      <c r="EO95" s="45"/>
      <c r="EP95" s="45"/>
      <c r="EQ95" s="45"/>
      <c r="ER95" s="45"/>
      <c r="ES95" s="45"/>
      <c r="ET95" s="45"/>
      <c r="EU95" s="45"/>
      <c r="EW95" s="13"/>
      <c r="EX95" s="13"/>
      <c r="EY95" s="13"/>
      <c r="EZ95" s="13"/>
      <c r="FA95" s="13"/>
      <c r="GB95" s="45"/>
      <c r="GC95" s="45"/>
      <c r="GD95" s="45"/>
      <c r="GF95" s="45"/>
      <c r="GG95" s="45"/>
      <c r="GH95" s="45"/>
      <c r="GI95" s="45"/>
      <c r="GJ95" s="45"/>
      <c r="GK95" s="45"/>
      <c r="GL95" s="45"/>
      <c r="GM95" s="45"/>
    </row>
    <row r="96" spans="1:195" s="10" customFormat="1" ht="14" customHeight="1">
      <c r="A96" s="10">
        <v>119</v>
      </c>
      <c r="B96" s="10">
        <v>950</v>
      </c>
      <c r="C96" s="10">
        <v>2000</v>
      </c>
      <c r="D96" s="10" t="s">
        <v>64</v>
      </c>
      <c r="E96" s="10">
        <v>-6.11</v>
      </c>
      <c r="F96" s="10" t="s">
        <v>123</v>
      </c>
      <c r="G96" s="13">
        <v>60.74</v>
      </c>
      <c r="H96" s="13">
        <v>0.65</v>
      </c>
      <c r="I96" s="13">
        <v>19.05</v>
      </c>
      <c r="J96" s="13">
        <v>3.24</v>
      </c>
      <c r="K96" s="13">
        <v>1.42</v>
      </c>
      <c r="L96" s="13">
        <v>6.54</v>
      </c>
      <c r="M96" s="13">
        <v>4.5599999999999996</v>
      </c>
      <c r="N96" s="13">
        <v>3.19</v>
      </c>
      <c r="O96" s="11">
        <v>0.39</v>
      </c>
      <c r="P96" s="13">
        <f t="shared" si="23"/>
        <v>99.78</v>
      </c>
      <c r="Q96" s="13">
        <v>6.96</v>
      </c>
      <c r="R96" s="112">
        <v>5.98</v>
      </c>
      <c r="S96" s="13"/>
      <c r="T96" s="35">
        <v>1561.9110000000001</v>
      </c>
      <c r="U96" s="36"/>
      <c r="V96" s="36">
        <v>1757.8845319824318</v>
      </c>
      <c r="W96" s="37">
        <v>0.1254703577748231</v>
      </c>
      <c r="X96" s="38">
        <v>1244.6856828776924</v>
      </c>
      <c r="Y96" s="37">
        <v>-0.20310076382220729</v>
      </c>
      <c r="Z96" s="38">
        <v>2218.4583012541375</v>
      </c>
      <c r="AA96" s="37">
        <v>0.42034872745895085</v>
      </c>
      <c r="AB96" s="38">
        <v>1302.1576456626351</v>
      </c>
      <c r="AC96" s="37">
        <v>-0.16630483704728691</v>
      </c>
      <c r="AD96" s="109">
        <v>1553.4766233052974</v>
      </c>
      <c r="AE96" s="37">
        <v>-5.4000366824375253E-3</v>
      </c>
      <c r="AF96" s="39"/>
      <c r="AG96" s="40">
        <f t="shared" si="19"/>
        <v>0.1254703577748231</v>
      </c>
      <c r="AH96" s="39">
        <f t="shared" si="20"/>
        <v>0.42034872745895085</v>
      </c>
      <c r="AI96" s="39">
        <f t="shared" si="21"/>
        <v>0.20310076382220729</v>
      </c>
      <c r="AJ96" s="39">
        <f t="shared" si="22"/>
        <v>0.16630483704728691</v>
      </c>
      <c r="AK96" s="39">
        <f t="shared" si="18"/>
        <v>5.4000366824375253E-3</v>
      </c>
      <c r="AM96" s="41">
        <v>2.3986772182208358</v>
      </c>
      <c r="AN96" s="13">
        <v>0.1697925671527786</v>
      </c>
      <c r="AO96" s="13">
        <v>0.83389203577439464</v>
      </c>
      <c r="AQ96" s="42">
        <v>0.54864363645828973</v>
      </c>
      <c r="AR96" s="42">
        <v>4.4177568966398536E-3</v>
      </c>
      <c r="AS96" s="42">
        <v>0.10141049812650209</v>
      </c>
      <c r="AT96" s="42">
        <v>7.1642155535279022E-3</v>
      </c>
      <c r="AU96" s="42">
        <v>1.7311533990516517E-2</v>
      </c>
      <c r="AV96" s="42">
        <v>1.9120238665238071E-2</v>
      </c>
      <c r="AW96" s="42">
        <v>6.3297638266964995E-2</v>
      </c>
      <c r="AX96" s="42">
        <v>3.9932916819107996E-2</v>
      </c>
      <c r="AY96" s="42">
        <v>1.8380509387431836E-2</v>
      </c>
      <c r="AZ96" s="42">
        <v>2.6437022537703914E-3</v>
      </c>
      <c r="BA96" s="42">
        <v>0.18032105583578112</v>
      </c>
      <c r="BB96" s="42">
        <v>1.0026437022537704</v>
      </c>
      <c r="BD96" s="42">
        <v>0.56018177412538794</v>
      </c>
      <c r="BE96" s="42">
        <v>4.5106636285619662E-3</v>
      </c>
      <c r="BF96" s="42">
        <v>0.20708638168908056</v>
      </c>
      <c r="BG96" s="42">
        <v>7.3148811219230555E-3</v>
      </c>
      <c r="BH96" s="42">
        <v>1.7675600661736197E-2</v>
      </c>
      <c r="BI96" s="42">
        <v>1.9522342929804828E-2</v>
      </c>
      <c r="BJ96" s="42">
        <v>6.4628806288963822E-2</v>
      </c>
      <c r="BK96" s="42">
        <v>8.1545435700793381E-2</v>
      </c>
      <c r="BL96" s="42">
        <v>3.7534113853748094E-2</v>
      </c>
      <c r="BM96" s="42">
        <v>2.6993000927460369E-3</v>
      </c>
      <c r="BN96" s="42">
        <v>1.6175336541520873</v>
      </c>
      <c r="BO96" s="11">
        <v>1</v>
      </c>
      <c r="CC96" s="39"/>
      <c r="CD96" s="41"/>
      <c r="CE96" s="39"/>
      <c r="CF96" s="43"/>
      <c r="CG96" s="38"/>
      <c r="CH96" s="39"/>
      <c r="CI96" s="41"/>
      <c r="CJ96" s="39"/>
      <c r="CK96" s="43"/>
      <c r="CL96" s="38"/>
      <c r="CM96" s="39"/>
      <c r="CN96" s="38"/>
      <c r="CO96" s="39"/>
      <c r="CP96" s="43"/>
      <c r="CQ96" s="38"/>
      <c r="CR96" s="39"/>
      <c r="CS96" s="38"/>
      <c r="CT96" s="39"/>
      <c r="CU96" s="43"/>
      <c r="CV96" s="41"/>
      <c r="CW96" s="41"/>
      <c r="CX96" s="41"/>
      <c r="CY96" s="41"/>
      <c r="CZ96" s="41"/>
      <c r="DA96" s="38"/>
      <c r="DC96" s="13"/>
      <c r="DD96" s="12"/>
      <c r="DE96" s="11"/>
      <c r="DI96" s="44"/>
      <c r="DZ96" s="45"/>
      <c r="EA96" s="45"/>
      <c r="EB96" s="45"/>
      <c r="EC96" s="45"/>
      <c r="ED96" s="45"/>
      <c r="EE96" s="45"/>
      <c r="EF96" s="45"/>
      <c r="EG96" s="45"/>
      <c r="EH96" s="45"/>
      <c r="EI96" s="45"/>
      <c r="EJ96" s="45"/>
      <c r="EK96" s="45"/>
      <c r="EL96" s="45"/>
      <c r="EM96" s="45"/>
      <c r="EN96" s="45"/>
      <c r="EO96" s="45"/>
      <c r="EP96" s="45"/>
      <c r="EQ96" s="45"/>
      <c r="ER96" s="45"/>
      <c r="ES96" s="45"/>
      <c r="ET96" s="45"/>
      <c r="EU96" s="45"/>
      <c r="EW96" s="13"/>
      <c r="EX96" s="13"/>
      <c r="EY96" s="13"/>
      <c r="EZ96" s="13"/>
      <c r="FA96" s="13"/>
      <c r="GB96" s="45"/>
      <c r="GC96" s="45"/>
      <c r="GD96" s="45"/>
      <c r="GF96" s="45"/>
      <c r="GG96" s="45"/>
      <c r="GH96" s="45"/>
      <c r="GI96" s="45"/>
      <c r="GJ96" s="45"/>
      <c r="GK96" s="45"/>
      <c r="GL96" s="45"/>
      <c r="GM96" s="45"/>
    </row>
    <row r="97" spans="1:195" s="10" customFormat="1" ht="14" customHeight="1">
      <c r="A97" s="10">
        <v>233</v>
      </c>
      <c r="B97" s="10">
        <v>950</v>
      </c>
      <c r="C97" s="10">
        <v>4000</v>
      </c>
      <c r="D97" s="10" t="s">
        <v>122</v>
      </c>
      <c r="E97" s="10">
        <v>-7.37</v>
      </c>
      <c r="F97" s="10" t="s">
        <v>123</v>
      </c>
      <c r="G97" s="13">
        <v>59.84</v>
      </c>
      <c r="H97" s="13">
        <v>0.63</v>
      </c>
      <c r="I97" s="13">
        <v>18.93</v>
      </c>
      <c r="J97" s="13">
        <v>2.86</v>
      </c>
      <c r="K97" s="13">
        <v>0.3</v>
      </c>
      <c r="L97" s="13">
        <v>9.65</v>
      </c>
      <c r="M97" s="13">
        <v>4.63</v>
      </c>
      <c r="N97" s="13">
        <v>2.08</v>
      </c>
      <c r="O97" s="11">
        <v>0.87</v>
      </c>
      <c r="P97" s="13">
        <f t="shared" si="23"/>
        <v>99.79</v>
      </c>
      <c r="Q97" s="13">
        <v>11.16</v>
      </c>
      <c r="R97" s="112">
        <v>8.0299999999999994</v>
      </c>
      <c r="S97" s="13"/>
      <c r="T97" s="35">
        <v>3484.2630000000004</v>
      </c>
      <c r="U97" s="36"/>
      <c r="V97" s="36">
        <v>3334.7531762799549</v>
      </c>
      <c r="W97" s="37">
        <v>-4.291002823840951E-2</v>
      </c>
      <c r="X97" s="38">
        <v>2102.2690076444701</v>
      </c>
      <c r="Y97" s="37">
        <v>-0.39663882788283494</v>
      </c>
      <c r="Z97" s="38">
        <v>5004.7539653539479</v>
      </c>
      <c r="AA97" s="37">
        <v>0.43638811575186703</v>
      </c>
      <c r="AB97" s="38">
        <v>2709.7886930877808</v>
      </c>
      <c r="AC97" s="37">
        <v>-0.22227779789075036</v>
      </c>
      <c r="AD97" s="109">
        <v>2933.9265457939441</v>
      </c>
      <c r="AE97" s="37">
        <v>-0.15794917151950247</v>
      </c>
      <c r="AF97" s="39"/>
      <c r="AG97" s="40">
        <f t="shared" si="19"/>
        <v>4.291002823840951E-2</v>
      </c>
      <c r="AH97" s="39">
        <f t="shared" si="20"/>
        <v>0.43638811575186703</v>
      </c>
      <c r="AI97" s="39">
        <f t="shared" si="21"/>
        <v>0.39663882788283494</v>
      </c>
      <c r="AJ97" s="39">
        <f t="shared" si="22"/>
        <v>0.22227779789075036</v>
      </c>
      <c r="AK97" s="39">
        <f t="shared" si="18"/>
        <v>0.15794917151950247</v>
      </c>
      <c r="AM97" s="41">
        <v>2.673474155829088</v>
      </c>
      <c r="AN97" s="13">
        <v>0.19082488061304839</v>
      </c>
      <c r="AO97" s="13">
        <v>0.69055479126082875</v>
      </c>
      <c r="AQ97" s="42">
        <v>0.51026676079246414</v>
      </c>
      <c r="AR97" s="42">
        <v>4.0422125089419683E-3</v>
      </c>
      <c r="AS97" s="42">
        <v>9.5132450820279962E-2</v>
      </c>
      <c r="AT97" s="42">
        <v>8.7518733306796281E-3</v>
      </c>
      <c r="AU97" s="42">
        <v>1.1644227897791107E-2</v>
      </c>
      <c r="AV97" s="42">
        <v>3.8134350564565755E-3</v>
      </c>
      <c r="AW97" s="42">
        <v>8.8171292365883738E-2</v>
      </c>
      <c r="AX97" s="42">
        <v>3.8276949327325484E-2</v>
      </c>
      <c r="AY97" s="42">
        <v>1.1314108266864483E-2</v>
      </c>
      <c r="AZ97" s="42">
        <v>5.567462778377886E-3</v>
      </c>
      <c r="BA97" s="42">
        <v>0.22858668963331286</v>
      </c>
      <c r="BB97" s="42">
        <v>1.0055674627783779</v>
      </c>
      <c r="BD97" s="42">
        <v>0.55697658944799433</v>
      </c>
      <c r="BE97" s="42">
        <v>4.41223671625794E-3</v>
      </c>
      <c r="BF97" s="42">
        <v>0.20768175423152549</v>
      </c>
      <c r="BG97" s="42">
        <v>9.5530199761245903E-3</v>
      </c>
      <c r="BH97" s="42">
        <v>1.2710140733436268E-2</v>
      </c>
      <c r="BI97" s="42">
        <v>4.1625169715698461E-3</v>
      </c>
      <c r="BJ97" s="42">
        <v>9.6242494088588454E-2</v>
      </c>
      <c r="BK97" s="42">
        <v>8.3561643943640948E-2</v>
      </c>
      <c r="BL97" s="42">
        <v>2.4699603890861954E-2</v>
      </c>
      <c r="BM97" s="42">
        <v>6.0771084233738415E-3</v>
      </c>
      <c r="BN97" s="42">
        <v>1.6174541497294816</v>
      </c>
      <c r="BO97" s="11">
        <v>1</v>
      </c>
      <c r="CC97" s="39"/>
      <c r="CD97" s="41"/>
      <c r="CE97" s="39"/>
      <c r="CF97" s="43"/>
      <c r="CG97" s="38"/>
      <c r="CH97" s="39"/>
      <c r="CI97" s="41"/>
      <c r="CJ97" s="39"/>
      <c r="CK97" s="43"/>
      <c r="CL97" s="38"/>
      <c r="CM97" s="39"/>
      <c r="CN97" s="38"/>
      <c r="CO97" s="39"/>
      <c r="CP97" s="43"/>
      <c r="CQ97" s="38"/>
      <c r="CR97" s="39"/>
      <c r="CS97" s="38"/>
      <c r="CT97" s="39"/>
      <c r="CU97" s="43"/>
      <c r="CV97" s="41"/>
      <c r="CW97" s="41"/>
      <c r="CX97" s="41"/>
      <c r="CY97" s="41"/>
      <c r="CZ97" s="41"/>
      <c r="DA97" s="38"/>
      <c r="DC97" s="13"/>
      <c r="DD97" s="12"/>
      <c r="DE97" s="11"/>
      <c r="DI97" s="44"/>
      <c r="DZ97" s="45"/>
      <c r="EA97" s="45"/>
      <c r="EB97" s="45"/>
      <c r="EC97" s="45"/>
      <c r="ED97" s="45"/>
      <c r="EE97" s="45"/>
      <c r="EF97" s="45"/>
      <c r="EG97" s="45"/>
      <c r="EH97" s="45"/>
      <c r="EI97" s="45"/>
      <c r="EJ97" s="45"/>
      <c r="EK97" s="45"/>
      <c r="EL97" s="45"/>
      <c r="EM97" s="45"/>
      <c r="EN97" s="45"/>
      <c r="EO97" s="45"/>
      <c r="EP97" s="45"/>
      <c r="EQ97" s="45"/>
      <c r="ER97" s="45"/>
      <c r="ES97" s="45"/>
      <c r="ET97" s="45"/>
      <c r="EU97" s="45"/>
      <c r="EW97" s="13"/>
      <c r="EX97" s="13"/>
      <c r="EY97" s="13"/>
      <c r="EZ97" s="13"/>
      <c r="FA97" s="13"/>
      <c r="GB97" s="45"/>
      <c r="GC97" s="45"/>
      <c r="GD97" s="45"/>
      <c r="GF97" s="45"/>
      <c r="GG97" s="45"/>
      <c r="GH97" s="45"/>
      <c r="GI97" s="45"/>
      <c r="GJ97" s="45"/>
      <c r="GK97" s="45"/>
      <c r="GL97" s="45"/>
      <c r="GM97" s="45"/>
    </row>
    <row r="98" spans="1:195" s="10" customFormat="1" ht="14" customHeight="1">
      <c r="A98" s="10">
        <v>243</v>
      </c>
      <c r="B98" s="10">
        <v>950</v>
      </c>
      <c r="C98" s="10">
        <v>4000</v>
      </c>
      <c r="D98" s="10" t="s">
        <v>64</v>
      </c>
      <c r="E98" s="10">
        <v>-6.09</v>
      </c>
      <c r="F98" s="10" t="s">
        <v>123</v>
      </c>
      <c r="G98" s="13">
        <v>59.82</v>
      </c>
      <c r="H98" s="13">
        <v>0.44</v>
      </c>
      <c r="I98" s="13">
        <v>19.62</v>
      </c>
      <c r="J98" s="13">
        <v>2.78</v>
      </c>
      <c r="K98" s="13">
        <v>0.44</v>
      </c>
      <c r="L98" s="13">
        <v>8.92</v>
      </c>
      <c r="M98" s="13">
        <v>4.76</v>
      </c>
      <c r="N98" s="13">
        <v>2.2799999999999998</v>
      </c>
      <c r="O98" s="11">
        <v>0.76</v>
      </c>
      <c r="P98" s="13">
        <f t="shared" si="23"/>
        <v>99.820000000000007</v>
      </c>
      <c r="Q98" s="13">
        <v>11.64</v>
      </c>
      <c r="R98" s="112">
        <v>8.09</v>
      </c>
      <c r="S98" s="13"/>
      <c r="T98" s="35">
        <v>3043.7239999999997</v>
      </c>
      <c r="U98" s="36"/>
      <c r="V98" s="36">
        <v>3156.0424826724011</v>
      </c>
      <c r="W98" s="37">
        <v>3.6901664760800056E-2</v>
      </c>
      <c r="X98" s="38">
        <v>1889.8999483690393</v>
      </c>
      <c r="Y98" s="37">
        <v>-0.37908300871924017</v>
      </c>
      <c r="Z98" s="38">
        <v>4071.246882808829</v>
      </c>
      <c r="AA98" s="37">
        <v>0.33758740372281765</v>
      </c>
      <c r="AB98" s="38">
        <v>2687.9137802731952</v>
      </c>
      <c r="AC98" s="37">
        <v>-0.11689963338555155</v>
      </c>
      <c r="AD98" s="109">
        <v>2795.1569465671828</v>
      </c>
      <c r="AE98" s="37">
        <v>-8.1665437941422073E-2</v>
      </c>
      <c r="AF98" s="39"/>
      <c r="AG98" s="40">
        <f t="shared" si="19"/>
        <v>3.6901664760800056E-2</v>
      </c>
      <c r="AH98" s="39">
        <f t="shared" si="20"/>
        <v>0.33758740372281765</v>
      </c>
      <c r="AI98" s="39">
        <f t="shared" si="21"/>
        <v>0.37908300871924017</v>
      </c>
      <c r="AJ98" s="39">
        <f t="shared" si="22"/>
        <v>0.11689963338555155</v>
      </c>
      <c r="AK98" s="39">
        <f t="shared" si="18"/>
        <v>8.1665437941422073E-2</v>
      </c>
      <c r="AM98" s="41">
        <v>2.4762718969178881</v>
      </c>
      <c r="AN98" s="13">
        <v>0.16986829072401233</v>
      </c>
      <c r="AO98" s="13">
        <v>0.73993485520061286</v>
      </c>
      <c r="AQ98" s="42">
        <v>0.50984755795774117</v>
      </c>
      <c r="AR98" s="42">
        <v>2.821756339512631E-3</v>
      </c>
      <c r="AS98" s="42">
        <v>9.8551971142552625E-2</v>
      </c>
      <c r="AT98" s="42">
        <v>5.9569791685677434E-3</v>
      </c>
      <c r="AU98" s="42">
        <v>1.385893727162555E-2</v>
      </c>
      <c r="AV98" s="42">
        <v>5.5903116168067148E-3</v>
      </c>
      <c r="AW98" s="42">
        <v>8.1461609817121236E-2</v>
      </c>
      <c r="AX98" s="42">
        <v>3.9332497127436958E-2</v>
      </c>
      <c r="AY98" s="42">
        <v>1.239595762650867E-2</v>
      </c>
      <c r="AZ98" s="42">
        <v>4.8611598535328133E-3</v>
      </c>
      <c r="BA98" s="42">
        <v>0.2301824219321266</v>
      </c>
      <c r="BB98" s="42">
        <v>1.0048611598535329</v>
      </c>
      <c r="BD98" s="42">
        <v>0.55412309967089524</v>
      </c>
      <c r="BE98" s="42">
        <v>3.0667997619326388E-3</v>
      </c>
      <c r="BF98" s="42">
        <v>0.21422059545380515</v>
      </c>
      <c r="BG98" s="42">
        <v>6.4742876768575314E-3</v>
      </c>
      <c r="BH98" s="42">
        <v>1.5062457707670673E-2</v>
      </c>
      <c r="BI98" s="42">
        <v>6.0757784417747578E-3</v>
      </c>
      <c r="BJ98" s="42">
        <v>8.8535796693539642E-2</v>
      </c>
      <c r="BK98" s="42">
        <v>8.549632095269713E-2</v>
      </c>
      <c r="BL98" s="42">
        <v>2.6944863640827269E-2</v>
      </c>
      <c r="BM98" s="42">
        <v>5.2833065962406417E-3</v>
      </c>
      <c r="BN98" s="42">
        <v>1.6156108337168036</v>
      </c>
      <c r="BO98" s="11">
        <v>1</v>
      </c>
      <c r="CC98" s="39"/>
      <c r="CD98" s="41"/>
      <c r="CE98" s="39"/>
      <c r="CF98" s="43"/>
      <c r="CG98" s="38"/>
      <c r="CH98" s="39"/>
      <c r="CI98" s="41"/>
      <c r="CJ98" s="39"/>
      <c r="CK98" s="43"/>
      <c r="CL98" s="38"/>
      <c r="CM98" s="39"/>
      <c r="CN98" s="38"/>
      <c r="CO98" s="39"/>
      <c r="CP98" s="43"/>
      <c r="CQ98" s="38"/>
      <c r="CR98" s="39"/>
      <c r="CS98" s="38"/>
      <c r="CT98" s="39"/>
      <c r="CU98" s="43"/>
      <c r="CV98" s="41"/>
      <c r="CW98" s="41"/>
      <c r="CX98" s="41"/>
      <c r="CY98" s="41"/>
      <c r="CZ98" s="41"/>
      <c r="DA98" s="38"/>
      <c r="DC98" s="13"/>
      <c r="DD98" s="12"/>
      <c r="DE98" s="11"/>
      <c r="DI98" s="44"/>
      <c r="DZ98" s="45"/>
      <c r="EA98" s="45"/>
      <c r="EB98" s="45"/>
      <c r="EC98" s="45"/>
      <c r="ED98" s="45"/>
      <c r="EE98" s="45"/>
      <c r="EF98" s="45"/>
      <c r="EG98" s="45"/>
      <c r="EH98" s="45"/>
      <c r="EI98" s="45"/>
      <c r="EJ98" s="45"/>
      <c r="EK98" s="45"/>
      <c r="EL98" s="45"/>
      <c r="EM98" s="45"/>
      <c r="EN98" s="45"/>
      <c r="EO98" s="45"/>
      <c r="EP98" s="45"/>
      <c r="EQ98" s="45"/>
      <c r="ER98" s="45"/>
      <c r="ES98" s="45"/>
      <c r="ET98" s="45"/>
      <c r="EU98" s="45"/>
      <c r="EW98" s="13"/>
      <c r="EX98" s="13"/>
      <c r="EY98" s="13"/>
      <c r="EZ98" s="13"/>
      <c r="FA98" s="13"/>
      <c r="GB98" s="45"/>
      <c r="GC98" s="45"/>
      <c r="GD98" s="45"/>
      <c r="GF98" s="45"/>
      <c r="GG98" s="45"/>
      <c r="GH98" s="45"/>
      <c r="GI98" s="45"/>
      <c r="GJ98" s="45"/>
      <c r="GK98" s="45"/>
      <c r="GL98" s="45"/>
      <c r="GM98" s="45"/>
    </row>
    <row r="99" spans="1:195" s="10" customFormat="1" ht="14" customHeight="1">
      <c r="A99" s="10">
        <v>93</v>
      </c>
      <c r="B99" s="10">
        <v>1000</v>
      </c>
      <c r="C99" s="10">
        <v>2000</v>
      </c>
      <c r="D99" s="10" t="s">
        <v>122</v>
      </c>
      <c r="E99" s="10">
        <v>-6.67</v>
      </c>
      <c r="F99" s="10" t="s">
        <v>123</v>
      </c>
      <c r="G99" s="13">
        <v>57.55</v>
      </c>
      <c r="H99" s="13">
        <v>0.64</v>
      </c>
      <c r="I99" s="13">
        <v>18.690000000000001</v>
      </c>
      <c r="J99" s="13">
        <v>4.93</v>
      </c>
      <c r="K99" s="13">
        <v>1.99</v>
      </c>
      <c r="L99" s="13">
        <v>8.4499999999999993</v>
      </c>
      <c r="M99" s="13">
        <v>4.13</v>
      </c>
      <c r="N99" s="13">
        <v>2.5099999999999998</v>
      </c>
      <c r="O99" s="11">
        <v>0.79</v>
      </c>
      <c r="P99" s="13">
        <f t="shared" si="23"/>
        <v>99.68</v>
      </c>
      <c r="Q99" s="13">
        <v>7.03</v>
      </c>
      <c r="R99" s="112">
        <v>5.94</v>
      </c>
      <c r="S99" s="13"/>
      <c r="T99" s="35">
        <v>3163.8710000000001</v>
      </c>
      <c r="U99" s="36"/>
      <c r="V99" s="36">
        <v>2920.1524024160985</v>
      </c>
      <c r="W99" s="37">
        <v>-7.7031774552091897E-2</v>
      </c>
      <c r="X99" s="38">
        <v>2104.4240701041635</v>
      </c>
      <c r="Y99" s="37">
        <v>-0.33485781496648775</v>
      </c>
      <c r="Z99" s="38">
        <v>3169.2583599797035</v>
      </c>
      <c r="AA99" s="37">
        <v>1.7027748538747101E-3</v>
      </c>
      <c r="AB99" s="38">
        <v>2432.6846062146315</v>
      </c>
      <c r="AC99" s="37">
        <v>-0.23110499567945994</v>
      </c>
      <c r="AD99" s="109">
        <v>3081.3713245070339</v>
      </c>
      <c r="AE99" s="37">
        <v>-2.6075549696231659E-2</v>
      </c>
      <c r="AF99" s="39"/>
      <c r="AG99" s="40">
        <f t="shared" si="19"/>
        <v>7.7031774552091897E-2</v>
      </c>
      <c r="AH99" s="39">
        <f t="shared" si="20"/>
        <v>1.7027748538747101E-3</v>
      </c>
      <c r="AI99" s="39">
        <f t="shared" si="21"/>
        <v>0.33485781496648775</v>
      </c>
      <c r="AJ99" s="39">
        <f t="shared" si="22"/>
        <v>0.23110499567945994</v>
      </c>
      <c r="AK99" s="39">
        <f t="shared" si="18"/>
        <v>2.6075549696231659E-2</v>
      </c>
      <c r="AM99" s="41">
        <v>2.9765588970782706</v>
      </c>
      <c r="AN99" s="13">
        <v>0.2697679344350104</v>
      </c>
      <c r="AO99" s="13">
        <v>0.75139000329218297</v>
      </c>
      <c r="AQ99" s="42">
        <v>0.52022520647912551</v>
      </c>
      <c r="AR99" s="42">
        <v>4.3531029215748808E-3</v>
      </c>
      <c r="AS99" s="42">
        <v>9.9569824551818245E-2</v>
      </c>
      <c r="AT99" s="42">
        <v>1.6233614559467074E-2</v>
      </c>
      <c r="AU99" s="42">
        <v>2.103715963661552E-2</v>
      </c>
      <c r="AV99" s="42">
        <v>2.6815663399310428E-2</v>
      </c>
      <c r="AW99" s="42">
        <v>8.1845908028385664E-2</v>
      </c>
      <c r="AX99" s="42">
        <v>3.61948471578303E-2</v>
      </c>
      <c r="AY99" s="42">
        <v>1.4473417368059887E-2</v>
      </c>
      <c r="AZ99" s="42">
        <v>5.3592686762443465E-3</v>
      </c>
      <c r="BA99" s="42">
        <v>0.17925125589781263</v>
      </c>
      <c r="BB99" s="42">
        <v>1.0053592686762445</v>
      </c>
      <c r="BD99" s="42">
        <v>0.53576957864138497</v>
      </c>
      <c r="BE99" s="42">
        <v>4.4831739966224408E-3</v>
      </c>
      <c r="BF99" s="42">
        <v>0.20508995827623303</v>
      </c>
      <c r="BG99" s="42">
        <v>1.6718676304088926E-2</v>
      </c>
      <c r="BH99" s="42">
        <v>2.1665751705119096E-2</v>
      </c>
      <c r="BI99" s="42">
        <v>2.7616917637792789E-2</v>
      </c>
      <c r="BJ99" s="42">
        <v>8.4291470524216663E-2</v>
      </c>
      <c r="BK99" s="42">
        <v>7.4552704364271097E-2</v>
      </c>
      <c r="BL99" s="42">
        <v>2.9811768550271123E-2</v>
      </c>
      <c r="BM99" s="42">
        <v>5.5194040671933901E-3</v>
      </c>
      <c r="BN99" s="42">
        <v>1.6014483711714123</v>
      </c>
      <c r="BO99" s="11">
        <v>1</v>
      </c>
      <c r="CC99" s="39"/>
      <c r="CD99" s="41"/>
      <c r="CE99" s="39"/>
      <c r="CF99" s="43"/>
      <c r="CG99" s="38"/>
      <c r="CH99" s="39"/>
      <c r="CI99" s="41"/>
      <c r="CJ99" s="39"/>
      <c r="CK99" s="43"/>
      <c r="CL99" s="38"/>
      <c r="CM99" s="39"/>
      <c r="CN99" s="38"/>
      <c r="CO99" s="39"/>
      <c r="CP99" s="43"/>
      <c r="CQ99" s="38"/>
      <c r="CR99" s="39"/>
      <c r="CS99" s="38"/>
      <c r="CT99" s="39"/>
      <c r="CU99" s="43"/>
      <c r="CV99" s="41"/>
      <c r="CW99" s="41"/>
      <c r="CX99" s="41"/>
      <c r="CY99" s="41"/>
      <c r="CZ99" s="41"/>
      <c r="DA99" s="38"/>
      <c r="DC99" s="13"/>
      <c r="DD99" s="12"/>
      <c r="DE99" s="11"/>
      <c r="DI99" s="44"/>
      <c r="DZ99" s="45"/>
      <c r="EA99" s="45"/>
      <c r="EB99" s="45"/>
      <c r="EC99" s="45"/>
      <c r="ED99" s="45"/>
      <c r="EE99" s="45"/>
      <c r="EF99" s="45"/>
      <c r="EG99" s="45"/>
      <c r="EH99" s="45"/>
      <c r="EI99" s="45"/>
      <c r="EJ99" s="45"/>
      <c r="EK99" s="45"/>
      <c r="EL99" s="45"/>
      <c r="EM99" s="45"/>
      <c r="EN99" s="45"/>
      <c r="EO99" s="45"/>
      <c r="EP99" s="45"/>
      <c r="EQ99" s="45"/>
      <c r="ER99" s="45"/>
      <c r="ES99" s="45"/>
      <c r="ET99" s="45"/>
      <c r="EU99" s="45"/>
      <c r="EW99" s="13"/>
      <c r="EX99" s="13"/>
      <c r="EY99" s="13"/>
      <c r="EZ99" s="13"/>
      <c r="FA99" s="13"/>
      <c r="GB99" s="45"/>
      <c r="GC99" s="45"/>
      <c r="GD99" s="45"/>
      <c r="GF99" s="45"/>
      <c r="GG99" s="45"/>
      <c r="GH99" s="45"/>
      <c r="GI99" s="45"/>
      <c r="GJ99" s="45"/>
      <c r="GK99" s="45"/>
      <c r="GL99" s="45"/>
      <c r="GM99" s="45"/>
    </row>
    <row r="100" spans="1:195" s="10" customFormat="1" ht="14" customHeight="1">
      <c r="A100" s="10">
        <v>110</v>
      </c>
      <c r="B100" s="10">
        <v>1000</v>
      </c>
      <c r="C100" s="10">
        <v>2000</v>
      </c>
      <c r="D100" s="10" t="s">
        <v>64</v>
      </c>
      <c r="E100" s="10">
        <v>-5.31</v>
      </c>
      <c r="F100" s="10" t="s">
        <v>123</v>
      </c>
      <c r="G100" s="13">
        <v>57.62</v>
      </c>
      <c r="H100" s="13">
        <v>0.66</v>
      </c>
      <c r="I100" s="13">
        <v>18.75</v>
      </c>
      <c r="J100" s="13">
        <v>1.58</v>
      </c>
      <c r="K100" s="13">
        <v>2.09</v>
      </c>
      <c r="L100" s="13">
        <v>8.4600000000000009</v>
      </c>
      <c r="M100" s="13">
        <v>4.1500000000000004</v>
      </c>
      <c r="N100" s="13">
        <v>2.76</v>
      </c>
      <c r="O100" s="11">
        <v>0.72</v>
      </c>
      <c r="P100" s="13">
        <f t="shared" si="23"/>
        <v>96.79</v>
      </c>
      <c r="Q100" s="13">
        <v>6.53</v>
      </c>
      <c r="R100" s="112">
        <v>5.97</v>
      </c>
      <c r="S100" s="13"/>
      <c r="T100" s="35">
        <v>2883.5280000000002</v>
      </c>
      <c r="U100" s="36"/>
      <c r="V100" s="36">
        <v>3041.7926103814766</v>
      </c>
      <c r="W100" s="37">
        <v>5.4885754666324151E-2</v>
      </c>
      <c r="X100" s="38">
        <v>1658.9163421143455</v>
      </c>
      <c r="Y100" s="37">
        <v>-0.42469213334694672</v>
      </c>
      <c r="Z100" s="38">
        <v>1800.392430453441</v>
      </c>
      <c r="AA100" s="37">
        <v>-0.37562859439775137</v>
      </c>
      <c r="AB100" s="38">
        <v>2422.2497591998308</v>
      </c>
      <c r="AC100" s="37">
        <v>-0.15997009247011626</v>
      </c>
      <c r="AD100" s="109">
        <v>2805.8930571827705</v>
      </c>
      <c r="AE100" s="37">
        <v>-2.6923595962040175E-2</v>
      </c>
      <c r="AF100" s="39"/>
      <c r="AG100" s="40">
        <f t="shared" si="19"/>
        <v>5.4885754666324151E-2</v>
      </c>
      <c r="AH100" s="39">
        <f t="shared" si="20"/>
        <v>0.37562859439775137</v>
      </c>
      <c r="AI100" s="39">
        <f t="shared" si="21"/>
        <v>0.42469213334694672</v>
      </c>
      <c r="AJ100" s="39">
        <f t="shared" si="22"/>
        <v>0.15997009247011626</v>
      </c>
      <c r="AK100" s="39">
        <f t="shared" si="18"/>
        <v>2.6923595962040175E-2</v>
      </c>
      <c r="AM100" s="41">
        <v>2.9061120550390895</v>
      </c>
      <c r="AN100" s="13">
        <v>0.20661275656250275</v>
      </c>
      <c r="AO100" s="13">
        <v>0.74417823863836852</v>
      </c>
      <c r="AQ100" s="42">
        <v>0.5316347373587097</v>
      </c>
      <c r="AR100" s="42">
        <v>4.5820194675122664E-3</v>
      </c>
      <c r="AS100" s="42">
        <v>0.10195622466573613</v>
      </c>
      <c r="AT100" s="42">
        <v>3.3960951592794599E-3</v>
      </c>
      <c r="AU100" s="42">
        <v>8.7958391733439934E-3</v>
      </c>
      <c r="AV100" s="42">
        <v>2.8745891916129418E-2</v>
      </c>
      <c r="AW100" s="42">
        <v>8.3638196293038633E-2</v>
      </c>
      <c r="AX100" s="42">
        <v>3.7122637554231758E-2</v>
      </c>
      <c r="AY100" s="42">
        <v>1.6244280481639027E-2</v>
      </c>
      <c r="AZ100" s="42">
        <v>4.9854569253112106E-3</v>
      </c>
      <c r="BA100" s="42">
        <v>0.18388407793037975</v>
      </c>
      <c r="BB100" s="42">
        <v>1.0049854569253114</v>
      </c>
      <c r="BD100" s="42">
        <v>0.54726514162152717</v>
      </c>
      <c r="BE100" s="42">
        <v>4.7167337959497495E-3</v>
      </c>
      <c r="BF100" s="42">
        <v>0.2099076068960572</v>
      </c>
      <c r="BG100" s="42">
        <v>3.4959425479551163E-3</v>
      </c>
      <c r="BH100" s="42">
        <v>9.054442519681254E-3</v>
      </c>
      <c r="BI100" s="42">
        <v>2.9591039683893129E-2</v>
      </c>
      <c r="BJ100" s="42">
        <v>8.6097213223286756E-2</v>
      </c>
      <c r="BK100" s="42">
        <v>7.6428134096036368E-2</v>
      </c>
      <c r="BL100" s="42">
        <v>3.3443745615613127E-2</v>
      </c>
      <c r="BM100" s="42">
        <v>5.132032575285903E-3</v>
      </c>
      <c r="BN100" s="42">
        <v>1.6065269602695211</v>
      </c>
      <c r="BO100" s="11">
        <v>1</v>
      </c>
      <c r="CC100" s="39"/>
      <c r="CD100" s="41"/>
      <c r="CE100" s="39"/>
      <c r="CF100" s="43"/>
      <c r="CG100" s="38"/>
      <c r="CH100" s="39"/>
      <c r="CI100" s="41"/>
      <c r="CJ100" s="39"/>
      <c r="CK100" s="43"/>
      <c r="CL100" s="38"/>
      <c r="CM100" s="39"/>
      <c r="CN100" s="38"/>
      <c r="CO100" s="39"/>
      <c r="CP100" s="43"/>
      <c r="CQ100" s="38"/>
      <c r="CR100" s="39"/>
      <c r="CS100" s="38"/>
      <c r="CT100" s="39"/>
      <c r="CU100" s="43"/>
      <c r="CV100" s="41"/>
      <c r="CW100" s="41"/>
      <c r="CX100" s="41"/>
      <c r="CY100" s="41"/>
      <c r="CZ100" s="41"/>
      <c r="DA100" s="38"/>
      <c r="DC100" s="13"/>
      <c r="DD100" s="12"/>
      <c r="DE100" s="11"/>
      <c r="DI100" s="44"/>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W100" s="13"/>
      <c r="EX100" s="13"/>
      <c r="EY100" s="13"/>
      <c r="EZ100" s="13"/>
      <c r="FA100" s="13"/>
      <c r="GB100" s="45"/>
      <c r="GC100" s="45"/>
      <c r="GD100" s="45"/>
      <c r="GF100" s="45"/>
      <c r="GG100" s="45"/>
      <c r="GH100" s="45"/>
      <c r="GI100" s="45"/>
      <c r="GJ100" s="45"/>
      <c r="GK100" s="45"/>
      <c r="GL100" s="45"/>
      <c r="GM100" s="45"/>
    </row>
    <row r="101" spans="1:195" s="10" customFormat="1" ht="14" customHeight="1">
      <c r="A101" s="10">
        <v>238</v>
      </c>
      <c r="B101" s="10">
        <v>1000</v>
      </c>
      <c r="C101" s="10">
        <v>4000</v>
      </c>
      <c r="D101" s="10" t="s">
        <v>64</v>
      </c>
      <c r="E101" s="10">
        <v>-5.29</v>
      </c>
      <c r="F101" s="10" t="s">
        <v>123</v>
      </c>
      <c r="G101" s="13">
        <v>57.98</v>
      </c>
      <c r="H101" s="13">
        <v>0.55000000000000004</v>
      </c>
      <c r="I101" s="13">
        <v>18.760000000000002</v>
      </c>
      <c r="J101" s="13">
        <v>4.21</v>
      </c>
      <c r="K101" s="13">
        <v>0.79</v>
      </c>
      <c r="L101" s="13">
        <v>9.52</v>
      </c>
      <c r="M101" s="13">
        <v>4.51</v>
      </c>
      <c r="N101" s="13">
        <v>2.2599999999999998</v>
      </c>
      <c r="O101" s="11">
        <v>1.21</v>
      </c>
      <c r="P101" s="13">
        <f t="shared" si="23"/>
        <v>99.789999999999992</v>
      </c>
      <c r="Q101" s="13">
        <v>11.17</v>
      </c>
      <c r="R101" s="112">
        <v>8.02</v>
      </c>
      <c r="S101" s="13"/>
      <c r="T101" s="35">
        <v>4845.9290000000001</v>
      </c>
      <c r="U101" s="36"/>
      <c r="V101" s="36">
        <v>4183.8359636475507</v>
      </c>
      <c r="W101" s="37">
        <v>-0.13662871171914598</v>
      </c>
      <c r="X101" s="38">
        <v>3114.5055347577977</v>
      </c>
      <c r="Y101" s="37">
        <v>-0.35729443523464793</v>
      </c>
      <c r="Z101" s="38">
        <v>5437.7730181616434</v>
      </c>
      <c r="AA101" s="37">
        <v>0.122132209977002</v>
      </c>
      <c r="AB101" s="38">
        <v>4799.0692400092912</v>
      </c>
      <c r="AC101" s="37">
        <v>-9.6699229375232041E-3</v>
      </c>
      <c r="AD101" s="109">
        <v>3326.229668715137</v>
      </c>
      <c r="AE101" s="37">
        <v>-0.313603301097656</v>
      </c>
      <c r="AF101" s="39"/>
      <c r="AG101" s="40">
        <f t="shared" si="19"/>
        <v>0.13662871171914598</v>
      </c>
      <c r="AH101" s="39">
        <f t="shared" si="20"/>
        <v>0.122132209977002</v>
      </c>
      <c r="AI101" s="39">
        <f t="shared" si="21"/>
        <v>0.35729443523464793</v>
      </c>
      <c r="AJ101" s="39">
        <f t="shared" si="22"/>
        <v>9.6699229375232041E-3</v>
      </c>
      <c r="AK101" s="39">
        <f t="shared" si="18"/>
        <v>0.313603301097656</v>
      </c>
      <c r="AM101" s="41">
        <v>2.7425887632216766</v>
      </c>
      <c r="AN101" s="13">
        <v>0.24115281181773948</v>
      </c>
      <c r="AO101" s="13">
        <v>0.69037065024014399</v>
      </c>
      <c r="AQ101" s="42">
        <v>0.49582299683971204</v>
      </c>
      <c r="AR101" s="42">
        <v>3.5390283578476166E-3</v>
      </c>
      <c r="AS101" s="42">
        <v>9.4548287303018161E-2</v>
      </c>
      <c r="AT101" s="42">
        <v>9.0707292017321306E-3</v>
      </c>
      <c r="AU101" s="42">
        <v>2.1038939871690074E-2</v>
      </c>
      <c r="AV101" s="42">
        <v>1.0070822745521816E-2</v>
      </c>
      <c r="AW101" s="42">
        <v>8.7232757759739502E-2</v>
      </c>
      <c r="AX101" s="42">
        <v>3.7391736014734223E-2</v>
      </c>
      <c r="AY101" s="42">
        <v>1.2328441971172091E-2</v>
      </c>
      <c r="AZ101" s="42">
        <v>7.7654423660167785E-3</v>
      </c>
      <c r="BA101" s="42">
        <v>0.22895625993483226</v>
      </c>
      <c r="BB101" s="42">
        <v>1.0077654423660167</v>
      </c>
      <c r="BD101" s="42">
        <v>0.54169822486732921</v>
      </c>
      <c r="BE101" s="42">
        <v>3.8664712839468029E-3</v>
      </c>
      <c r="BF101" s="42">
        <v>0.20659243206844768</v>
      </c>
      <c r="BG101" s="42">
        <v>9.9099838816451534E-3</v>
      </c>
      <c r="BH101" s="42">
        <v>2.2985534059988936E-2</v>
      </c>
      <c r="BI101" s="42">
        <v>1.1002609477523441E-2</v>
      </c>
      <c r="BJ101" s="42">
        <v>9.5303828846019997E-2</v>
      </c>
      <c r="BK101" s="42">
        <v>8.1702692908523125E-2</v>
      </c>
      <c r="BL101" s="42">
        <v>2.693822260657561E-2</v>
      </c>
      <c r="BM101" s="42">
        <v>8.4839274737002843E-3</v>
      </c>
      <c r="BN101" s="42">
        <v>1.6060332214579449</v>
      </c>
      <c r="BO101" s="11">
        <v>1</v>
      </c>
      <c r="CC101" s="39"/>
      <c r="CD101" s="41"/>
      <c r="CE101" s="39"/>
      <c r="CF101" s="43"/>
      <c r="CG101" s="38"/>
      <c r="CH101" s="39"/>
      <c r="CI101" s="41"/>
      <c r="CJ101" s="39"/>
      <c r="CK101" s="43"/>
      <c r="CL101" s="38"/>
      <c r="CM101" s="39"/>
      <c r="CN101" s="38"/>
      <c r="CO101" s="39"/>
      <c r="CP101" s="43"/>
      <c r="CQ101" s="38"/>
      <c r="CR101" s="39"/>
      <c r="CS101" s="38"/>
      <c r="CT101" s="39"/>
      <c r="CU101" s="43"/>
      <c r="CV101" s="41"/>
      <c r="CW101" s="41"/>
      <c r="CX101" s="41"/>
      <c r="CY101" s="41"/>
      <c r="CZ101" s="41"/>
      <c r="DA101" s="38"/>
      <c r="DC101" s="13"/>
      <c r="DD101" s="12"/>
      <c r="DE101" s="11"/>
      <c r="DI101" s="44"/>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W101" s="13"/>
      <c r="EX101" s="13"/>
      <c r="EY101" s="13"/>
      <c r="EZ101" s="13"/>
      <c r="FA101" s="13"/>
      <c r="GB101" s="45"/>
      <c r="GC101" s="45"/>
      <c r="GD101" s="45"/>
      <c r="GF101" s="45"/>
      <c r="GG101" s="45"/>
      <c r="GH101" s="45"/>
      <c r="GI101" s="45"/>
      <c r="GJ101" s="45"/>
      <c r="GK101" s="45"/>
      <c r="GL101" s="45"/>
      <c r="GM101" s="45"/>
    </row>
    <row r="102" spans="1:195" s="10" customFormat="1" ht="14" customHeight="1">
      <c r="A102" s="10">
        <v>108</v>
      </c>
      <c r="B102" s="10">
        <v>800</v>
      </c>
      <c r="C102" s="10">
        <v>2500</v>
      </c>
      <c r="D102" s="10" t="s">
        <v>64</v>
      </c>
      <c r="E102" s="10">
        <v>-8.9499999999999993</v>
      </c>
      <c r="F102" s="10" t="s">
        <v>123</v>
      </c>
      <c r="G102" s="13">
        <v>74.42</v>
      </c>
      <c r="H102" s="13">
        <v>0.15</v>
      </c>
      <c r="I102" s="13">
        <v>15.25</v>
      </c>
      <c r="J102" s="13">
        <v>1.1100000000000001</v>
      </c>
      <c r="K102" s="13">
        <v>0.9</v>
      </c>
      <c r="L102" s="13">
        <v>1.96</v>
      </c>
      <c r="M102" s="13">
        <v>4.0199999999999996</v>
      </c>
      <c r="N102" s="13">
        <v>2.0499999999999998</v>
      </c>
      <c r="O102" s="11">
        <v>7.0000000000000007E-2</v>
      </c>
      <c r="P102" s="13">
        <f t="shared" si="23"/>
        <v>99.929999999999993</v>
      </c>
      <c r="Q102" s="13">
        <v>9.26</v>
      </c>
      <c r="R102" s="112">
        <v>5.84</v>
      </c>
      <c r="S102" s="13"/>
      <c r="T102" s="35">
        <v>280.34300000000007</v>
      </c>
      <c r="U102" s="36"/>
      <c r="V102" s="36">
        <v>215.22550776610365</v>
      </c>
      <c r="W102" s="37">
        <v>-0.23227793179746387</v>
      </c>
      <c r="X102" s="38">
        <v>238.76133539564805</v>
      </c>
      <c r="Y102" s="37">
        <v>-0.14832424781197326</v>
      </c>
      <c r="Z102" s="38">
        <v>44.16461029385637</v>
      </c>
      <c r="AA102" s="37">
        <v>-0.84246223271543663</v>
      </c>
      <c r="AB102" s="38">
        <v>181.20707776460603</v>
      </c>
      <c r="AC102" s="37">
        <v>-0.35362367612315637</v>
      </c>
      <c r="AD102" s="109">
        <v>153.77841624619006</v>
      </c>
      <c r="AE102" s="37">
        <v>-0.45146332797255495</v>
      </c>
      <c r="AF102" s="39"/>
      <c r="AG102" s="40">
        <f t="shared" si="19"/>
        <v>0.23227793179746387</v>
      </c>
      <c r="AH102" s="39">
        <f t="shared" si="20"/>
        <v>0.84246223271543663</v>
      </c>
      <c r="AI102" s="39">
        <f t="shared" si="21"/>
        <v>0.14832424781197326</v>
      </c>
      <c r="AJ102" s="39">
        <f t="shared" si="22"/>
        <v>0.35362367612315637</v>
      </c>
      <c r="AK102" s="39">
        <f t="shared" si="18"/>
        <v>0.45146332797255495</v>
      </c>
      <c r="AM102" s="41">
        <v>1.3871108912404733</v>
      </c>
      <c r="AN102" s="13">
        <v>1.2720072023219958E-2</v>
      </c>
      <c r="AO102" s="13">
        <v>1.2302879532914086</v>
      </c>
      <c r="AQ102" s="42">
        <v>0.66097348032346426</v>
      </c>
      <c r="AR102" s="42">
        <v>1.0024403201597733E-3</v>
      </c>
      <c r="AS102" s="42">
        <v>7.9824570453209245E-2</v>
      </c>
      <c r="AT102" s="42">
        <v>2.6818395249006959E-3</v>
      </c>
      <c r="AU102" s="42">
        <v>5.5632007167541455E-3</v>
      </c>
      <c r="AV102" s="42">
        <v>1.1915884490393375E-2</v>
      </c>
      <c r="AW102" s="42">
        <v>1.8652826031526463E-2</v>
      </c>
      <c r="AX102" s="42">
        <v>3.4615535500827917E-2</v>
      </c>
      <c r="AY102" s="42">
        <v>1.1614473611770483E-2</v>
      </c>
      <c r="AZ102" s="42">
        <v>4.6657856690039261E-4</v>
      </c>
      <c r="BA102" s="42">
        <v>0.17315574902699385</v>
      </c>
      <c r="BB102" s="42">
        <v>1.0004665785669005</v>
      </c>
      <c r="BD102" s="42">
        <v>0.6936449695816278</v>
      </c>
      <c r="BE102" s="42">
        <v>1.0519902932328569E-3</v>
      </c>
      <c r="BF102" s="42">
        <v>0.16754049411115904</v>
      </c>
      <c r="BG102" s="42">
        <v>2.8144011084411317E-3</v>
      </c>
      <c r="BH102" s="42">
        <v>5.8381861100705191E-3</v>
      </c>
      <c r="BI102" s="42">
        <v>1.2504878911075558E-2</v>
      </c>
      <c r="BJ102" s="42">
        <v>1.957482309111375E-2</v>
      </c>
      <c r="BK102" s="42">
        <v>7.2653117815780405E-2</v>
      </c>
      <c r="BL102" s="42">
        <v>2.4377138977499036E-2</v>
      </c>
      <c r="BM102" s="42">
        <v>4.8964124201576265E-4</v>
      </c>
      <c r="BN102" s="42">
        <v>1.7328711715888359</v>
      </c>
      <c r="BO102" s="11">
        <v>1</v>
      </c>
      <c r="CC102" s="39"/>
      <c r="CD102" s="41"/>
      <c r="CE102" s="39"/>
      <c r="CF102" s="43"/>
      <c r="CG102" s="38"/>
      <c r="CH102" s="39"/>
      <c r="CI102" s="41"/>
      <c r="CJ102" s="39"/>
      <c r="CK102" s="43"/>
      <c r="CL102" s="38"/>
      <c r="CM102" s="39"/>
      <c r="CN102" s="38"/>
      <c r="CO102" s="39"/>
      <c r="CP102" s="43"/>
      <c r="CQ102" s="38"/>
      <c r="CR102" s="39"/>
      <c r="CS102" s="38"/>
      <c r="CT102" s="39"/>
      <c r="CU102" s="43"/>
      <c r="CV102" s="41"/>
      <c r="CW102" s="41"/>
      <c r="CX102" s="41"/>
      <c r="CY102" s="41"/>
      <c r="CZ102" s="41"/>
      <c r="DA102" s="38"/>
      <c r="DC102" s="13"/>
      <c r="DD102" s="12"/>
      <c r="DE102" s="11"/>
      <c r="DI102" s="44"/>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W102" s="13"/>
      <c r="EX102" s="13"/>
      <c r="EY102" s="13"/>
      <c r="EZ102" s="13"/>
      <c r="FA102" s="13"/>
      <c r="GB102" s="45"/>
      <c r="GC102" s="45"/>
      <c r="GD102" s="45"/>
      <c r="GF102" s="45"/>
      <c r="GG102" s="45"/>
      <c r="GH102" s="45"/>
      <c r="GI102" s="45"/>
      <c r="GJ102" s="45"/>
      <c r="GK102" s="45"/>
      <c r="GL102" s="45"/>
      <c r="GM102" s="45"/>
    </row>
    <row r="103" spans="1:195" s="10" customFormat="1" ht="14" customHeight="1">
      <c r="A103" s="10">
        <v>265</v>
      </c>
      <c r="B103" s="10">
        <v>800</v>
      </c>
      <c r="C103" s="10">
        <v>2500</v>
      </c>
      <c r="D103" s="10" t="s">
        <v>122</v>
      </c>
      <c r="E103" s="10">
        <v>-10.37</v>
      </c>
      <c r="F103" s="10" t="s">
        <v>123</v>
      </c>
      <c r="G103" s="13">
        <v>73.39</v>
      </c>
      <c r="H103" s="13">
        <v>0.2</v>
      </c>
      <c r="I103" s="13">
        <v>15.93</v>
      </c>
      <c r="J103" s="13">
        <v>1.33</v>
      </c>
      <c r="K103" s="13">
        <v>1.31</v>
      </c>
      <c r="L103" s="13">
        <v>2.27</v>
      </c>
      <c r="M103" s="13">
        <v>3.59</v>
      </c>
      <c r="N103" s="13">
        <v>1.88</v>
      </c>
      <c r="O103" s="11">
        <v>0.04</v>
      </c>
      <c r="P103" s="13">
        <f t="shared" si="23"/>
        <v>99.940000000000012</v>
      </c>
      <c r="Q103" s="13">
        <v>9.15</v>
      </c>
      <c r="R103" s="112">
        <v>6.43</v>
      </c>
      <c r="S103" s="13"/>
      <c r="T103" s="35">
        <v>160.19600000000003</v>
      </c>
      <c r="U103" s="36"/>
      <c r="V103" s="36">
        <v>296.92738856513415</v>
      </c>
      <c r="W103" s="37">
        <v>0.85352560966025437</v>
      </c>
      <c r="X103" s="38">
        <v>221.8342465988338</v>
      </c>
      <c r="Y103" s="37">
        <v>0.38476770080921974</v>
      </c>
      <c r="Z103" s="38">
        <v>58.196926953865955</v>
      </c>
      <c r="AA103" s="37">
        <v>-0.63671423160462215</v>
      </c>
      <c r="AB103" s="38">
        <v>190.16900921601646</v>
      </c>
      <c r="AC103" s="37">
        <v>0.18710210751839265</v>
      </c>
      <c r="AD103" s="109">
        <v>165.76285595365835</v>
      </c>
      <c r="AE103" s="37">
        <v>3.475028061660914E-2</v>
      </c>
      <c r="AF103" s="39"/>
      <c r="AG103" s="40">
        <f t="shared" si="19"/>
        <v>0.85352560966025437</v>
      </c>
      <c r="AH103" s="39">
        <f t="shared" si="20"/>
        <v>0.63671423160462215</v>
      </c>
      <c r="AI103" s="39">
        <f t="shared" si="21"/>
        <v>0.38476770080921974</v>
      </c>
      <c r="AJ103" s="39">
        <f t="shared" si="22"/>
        <v>0.18710210751839265</v>
      </c>
      <c r="AK103" s="39">
        <f t="shared" si="18"/>
        <v>3.475028061660914E-2</v>
      </c>
      <c r="AM103" s="41">
        <v>1.4501244715116151</v>
      </c>
      <c r="AN103" s="13">
        <v>1.7118835351734543E-2</v>
      </c>
      <c r="AO103" s="13">
        <v>1.3200511715978251</v>
      </c>
      <c r="AQ103" s="42">
        <v>0.64056060742623122</v>
      </c>
      <c r="AR103" s="42">
        <v>1.3134883750693103E-3</v>
      </c>
      <c r="AS103" s="42">
        <v>8.1942930728435143E-2</v>
      </c>
      <c r="AT103" s="42">
        <v>4.7244139115955571E-3</v>
      </c>
      <c r="AU103" s="42">
        <v>4.9840475756651762E-3</v>
      </c>
      <c r="AV103" s="42">
        <v>1.704449118572017E-2</v>
      </c>
      <c r="AW103" s="42">
        <v>2.1229677452477686E-2</v>
      </c>
      <c r="AX103" s="42">
        <v>3.0378646503920304E-2</v>
      </c>
      <c r="AY103" s="42">
        <v>1.0467247424103291E-2</v>
      </c>
      <c r="AZ103" s="42">
        <v>2.6200869647317383E-4</v>
      </c>
      <c r="BA103" s="42">
        <v>0.18735444941678217</v>
      </c>
      <c r="BB103" s="42">
        <v>1.0002620086964733</v>
      </c>
      <c r="BD103" s="42">
        <v>0.6847734318744777</v>
      </c>
      <c r="BE103" s="42">
        <v>1.4041480726349927E-3</v>
      </c>
      <c r="BF103" s="42">
        <v>0.1751976042305261</v>
      </c>
      <c r="BG103" s="42">
        <v>5.0505027788668453E-3</v>
      </c>
      <c r="BH103" s="42">
        <v>5.328056898046071E-3</v>
      </c>
      <c r="BI103" s="42">
        <v>1.8220937392163974E-2</v>
      </c>
      <c r="BJ103" s="42">
        <v>2.2694993913430033E-2</v>
      </c>
      <c r="BK103" s="42">
        <v>6.4950887647541714E-2</v>
      </c>
      <c r="BL103" s="42">
        <v>2.2379437192312668E-2</v>
      </c>
      <c r="BM103" s="42">
        <v>2.8009308125547775E-4</v>
      </c>
      <c r="BN103" s="42">
        <v>1.7327752480914718</v>
      </c>
      <c r="BO103" s="11">
        <v>1</v>
      </c>
      <c r="CC103" s="39"/>
      <c r="CD103" s="41"/>
      <c r="CE103" s="39"/>
      <c r="CF103" s="43"/>
      <c r="CG103" s="38"/>
      <c r="CH103" s="39"/>
      <c r="CI103" s="41"/>
      <c r="CJ103" s="39"/>
      <c r="CK103" s="43"/>
      <c r="CL103" s="38"/>
      <c r="CM103" s="39"/>
      <c r="CN103" s="38"/>
      <c r="CO103" s="39"/>
      <c r="CP103" s="43"/>
      <c r="CQ103" s="38"/>
      <c r="CR103" s="39"/>
      <c r="CS103" s="38"/>
      <c r="CT103" s="39"/>
      <c r="CU103" s="43"/>
      <c r="CV103" s="41"/>
      <c r="CW103" s="41"/>
      <c r="CX103" s="41"/>
      <c r="CY103" s="41"/>
      <c r="CZ103" s="41"/>
      <c r="DA103" s="38"/>
      <c r="DC103" s="13"/>
      <c r="DD103" s="12"/>
      <c r="DE103" s="11"/>
      <c r="DI103" s="44"/>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W103" s="13"/>
      <c r="EX103" s="13"/>
      <c r="EY103" s="13"/>
      <c r="EZ103" s="13"/>
      <c r="FA103" s="13"/>
      <c r="GB103" s="45"/>
      <c r="GC103" s="45"/>
      <c r="GD103" s="45"/>
      <c r="GF103" s="45"/>
      <c r="GG103" s="45"/>
      <c r="GH103" s="45"/>
      <c r="GI103" s="45"/>
      <c r="GJ103" s="45"/>
      <c r="GK103" s="45"/>
      <c r="GL103" s="45"/>
      <c r="GM103" s="45"/>
    </row>
    <row r="104" spans="1:195" s="10" customFormat="1" ht="14" customHeight="1">
      <c r="A104" s="10">
        <v>270</v>
      </c>
      <c r="B104" s="10">
        <v>800</v>
      </c>
      <c r="C104" s="10">
        <v>2500</v>
      </c>
      <c r="D104" s="10" t="s">
        <v>64</v>
      </c>
      <c r="E104" s="10">
        <v>-10.37</v>
      </c>
      <c r="F104" s="10" t="s">
        <v>123</v>
      </c>
      <c r="G104" s="13">
        <v>73.86</v>
      </c>
      <c r="H104" s="13">
        <v>0.2</v>
      </c>
      <c r="I104" s="13">
        <v>15.95</v>
      </c>
      <c r="J104" s="13">
        <v>1.1599999999999999</v>
      </c>
      <c r="K104" s="13">
        <v>0.85</v>
      </c>
      <c r="L104" s="13">
        <v>2.2000000000000002</v>
      </c>
      <c r="M104" s="13">
        <v>3.83</v>
      </c>
      <c r="N104" s="13">
        <v>1.81</v>
      </c>
      <c r="O104" s="11">
        <v>0.06</v>
      </c>
      <c r="P104" s="13">
        <f t="shared" si="23"/>
        <v>99.92</v>
      </c>
      <c r="Q104" s="13">
        <v>9.9499999999999993</v>
      </c>
      <c r="R104" s="112">
        <v>6.43</v>
      </c>
      <c r="S104" s="13"/>
      <c r="T104" s="35">
        <v>240.29399999999998</v>
      </c>
      <c r="U104" s="36"/>
      <c r="V104" s="36">
        <v>282.65254043173218</v>
      </c>
      <c r="W104" s="37">
        <v>0.17627797794257116</v>
      </c>
      <c r="X104" s="38">
        <v>232.02449122547176</v>
      </c>
      <c r="Y104" s="37">
        <v>-3.4414129252200304E-2</v>
      </c>
      <c r="Z104" s="38">
        <v>33.209762323133454</v>
      </c>
      <c r="AA104" s="37">
        <v>-0.86179529108869368</v>
      </c>
      <c r="AB104" s="38">
        <v>183.06042561544854</v>
      </c>
      <c r="AC104" s="37">
        <v>-0.23818145432075477</v>
      </c>
      <c r="AD104" s="109">
        <v>175.11240056826855</v>
      </c>
      <c r="AE104" s="37">
        <v>-0.27125770694121132</v>
      </c>
      <c r="AF104" s="39"/>
      <c r="AG104" s="40">
        <f t="shared" si="19"/>
        <v>0.17627797794257116</v>
      </c>
      <c r="AH104" s="39">
        <f t="shared" si="20"/>
        <v>0.86179529108869368</v>
      </c>
      <c r="AI104" s="39">
        <f t="shared" si="21"/>
        <v>3.4414129252200304E-2</v>
      </c>
      <c r="AJ104" s="39">
        <f t="shared" si="22"/>
        <v>0.23818145432075477</v>
      </c>
      <c r="AK104" s="39">
        <f t="shared" si="18"/>
        <v>0.27125770694121132</v>
      </c>
      <c r="AM104" s="41">
        <v>1.3470036552446736</v>
      </c>
      <c r="AN104" s="13">
        <v>1.3432550078055709E-3</v>
      </c>
      <c r="AO104" s="13">
        <v>1.3010328521606227</v>
      </c>
      <c r="AQ104" s="42">
        <v>0.64597703263016282</v>
      </c>
      <c r="AR104" s="42">
        <v>1.3161660000433498E-3</v>
      </c>
      <c r="AS104" s="42">
        <v>8.2213064798804317E-2</v>
      </c>
      <c r="AT104" s="42">
        <v>4.1036273434452925E-3</v>
      </c>
      <c r="AU104" s="42">
        <v>4.3811645456024338E-3</v>
      </c>
      <c r="AV104" s="42">
        <v>1.1081947934624489E-2</v>
      </c>
      <c r="AW104" s="42">
        <v>2.0616961205386614E-2</v>
      </c>
      <c r="AX104" s="42">
        <v>3.2475599726045433E-2</v>
      </c>
      <c r="AY104" s="42">
        <v>1.0098053096702021E-2</v>
      </c>
      <c r="AZ104" s="42">
        <v>3.938142254157434E-4</v>
      </c>
      <c r="BA104" s="42">
        <v>0.18773638271918336</v>
      </c>
      <c r="BB104" s="42">
        <v>1.0003938142254158</v>
      </c>
      <c r="BD104" s="42">
        <v>0.68937282082874152</v>
      </c>
      <c r="BE104" s="42">
        <v>1.40458409865515E-3</v>
      </c>
      <c r="BF104" s="42">
        <v>0.17547203546407164</v>
      </c>
      <c r="BG104" s="42">
        <v>4.3793030007004373E-3</v>
      </c>
      <c r="BH104" s="42">
        <v>4.6754847444336143E-3</v>
      </c>
      <c r="BI104" s="42">
        <v>1.1826416918979191E-2</v>
      </c>
      <c r="BJ104" s="42">
        <v>2.2001978375617032E-2</v>
      </c>
      <c r="BK104" s="42">
        <v>6.9314525626692325E-2</v>
      </c>
      <c r="BL104" s="42">
        <v>2.1552850942108973E-2</v>
      </c>
      <c r="BM104" s="42">
        <v>4.2027008661895944E-4</v>
      </c>
      <c r="BN104" s="42">
        <v>1.7354174767472488</v>
      </c>
      <c r="BO104" s="11">
        <v>1</v>
      </c>
      <c r="CC104" s="39"/>
      <c r="CD104" s="41"/>
      <c r="CE104" s="39"/>
      <c r="CF104" s="43"/>
      <c r="CG104" s="38"/>
      <c r="CH104" s="39"/>
      <c r="CI104" s="41"/>
      <c r="CJ104" s="39"/>
      <c r="CK104" s="43"/>
      <c r="CL104" s="38"/>
      <c r="CM104" s="39"/>
      <c r="CN104" s="38"/>
      <c r="CO104" s="39"/>
      <c r="CP104" s="43"/>
      <c r="CQ104" s="38"/>
      <c r="CR104" s="39"/>
      <c r="CS104" s="38"/>
      <c r="CT104" s="39"/>
      <c r="CU104" s="43"/>
      <c r="CV104" s="41"/>
      <c r="CW104" s="41"/>
      <c r="CX104" s="41"/>
      <c r="CY104" s="41"/>
      <c r="CZ104" s="41"/>
      <c r="DA104" s="38"/>
      <c r="DC104" s="13"/>
      <c r="DD104" s="12"/>
      <c r="DE104" s="11"/>
      <c r="DI104" s="44"/>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W104" s="13"/>
      <c r="EX104" s="13"/>
      <c r="EY104" s="13"/>
      <c r="EZ104" s="13"/>
      <c r="FA104" s="13"/>
      <c r="GB104" s="45"/>
      <c r="GC104" s="45"/>
      <c r="GD104" s="45"/>
      <c r="GF104" s="45"/>
      <c r="GG104" s="45"/>
      <c r="GH104" s="45"/>
      <c r="GI104" s="45"/>
      <c r="GJ104" s="45"/>
      <c r="GK104" s="45"/>
      <c r="GL104" s="45"/>
      <c r="GM104" s="45"/>
    </row>
    <row r="105" spans="1:195" s="10" customFormat="1" ht="14" customHeight="1">
      <c r="A105" s="10">
        <v>205</v>
      </c>
      <c r="B105" s="10">
        <v>800</v>
      </c>
      <c r="C105" s="10">
        <v>4000</v>
      </c>
      <c r="D105" s="10" t="s">
        <v>122</v>
      </c>
      <c r="E105" s="10">
        <v>-10.27</v>
      </c>
      <c r="F105" s="10" t="s">
        <v>123</v>
      </c>
      <c r="G105" s="13">
        <v>69.98</v>
      </c>
      <c r="H105" s="13">
        <v>0.17</v>
      </c>
      <c r="I105" s="13">
        <v>17.71</v>
      </c>
      <c r="J105" s="13">
        <v>1.25</v>
      </c>
      <c r="K105" s="13">
        <v>0.82</v>
      </c>
      <c r="L105" s="13">
        <v>2.82</v>
      </c>
      <c r="M105" s="13">
        <v>5.23</v>
      </c>
      <c r="N105" s="13">
        <v>1.8</v>
      </c>
      <c r="O105" s="11">
        <v>0.12</v>
      </c>
      <c r="P105" s="13">
        <f t="shared" si="23"/>
        <v>99.9</v>
      </c>
      <c r="Q105" s="13">
        <v>11.92</v>
      </c>
      <c r="R105" s="112">
        <v>8.1199999999999992</v>
      </c>
      <c r="S105" s="13"/>
      <c r="T105" s="35">
        <v>480.58799999999997</v>
      </c>
      <c r="U105" s="36"/>
      <c r="V105" s="36">
        <v>354.87836031100903</v>
      </c>
      <c r="W105" s="37">
        <v>-0.26157465373457295</v>
      </c>
      <c r="X105" s="38">
        <v>291.69799554135994</v>
      </c>
      <c r="Y105" s="37">
        <v>-0.39303936939465828</v>
      </c>
      <c r="Z105" s="38">
        <v>122.29096674843321</v>
      </c>
      <c r="AA105" s="37">
        <v>-0.74553886749474974</v>
      </c>
      <c r="AB105" s="38">
        <v>379.5136200853143</v>
      </c>
      <c r="AC105" s="37">
        <v>-0.21031399018428606</v>
      </c>
      <c r="AD105" s="109">
        <v>317.06229505153237</v>
      </c>
      <c r="AE105" s="37">
        <v>-0.34026173135506421</v>
      </c>
      <c r="AF105" s="39"/>
      <c r="AG105" s="40">
        <f t="shared" si="19"/>
        <v>0.26157465373457295</v>
      </c>
      <c r="AH105" s="39">
        <f t="shared" si="20"/>
        <v>0.74553886749474974</v>
      </c>
      <c r="AI105" s="39">
        <f t="shared" si="21"/>
        <v>0.39303936939465828</v>
      </c>
      <c r="AJ105" s="39">
        <f t="shared" si="22"/>
        <v>0.21031399018428606</v>
      </c>
      <c r="AK105" s="39">
        <f t="shared" si="18"/>
        <v>0.34026173135506421</v>
      </c>
      <c r="AM105" s="41">
        <v>1.5891836197354439</v>
      </c>
      <c r="AN105" s="13">
        <v>2.3571488574198309E-2</v>
      </c>
      <c r="AO105" s="13">
        <v>1.1295388558554429</v>
      </c>
      <c r="AQ105" s="42">
        <v>0.58727413217570512</v>
      </c>
      <c r="AR105" s="42">
        <v>1.0734671360817557E-3</v>
      </c>
      <c r="AS105" s="42">
        <v>8.7590674773465396E-2</v>
      </c>
      <c r="AT105" s="42">
        <v>4.1614291729238284E-3</v>
      </c>
      <c r="AU105" s="42">
        <v>4.6116566561613783E-3</v>
      </c>
      <c r="AV105" s="42">
        <v>1.0258177083447543E-2</v>
      </c>
      <c r="AW105" s="42">
        <v>2.5357722274347461E-2</v>
      </c>
      <c r="AX105" s="42">
        <v>4.2551929189640639E-2</v>
      </c>
      <c r="AY105" s="42">
        <v>9.6358657348245419E-3</v>
      </c>
      <c r="AZ105" s="42">
        <v>7.5575417528035618E-4</v>
      </c>
      <c r="BA105" s="42">
        <v>0.22748494580340217</v>
      </c>
      <c r="BB105" s="42">
        <v>1.0007557541752803</v>
      </c>
      <c r="BD105" s="42">
        <v>0.64373375102857899</v>
      </c>
      <c r="BE105" s="42">
        <v>1.1766685918137255E-3</v>
      </c>
      <c r="BF105" s="42">
        <v>0.19202301118952567</v>
      </c>
      <c r="BG105" s="42">
        <v>4.5615024813055001E-3</v>
      </c>
      <c r="BH105" s="42">
        <v>5.0550141323753815E-3</v>
      </c>
      <c r="BI105" s="42">
        <v>1.1244382224326201E-2</v>
      </c>
      <c r="BJ105" s="42">
        <v>2.7795574132869885E-2</v>
      </c>
      <c r="BK105" s="42">
        <v>9.3285610552158504E-2</v>
      </c>
      <c r="BL105" s="42">
        <v>2.1124485667046257E-2</v>
      </c>
      <c r="BM105" s="42">
        <v>8.2841120262926496E-4</v>
      </c>
      <c r="BN105" s="42">
        <v>1.6862443841717407</v>
      </c>
      <c r="BO105" s="11">
        <v>1</v>
      </c>
      <c r="CC105" s="39"/>
      <c r="CD105" s="41"/>
      <c r="CE105" s="39"/>
      <c r="CF105" s="43"/>
      <c r="CG105" s="38"/>
      <c r="CH105" s="39"/>
      <c r="CI105" s="41"/>
      <c r="CJ105" s="39"/>
      <c r="CK105" s="43"/>
      <c r="CL105" s="38"/>
      <c r="CM105" s="39"/>
      <c r="CN105" s="38"/>
      <c r="CO105" s="39"/>
      <c r="CP105" s="43"/>
      <c r="CQ105" s="38"/>
      <c r="CR105" s="39"/>
      <c r="CS105" s="38"/>
      <c r="CT105" s="39"/>
      <c r="CU105" s="43"/>
      <c r="CV105" s="41"/>
      <c r="CW105" s="41"/>
      <c r="CX105" s="41"/>
      <c r="CY105" s="41"/>
      <c r="CZ105" s="41"/>
      <c r="DA105" s="38"/>
      <c r="DC105" s="13"/>
      <c r="DD105" s="12"/>
      <c r="DE105" s="11"/>
      <c r="DI105" s="44"/>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W105" s="13"/>
      <c r="EX105" s="13"/>
      <c r="EY105" s="13"/>
      <c r="EZ105" s="13"/>
      <c r="FA105" s="13"/>
      <c r="GB105" s="45"/>
      <c r="GC105" s="45"/>
      <c r="GD105" s="45"/>
      <c r="GF105" s="45"/>
      <c r="GG105" s="45"/>
      <c r="GH105" s="45"/>
      <c r="GI105" s="45"/>
      <c r="GJ105" s="45"/>
      <c r="GK105" s="45"/>
      <c r="GL105" s="45"/>
      <c r="GM105" s="45"/>
    </row>
    <row r="106" spans="1:195" s="10" customFormat="1" ht="14" customHeight="1">
      <c r="A106" s="10">
        <v>168</v>
      </c>
      <c r="B106" s="10">
        <v>850</v>
      </c>
      <c r="C106" s="10">
        <v>2000</v>
      </c>
      <c r="D106" s="10" t="s">
        <v>122</v>
      </c>
      <c r="E106" s="10">
        <v>-9.35</v>
      </c>
      <c r="F106" s="10" t="s">
        <v>123</v>
      </c>
      <c r="G106" s="13">
        <v>71.8</v>
      </c>
      <c r="H106" s="13">
        <v>0.22</v>
      </c>
      <c r="I106" s="13">
        <v>16.61</v>
      </c>
      <c r="J106" s="13">
        <v>1.47</v>
      </c>
      <c r="K106" s="13">
        <v>0.69</v>
      </c>
      <c r="L106" s="13">
        <v>2.16</v>
      </c>
      <c r="M106" s="13">
        <v>4.74</v>
      </c>
      <c r="N106" s="13">
        <v>2.16</v>
      </c>
      <c r="O106" s="11">
        <v>0.09</v>
      </c>
      <c r="P106" s="13">
        <f t="shared" si="23"/>
        <v>99.939999999999984</v>
      </c>
      <c r="Q106" s="13">
        <v>8.58</v>
      </c>
      <c r="R106" s="112">
        <v>5.91</v>
      </c>
      <c r="S106" s="13"/>
      <c r="T106" s="35">
        <v>360.44100000000003</v>
      </c>
      <c r="U106" s="36"/>
      <c r="V106" s="36">
        <v>350.92459410311943</v>
      </c>
      <c r="W106" s="37">
        <v>-2.6402118229836777E-2</v>
      </c>
      <c r="X106" s="38">
        <v>386.07152295493529</v>
      </c>
      <c r="Y106" s="37">
        <v>7.1108788830724745E-2</v>
      </c>
      <c r="Z106" s="38">
        <v>125.4405365255883</v>
      </c>
      <c r="AA106" s="37">
        <v>-0.65198038922989254</v>
      </c>
      <c r="AB106" s="38">
        <v>328.43180349885984</v>
      </c>
      <c r="AC106" s="37">
        <v>-8.8805647806826066E-2</v>
      </c>
      <c r="AD106" s="109">
        <v>300.996163907452</v>
      </c>
      <c r="AE106" s="37">
        <v>-0.16492251462111143</v>
      </c>
      <c r="AF106" s="39"/>
      <c r="AG106" s="40">
        <f t="shared" si="19"/>
        <v>2.6402118229836777E-2</v>
      </c>
      <c r="AH106" s="39">
        <f t="shared" si="20"/>
        <v>0.65198038922989254</v>
      </c>
      <c r="AI106" s="39">
        <f t="shared" si="21"/>
        <v>7.1108788830724745E-2</v>
      </c>
      <c r="AJ106" s="39">
        <f t="shared" si="22"/>
        <v>8.8805647806826066E-2</v>
      </c>
      <c r="AK106" s="39">
        <f t="shared" si="18"/>
        <v>0.16492251462111143</v>
      </c>
      <c r="AM106" s="41">
        <v>1.4720101724919787</v>
      </c>
      <c r="AN106" s="13">
        <v>1.6561226548075344E-2</v>
      </c>
      <c r="AO106" s="13">
        <v>1.1811479328303887</v>
      </c>
      <c r="AQ106" s="42">
        <v>0.64090021441720524</v>
      </c>
      <c r="AR106" s="42">
        <v>1.4776158860444098E-3</v>
      </c>
      <c r="AS106" s="42">
        <v>8.7379183520917461E-2</v>
      </c>
      <c r="AT106" s="42">
        <v>5.1495520301790094E-3</v>
      </c>
      <c r="AU106" s="42">
        <v>5.8242908779929789E-3</v>
      </c>
      <c r="AV106" s="42">
        <v>9.1813061517624223E-3</v>
      </c>
      <c r="AW106" s="42">
        <v>2.065922011286913E-2</v>
      </c>
      <c r="AX106" s="42">
        <v>4.1019932975891127E-2</v>
      </c>
      <c r="AY106" s="42">
        <v>1.2299034648935253E-2</v>
      </c>
      <c r="AZ106" s="42">
        <v>6.0289385533996332E-4</v>
      </c>
      <c r="BA106" s="42">
        <v>0.17610964937820298</v>
      </c>
      <c r="BB106" s="42">
        <v>1.00060289385534</v>
      </c>
      <c r="BD106" s="42">
        <v>0.66442862758865617</v>
      </c>
      <c r="BE106" s="42">
        <v>1.5318613930570208E-3</v>
      </c>
      <c r="BF106" s="42">
        <v>0.18117401018320503</v>
      </c>
      <c r="BG106" s="42">
        <v>5.3385998493065343E-3</v>
      </c>
      <c r="BH106" s="42">
        <v>6.0381093775432465E-3</v>
      </c>
      <c r="BI106" s="42">
        <v>9.5183657434629605E-3</v>
      </c>
      <c r="BJ106" s="42">
        <v>2.141765123160037E-2</v>
      </c>
      <c r="BK106" s="42">
        <v>8.5051673124290766E-2</v>
      </c>
      <c r="BL106" s="42">
        <v>2.5501101508877893E-2</v>
      </c>
      <c r="BM106" s="42">
        <v>6.2502699776661498E-4</v>
      </c>
      <c r="BN106" s="42">
        <v>1.7042901614455028</v>
      </c>
      <c r="BO106" s="11">
        <v>1</v>
      </c>
      <c r="CC106" s="39"/>
      <c r="CD106" s="41"/>
      <c r="CE106" s="39"/>
      <c r="CF106" s="43"/>
      <c r="CG106" s="38"/>
      <c r="CH106" s="39"/>
      <c r="CI106" s="41"/>
      <c r="CJ106" s="39"/>
      <c r="CK106" s="43"/>
      <c r="CL106" s="38"/>
      <c r="CM106" s="39"/>
      <c r="CN106" s="38"/>
      <c r="CO106" s="39"/>
      <c r="CP106" s="43"/>
      <c r="CQ106" s="38"/>
      <c r="CR106" s="39"/>
      <c r="CS106" s="38"/>
      <c r="CT106" s="39"/>
      <c r="CU106" s="43"/>
      <c r="CV106" s="41"/>
      <c r="CW106" s="41"/>
      <c r="CX106" s="41"/>
      <c r="CY106" s="41"/>
      <c r="CZ106" s="41"/>
      <c r="DA106" s="38"/>
      <c r="DC106" s="13"/>
      <c r="DD106" s="12"/>
      <c r="DE106" s="11"/>
      <c r="DI106" s="44"/>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W106" s="13"/>
      <c r="EX106" s="13"/>
      <c r="EY106" s="13"/>
      <c r="EZ106" s="13"/>
      <c r="FA106" s="13"/>
      <c r="GB106" s="45"/>
      <c r="GC106" s="45"/>
      <c r="GD106" s="45"/>
      <c r="GF106" s="45"/>
      <c r="GG106" s="45"/>
      <c r="GH106" s="45"/>
      <c r="GI106" s="45"/>
      <c r="GJ106" s="45"/>
      <c r="GK106" s="45"/>
      <c r="GL106" s="45"/>
      <c r="GM106" s="45"/>
    </row>
    <row r="107" spans="1:195" s="10" customFormat="1" ht="14" customHeight="1">
      <c r="A107" s="10">
        <v>141</v>
      </c>
      <c r="B107" s="10">
        <v>850</v>
      </c>
      <c r="C107" s="10">
        <v>2000</v>
      </c>
      <c r="D107" s="10" t="s">
        <v>64</v>
      </c>
      <c r="E107" s="10">
        <v>-7.93</v>
      </c>
      <c r="F107" s="10" t="s">
        <v>123</v>
      </c>
      <c r="G107" s="13">
        <v>72.34</v>
      </c>
      <c r="H107" s="13">
        <v>0.17</v>
      </c>
      <c r="I107" s="13">
        <v>16.66</v>
      </c>
      <c r="J107" s="13">
        <v>1.36</v>
      </c>
      <c r="K107" s="13">
        <v>0.65</v>
      </c>
      <c r="L107" s="13">
        <v>2.27</v>
      </c>
      <c r="M107" s="13">
        <v>4.28</v>
      </c>
      <c r="N107" s="13">
        <v>2.12</v>
      </c>
      <c r="O107" s="11">
        <v>0.09</v>
      </c>
      <c r="P107" s="13">
        <f t="shared" si="23"/>
        <v>99.940000000000012</v>
      </c>
      <c r="Q107" s="13">
        <v>9.64</v>
      </c>
      <c r="R107" s="112">
        <v>5.88</v>
      </c>
      <c r="S107" s="13"/>
      <c r="T107" s="35">
        <v>360.44100000000003</v>
      </c>
      <c r="U107" s="36"/>
      <c r="V107" s="36">
        <v>389.4147534344562</v>
      </c>
      <c r="W107" s="37">
        <v>8.0384177811226157E-2</v>
      </c>
      <c r="X107" s="38">
        <v>372.92872093269563</v>
      </c>
      <c r="Y107" s="37">
        <v>3.4645672752810011E-2</v>
      </c>
      <c r="Z107" s="38">
        <v>83.788589316916003</v>
      </c>
      <c r="AA107" s="37">
        <v>-0.76753868367661837</v>
      </c>
      <c r="AB107" s="38">
        <v>307.2290123625869</v>
      </c>
      <c r="AC107" s="37">
        <v>-0.14763022973916154</v>
      </c>
      <c r="AD107" s="109">
        <v>280.81787882577578</v>
      </c>
      <c r="AE107" s="37">
        <v>-0.22090472830289631</v>
      </c>
      <c r="AF107" s="39"/>
      <c r="AG107" s="40">
        <f t="shared" si="19"/>
        <v>8.0384177811226157E-2</v>
      </c>
      <c r="AH107" s="39">
        <f t="shared" si="20"/>
        <v>0.76753868367661837</v>
      </c>
      <c r="AI107" s="39">
        <f t="shared" si="21"/>
        <v>3.4645672752810011E-2</v>
      </c>
      <c r="AJ107" s="39">
        <f t="shared" si="22"/>
        <v>0.14763022973916154</v>
      </c>
      <c r="AK107" s="39">
        <f t="shared" si="18"/>
        <v>0.22090472830289631</v>
      </c>
      <c r="AM107" s="41">
        <v>1.3520431405922473</v>
      </c>
      <c r="AN107" s="13">
        <v>4.826262979249935E-3</v>
      </c>
      <c r="AO107" s="13">
        <v>1.2375054491616582</v>
      </c>
      <c r="AQ107" s="42">
        <v>0.64614457220157795</v>
      </c>
      <c r="AR107" s="42">
        <v>1.1425442146805673E-3</v>
      </c>
      <c r="AS107" s="42">
        <v>8.7699793413791971E-2</v>
      </c>
      <c r="AT107" s="42">
        <v>3.2834596945665764E-3</v>
      </c>
      <c r="AU107" s="42">
        <v>6.8758812640293994E-3</v>
      </c>
      <c r="AV107" s="42">
        <v>8.6547386635710839E-3</v>
      </c>
      <c r="AW107" s="42">
        <v>2.1725573637929589E-2</v>
      </c>
      <c r="AX107" s="42">
        <v>3.7063429058063285E-2</v>
      </c>
      <c r="AY107" s="42">
        <v>1.2079205175902774E-2</v>
      </c>
      <c r="AZ107" s="42">
        <v>6.0328993664331273E-4</v>
      </c>
      <c r="BA107" s="42">
        <v>0.17533080267588685</v>
      </c>
      <c r="BB107" s="42">
        <v>1.0006032899366433</v>
      </c>
      <c r="BD107" s="42">
        <v>0.67200911088358461</v>
      </c>
      <c r="BE107" s="42">
        <v>1.1882791481735773E-3</v>
      </c>
      <c r="BF107" s="42">
        <v>0.18242066166669094</v>
      </c>
      <c r="BG107" s="42">
        <v>3.4148933921237124E-3</v>
      </c>
      <c r="BH107" s="42">
        <v>7.1511161024501923E-3</v>
      </c>
      <c r="BI107" s="42">
        <v>9.0011794332952293E-3</v>
      </c>
      <c r="BJ107" s="42">
        <v>2.2595227216899393E-2</v>
      </c>
      <c r="BK107" s="42">
        <v>7.7094084138915261E-2</v>
      </c>
      <c r="BL107" s="42">
        <v>2.5125448017866966E-2</v>
      </c>
      <c r="BM107" s="42">
        <v>6.2743904595117281E-4</v>
      </c>
      <c r="BN107" s="42">
        <v>1.7168735128379378</v>
      </c>
      <c r="BO107" s="11">
        <v>1</v>
      </c>
      <c r="CC107" s="39"/>
      <c r="CD107" s="41"/>
      <c r="CE107" s="39"/>
      <c r="CF107" s="43"/>
      <c r="CG107" s="38"/>
      <c r="CH107" s="39"/>
      <c r="CI107" s="41"/>
      <c r="CJ107" s="39"/>
      <c r="CK107" s="43"/>
      <c r="CL107" s="38"/>
      <c r="CM107" s="39"/>
      <c r="CN107" s="38"/>
      <c r="CO107" s="39"/>
      <c r="CP107" s="43"/>
      <c r="CQ107" s="38"/>
      <c r="CR107" s="39"/>
      <c r="CS107" s="38"/>
      <c r="CT107" s="39"/>
      <c r="CU107" s="43"/>
      <c r="CV107" s="41"/>
      <c r="CW107" s="41"/>
      <c r="CX107" s="41"/>
      <c r="CY107" s="41"/>
      <c r="CZ107" s="41"/>
      <c r="DA107" s="38"/>
      <c r="DC107" s="13"/>
      <c r="DD107" s="12"/>
      <c r="DE107" s="11"/>
      <c r="DI107" s="44"/>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W107" s="13"/>
      <c r="EX107" s="13"/>
      <c r="EY107" s="13"/>
      <c r="EZ107" s="13"/>
      <c r="FA107" s="13"/>
      <c r="GB107" s="45"/>
      <c r="GC107" s="45"/>
      <c r="GD107" s="45"/>
      <c r="GF107" s="45"/>
      <c r="GG107" s="45"/>
      <c r="GH107" s="45"/>
      <c r="GI107" s="45"/>
      <c r="GJ107" s="45"/>
      <c r="GK107" s="45"/>
      <c r="GL107" s="45"/>
      <c r="GM107" s="45"/>
    </row>
    <row r="108" spans="1:195" s="10" customFormat="1" ht="14" customHeight="1">
      <c r="A108" s="10">
        <v>215</v>
      </c>
      <c r="B108" s="10">
        <v>850</v>
      </c>
      <c r="C108" s="10">
        <v>4000</v>
      </c>
      <c r="D108" s="10" t="s">
        <v>122</v>
      </c>
      <c r="E108" s="10">
        <v>-9.2100000000000009</v>
      </c>
      <c r="F108" s="10" t="s">
        <v>123</v>
      </c>
      <c r="G108" s="13">
        <v>67.510000000000005</v>
      </c>
      <c r="H108" s="13">
        <v>0.22</v>
      </c>
      <c r="I108" s="13">
        <v>19.45</v>
      </c>
      <c r="J108" s="13">
        <v>1.54</v>
      </c>
      <c r="K108" s="13">
        <v>0.7</v>
      </c>
      <c r="L108" s="13">
        <v>4.04</v>
      </c>
      <c r="M108" s="13">
        <v>4.93</v>
      </c>
      <c r="N108" s="13">
        <v>1.31</v>
      </c>
      <c r="O108" s="11">
        <v>0.19</v>
      </c>
      <c r="P108" s="13">
        <f t="shared" si="23"/>
        <v>99.890000000000015</v>
      </c>
      <c r="Q108" s="13">
        <v>11.04</v>
      </c>
      <c r="R108" s="112">
        <v>8.1300000000000008</v>
      </c>
      <c r="S108" s="13"/>
      <c r="T108" s="35">
        <v>760.93099999999993</v>
      </c>
      <c r="U108" s="36"/>
      <c r="V108" s="36">
        <v>851.84174457238362</v>
      </c>
      <c r="W108" s="37">
        <v>0.11947304627145391</v>
      </c>
      <c r="X108" s="38">
        <v>471.68659155948944</v>
      </c>
      <c r="Y108" s="37">
        <v>-0.38011910204803129</v>
      </c>
      <c r="Z108" s="38">
        <v>181.58824920851853</v>
      </c>
      <c r="AA108" s="37">
        <v>-0.76136042662407166</v>
      </c>
      <c r="AB108" s="38">
        <v>725.31733542563927</v>
      </c>
      <c r="AC108" s="37">
        <v>-4.6802751595559466E-2</v>
      </c>
      <c r="AD108" s="109">
        <v>698.43490344597058</v>
      </c>
      <c r="AE108" s="37">
        <v>-8.2131095400278548E-2</v>
      </c>
      <c r="AF108" s="39"/>
      <c r="AG108" s="40">
        <f t="shared" si="19"/>
        <v>0.11947304627145391</v>
      </c>
      <c r="AH108" s="39">
        <f t="shared" si="20"/>
        <v>0.76136042662407166</v>
      </c>
      <c r="AI108" s="39">
        <f t="shared" si="21"/>
        <v>0.38011910204803129</v>
      </c>
      <c r="AJ108" s="39">
        <f t="shared" si="22"/>
        <v>4.6802751595559466E-2</v>
      </c>
      <c r="AK108" s="39">
        <f t="shared" si="18"/>
        <v>8.2131095400278548E-2</v>
      </c>
      <c r="AM108" s="41">
        <v>1.5813602485686316</v>
      </c>
      <c r="AN108" s="13">
        <v>1.7974959790354367E-2</v>
      </c>
      <c r="AO108" s="13">
        <v>1.152716346339675</v>
      </c>
      <c r="AQ108" s="42">
        <v>0.56944205957121419</v>
      </c>
      <c r="AR108" s="42">
        <v>1.3962944520262586E-3</v>
      </c>
      <c r="AS108" s="42">
        <v>9.6688186880772797E-2</v>
      </c>
      <c r="AT108" s="42">
        <v>5.2326139643523338E-3</v>
      </c>
      <c r="AU108" s="42">
        <v>5.6310815759638691E-3</v>
      </c>
      <c r="AV108" s="42">
        <v>8.8017469674986932E-3</v>
      </c>
      <c r="AW108" s="42">
        <v>3.6513797071782254E-2</v>
      </c>
      <c r="AX108" s="42">
        <v>4.0316143730262537E-2</v>
      </c>
      <c r="AY108" s="42">
        <v>7.0486189041618552E-3</v>
      </c>
      <c r="AZ108" s="42">
        <v>1.202727967481592E-3</v>
      </c>
      <c r="BA108" s="42">
        <v>0.22892945688196525</v>
      </c>
      <c r="BB108" s="42">
        <v>1.0012027279674816</v>
      </c>
      <c r="BD108" s="42">
        <v>0.62225706601921782</v>
      </c>
      <c r="BE108" s="42">
        <v>1.5257989367188861E-3</v>
      </c>
      <c r="BF108" s="42">
        <v>0.21131177957754391</v>
      </c>
      <c r="BG108" s="42">
        <v>5.7179320676116535E-3</v>
      </c>
      <c r="BH108" s="42">
        <v>6.1533570291815512E-3</v>
      </c>
      <c r="BI108" s="42">
        <v>9.6180974899595373E-3</v>
      </c>
      <c r="BJ108" s="42">
        <v>3.9900404006365568E-2</v>
      </c>
      <c r="BK108" s="42">
        <v>8.8110826691279481E-2</v>
      </c>
      <c r="BL108" s="42">
        <v>1.5404738182121697E-2</v>
      </c>
      <c r="BM108" s="42">
        <v>1.3142794138316673E-3</v>
      </c>
      <c r="BN108" s="42">
        <v>1.680757650822599</v>
      </c>
      <c r="BO108" s="11">
        <v>1</v>
      </c>
      <c r="CC108" s="39"/>
      <c r="CD108" s="41"/>
      <c r="CE108" s="39"/>
      <c r="CF108" s="43"/>
      <c r="CG108" s="38"/>
      <c r="CH108" s="39"/>
      <c r="CI108" s="41"/>
      <c r="CJ108" s="39"/>
      <c r="CK108" s="43"/>
      <c r="CL108" s="38"/>
      <c r="CM108" s="39"/>
      <c r="CN108" s="38"/>
      <c r="CO108" s="39"/>
      <c r="CP108" s="43"/>
      <c r="CQ108" s="38"/>
      <c r="CR108" s="39"/>
      <c r="CS108" s="38"/>
      <c r="CT108" s="39"/>
      <c r="CU108" s="43"/>
      <c r="CV108" s="41"/>
      <c r="CW108" s="41"/>
      <c r="CX108" s="41"/>
      <c r="CY108" s="41"/>
      <c r="CZ108" s="41"/>
      <c r="DA108" s="38"/>
      <c r="DC108" s="13"/>
      <c r="DD108" s="12"/>
      <c r="DE108" s="11"/>
      <c r="DI108" s="44"/>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W108" s="13"/>
      <c r="EX108" s="13"/>
      <c r="EY108" s="13"/>
      <c r="EZ108" s="13"/>
      <c r="FA108" s="13"/>
      <c r="GB108" s="45"/>
      <c r="GC108" s="45"/>
      <c r="GD108" s="45"/>
      <c r="GF108" s="45"/>
      <c r="GG108" s="45"/>
      <c r="GH108" s="45"/>
      <c r="GI108" s="45"/>
      <c r="GJ108" s="45"/>
      <c r="GK108" s="45"/>
      <c r="GL108" s="45"/>
      <c r="GM108" s="45"/>
    </row>
    <row r="109" spans="1:195" s="10" customFormat="1" ht="14" customHeight="1">
      <c r="A109" s="10">
        <v>210</v>
      </c>
      <c r="B109" s="10">
        <v>850</v>
      </c>
      <c r="C109" s="10">
        <v>4000</v>
      </c>
      <c r="D109" s="10" t="s">
        <v>64</v>
      </c>
      <c r="E109" s="10">
        <v>-7.9</v>
      </c>
      <c r="F109" s="10" t="s">
        <v>123</v>
      </c>
      <c r="G109" s="13">
        <v>67.94</v>
      </c>
      <c r="H109" s="13">
        <v>0.19</v>
      </c>
      <c r="I109" s="13">
        <v>19.329999999999998</v>
      </c>
      <c r="J109" s="13">
        <v>1.55</v>
      </c>
      <c r="K109" s="13">
        <v>0.78</v>
      </c>
      <c r="L109" s="13">
        <v>4.22</v>
      </c>
      <c r="M109" s="13">
        <v>4.43</v>
      </c>
      <c r="N109" s="13">
        <v>0.13</v>
      </c>
      <c r="O109" s="11">
        <v>0.17</v>
      </c>
      <c r="P109" s="13">
        <f t="shared" si="23"/>
        <v>98.74</v>
      </c>
      <c r="Q109" s="13">
        <v>11.38</v>
      </c>
      <c r="R109" s="112">
        <v>8.07</v>
      </c>
      <c r="S109" s="13"/>
      <c r="T109" s="35">
        <v>680.83300000000008</v>
      </c>
      <c r="U109" s="36"/>
      <c r="V109" s="36">
        <v>1022.9835882120059</v>
      </c>
      <c r="W109" s="37">
        <v>0.50254700963673293</v>
      </c>
      <c r="X109" s="38">
        <v>429.70177409826562</v>
      </c>
      <c r="Y109" s="37">
        <v>-0.36885877432752884</v>
      </c>
      <c r="Z109" s="38">
        <v>99.282408968810969</v>
      </c>
      <c r="AA109" s="37">
        <v>-0.85417509290999272</v>
      </c>
      <c r="AB109" s="38">
        <v>670.09579341719427</v>
      </c>
      <c r="AC109" s="37">
        <v>-1.5770690584630608E-2</v>
      </c>
      <c r="AD109" s="109">
        <v>788.24243859732758</v>
      </c>
      <c r="AE109" s="37">
        <v>0.15776179855754272</v>
      </c>
      <c r="AF109" s="39"/>
      <c r="AG109" s="40">
        <f t="shared" si="19"/>
        <v>0.50254700963673293</v>
      </c>
      <c r="AH109" s="39">
        <f t="shared" si="20"/>
        <v>0.85417509290999272</v>
      </c>
      <c r="AI109" s="39">
        <f t="shared" si="21"/>
        <v>0.36885877432752884</v>
      </c>
      <c r="AJ109" s="39">
        <f t="shared" si="22"/>
        <v>1.5770690584630608E-2</v>
      </c>
      <c r="AK109" s="39">
        <f t="shared" si="18"/>
        <v>0.15776179855754272</v>
      </c>
      <c r="AM109" s="41">
        <v>1.3983281209714695</v>
      </c>
      <c r="AN109" s="13">
        <v>0</v>
      </c>
      <c r="AO109" s="13">
        <v>1.2800714101078794</v>
      </c>
      <c r="AQ109" s="42">
        <v>0.57686724258710875</v>
      </c>
      <c r="AR109" s="42">
        <v>1.2138830153499564E-3</v>
      </c>
      <c r="AS109" s="42">
        <v>9.6728525361908277E-2</v>
      </c>
      <c r="AT109" s="42">
        <v>3.9214394466206542E-3</v>
      </c>
      <c r="AU109" s="42">
        <v>7.0852690681259779E-3</v>
      </c>
      <c r="AV109" s="42">
        <v>9.8726637157504418E-3</v>
      </c>
      <c r="AW109" s="42">
        <v>3.8393436434480489E-2</v>
      </c>
      <c r="AX109" s="42">
        <v>3.646739104243342E-2</v>
      </c>
      <c r="AY109" s="42">
        <v>7.0411725828361691E-4</v>
      </c>
      <c r="AZ109" s="42">
        <v>1.0832573204363339E-3</v>
      </c>
      <c r="BA109" s="42">
        <v>0.22874603206993843</v>
      </c>
      <c r="BB109" s="42">
        <v>1.0010832573204362</v>
      </c>
      <c r="BD109" s="42">
        <v>0.63731391737987919</v>
      </c>
      <c r="BE109" s="42">
        <v>1.3410789912147959E-3</v>
      </c>
      <c r="BF109" s="42">
        <v>0.2137283273160305</v>
      </c>
      <c r="BG109" s="42">
        <v>4.3323450371103535E-3</v>
      </c>
      <c r="BH109" s="42">
        <v>7.8276945753528258E-3</v>
      </c>
      <c r="BI109" s="42">
        <v>1.0907164635386622E-2</v>
      </c>
      <c r="BJ109" s="42">
        <v>4.2416468763242871E-2</v>
      </c>
      <c r="BK109" s="42">
        <v>8.0577207808320561E-2</v>
      </c>
      <c r="BL109" s="42">
        <v>1.5557954934622604E-3</v>
      </c>
      <c r="BM109" s="42">
        <v>1.196765764201739E-3</v>
      </c>
      <c r="BN109" s="42">
        <v>1.7083665056658943</v>
      </c>
      <c r="BO109" s="11">
        <v>1</v>
      </c>
      <c r="CC109" s="39"/>
      <c r="CD109" s="41"/>
      <c r="CE109" s="39"/>
      <c r="CF109" s="43"/>
      <c r="CG109" s="38"/>
      <c r="CH109" s="39"/>
      <c r="CI109" s="41"/>
      <c r="CJ109" s="39"/>
      <c r="CK109" s="43"/>
      <c r="CL109" s="38"/>
      <c r="CM109" s="39"/>
      <c r="CN109" s="38"/>
      <c r="CO109" s="39"/>
      <c r="CP109" s="43"/>
      <c r="CQ109" s="38"/>
      <c r="CR109" s="39"/>
      <c r="CS109" s="38"/>
      <c r="CT109" s="39"/>
      <c r="CU109" s="43"/>
      <c r="CV109" s="41"/>
      <c r="CW109" s="41"/>
      <c r="CX109" s="41"/>
      <c r="CY109" s="41"/>
      <c r="CZ109" s="41"/>
      <c r="DA109" s="38"/>
      <c r="DC109" s="13"/>
      <c r="DD109" s="12"/>
      <c r="DE109" s="11"/>
      <c r="DI109" s="44"/>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W109" s="13"/>
      <c r="EX109" s="13"/>
      <c r="EY109" s="13"/>
      <c r="EZ109" s="13"/>
      <c r="FA109" s="13"/>
      <c r="GB109" s="45"/>
      <c r="GC109" s="45"/>
      <c r="GD109" s="45"/>
      <c r="GF109" s="45"/>
      <c r="GG109" s="45"/>
      <c r="GH109" s="45"/>
      <c r="GI109" s="45"/>
      <c r="GJ109" s="45"/>
      <c r="GK109" s="45"/>
      <c r="GL109" s="45"/>
      <c r="GM109" s="45"/>
    </row>
    <row r="110" spans="1:195" s="10" customFormat="1" ht="14" customHeight="1">
      <c r="A110" s="10">
        <v>95</v>
      </c>
      <c r="B110" s="10">
        <v>1000</v>
      </c>
      <c r="C110" s="10">
        <v>2000</v>
      </c>
      <c r="D110" s="10" t="s">
        <v>122</v>
      </c>
      <c r="E110" s="10">
        <v>-6.67</v>
      </c>
      <c r="F110" s="10" t="s">
        <v>123</v>
      </c>
      <c r="G110" s="13">
        <v>59.71</v>
      </c>
      <c r="H110" s="13">
        <v>0.62</v>
      </c>
      <c r="I110" s="13">
        <v>21.54</v>
      </c>
      <c r="J110" s="13">
        <v>2.64</v>
      </c>
      <c r="K110" s="13">
        <v>0.9</v>
      </c>
      <c r="L110" s="13">
        <v>7.7</v>
      </c>
      <c r="M110" s="13">
        <v>4.34</v>
      </c>
      <c r="N110" s="13">
        <v>1.07</v>
      </c>
      <c r="O110" s="11">
        <v>1.23</v>
      </c>
      <c r="P110" s="13">
        <f t="shared" si="23"/>
        <v>99.750000000000014</v>
      </c>
      <c r="Q110" s="13">
        <v>9.1199999999999992</v>
      </c>
      <c r="R110" s="112">
        <v>5.96</v>
      </c>
      <c r="S110" s="13"/>
      <c r="T110" s="35">
        <v>4926.027</v>
      </c>
      <c r="U110" s="36"/>
      <c r="V110" s="36">
        <v>3353.2786148582318</v>
      </c>
      <c r="W110" s="37">
        <v>-0.31927319625770795</v>
      </c>
      <c r="X110" s="38">
        <v>1577.5122438312756</v>
      </c>
      <c r="Y110" s="37">
        <v>-0.67975972445313926</v>
      </c>
      <c r="Z110" s="38">
        <v>782.40663283822619</v>
      </c>
      <c r="AA110" s="37">
        <v>-0.84116882980173968</v>
      </c>
      <c r="AB110" s="38">
        <v>2113.4163276935869</v>
      </c>
      <c r="AC110" s="37">
        <v>-0.57096939832169269</v>
      </c>
      <c r="AD110" s="109">
        <v>5947.7740013584589</v>
      </c>
      <c r="AE110" s="37">
        <v>0.20741806761482609</v>
      </c>
      <c r="AF110" s="39"/>
      <c r="AG110" s="40">
        <f t="shared" si="19"/>
        <v>0.31927319625770795</v>
      </c>
      <c r="AH110" s="39">
        <f t="shared" si="20"/>
        <v>0.84116882980173968</v>
      </c>
      <c r="AI110" s="39">
        <f t="shared" si="21"/>
        <v>0.67975972445313926</v>
      </c>
      <c r="AJ110" s="39">
        <f t="shared" si="22"/>
        <v>0.57096939832169269</v>
      </c>
      <c r="AK110" s="39">
        <f t="shared" si="18"/>
        <v>0.20741806761482609</v>
      </c>
      <c r="AM110" s="41">
        <v>2.0899746341009244</v>
      </c>
      <c r="AN110" s="13">
        <v>9.3908147211042403E-2</v>
      </c>
      <c r="AO110" s="13">
        <v>0.96604282542017439</v>
      </c>
      <c r="AQ110" s="42">
        <v>0.54550665266131582</v>
      </c>
      <c r="AR110" s="42">
        <v>4.2620404562068882E-3</v>
      </c>
      <c r="AS110" s="42">
        <v>0.11597678256077608</v>
      </c>
      <c r="AT110" s="42">
        <v>9.172121637675501E-3</v>
      </c>
      <c r="AU110" s="42">
        <v>1.0999106373150838E-2</v>
      </c>
      <c r="AV110" s="42">
        <v>1.2257020020222865E-2</v>
      </c>
      <c r="AW110" s="42">
        <v>7.537683612729662E-2</v>
      </c>
      <c r="AX110" s="42">
        <v>3.8440881830086725E-2</v>
      </c>
      <c r="AY110" s="42">
        <v>6.2357408634848618E-3</v>
      </c>
      <c r="AZ110" s="42">
        <v>8.4331624651856844E-3</v>
      </c>
      <c r="BA110" s="42">
        <v>0.18177281746978366</v>
      </c>
      <c r="BB110" s="42">
        <v>1.0084331624651854</v>
      </c>
      <c r="BD110" s="42">
        <v>0.55727599409844786</v>
      </c>
      <c r="BE110" s="42">
        <v>4.3539942556761538E-3</v>
      </c>
      <c r="BF110" s="42">
        <v>0.23695797834393412</v>
      </c>
      <c r="BG110" s="42">
        <v>9.3700107573224667E-3</v>
      </c>
      <c r="BH110" s="42">
        <v>1.123641280704564E-2</v>
      </c>
      <c r="BI110" s="42">
        <v>1.2521466022697797E-2</v>
      </c>
      <c r="BJ110" s="42">
        <v>7.7003096259056547E-2</v>
      </c>
      <c r="BK110" s="42">
        <v>7.8540492701132114E-2</v>
      </c>
      <c r="BL110" s="42">
        <v>1.27405547546873E-2</v>
      </c>
      <c r="BM110" s="42">
        <v>8.6151084927242327E-3</v>
      </c>
      <c r="BN110" s="42">
        <v>1.6400866602017041</v>
      </c>
      <c r="BO110" s="11">
        <v>1</v>
      </c>
      <c r="CC110" s="39"/>
      <c r="CD110" s="41"/>
      <c r="CE110" s="39"/>
      <c r="CF110" s="43"/>
      <c r="CG110" s="38"/>
      <c r="CH110" s="39"/>
      <c r="CI110" s="41"/>
      <c r="CJ110" s="39"/>
      <c r="CK110" s="43"/>
      <c r="CL110" s="38"/>
      <c r="CM110" s="39"/>
      <c r="CN110" s="38"/>
      <c r="CO110" s="39"/>
      <c r="CP110" s="43"/>
      <c r="CQ110" s="38"/>
      <c r="CR110" s="39"/>
      <c r="CS110" s="38"/>
      <c r="CT110" s="39"/>
      <c r="CU110" s="43"/>
      <c r="CV110" s="41"/>
      <c r="CW110" s="41"/>
      <c r="CX110" s="41"/>
      <c r="CY110" s="41"/>
      <c r="CZ110" s="41"/>
      <c r="DA110" s="38"/>
      <c r="DC110" s="13"/>
      <c r="DD110" s="12"/>
      <c r="DE110" s="11"/>
      <c r="DI110" s="44"/>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W110" s="13"/>
      <c r="EX110" s="13"/>
      <c r="EY110" s="13"/>
      <c r="EZ110" s="13"/>
      <c r="FA110" s="13"/>
      <c r="GB110" s="45"/>
      <c r="GC110" s="45"/>
      <c r="GD110" s="45"/>
      <c r="GF110" s="45"/>
      <c r="GG110" s="45"/>
      <c r="GH110" s="45"/>
      <c r="GI110" s="45"/>
      <c r="GJ110" s="45"/>
      <c r="GK110" s="45"/>
      <c r="GL110" s="45"/>
      <c r="GM110" s="45"/>
    </row>
    <row r="111" spans="1:195" s="10" customFormat="1" ht="14" customHeight="1">
      <c r="A111" s="10">
        <v>112</v>
      </c>
      <c r="B111" s="10">
        <v>1000</v>
      </c>
      <c r="C111" s="10">
        <v>2000</v>
      </c>
      <c r="D111" s="10" t="s">
        <v>64</v>
      </c>
      <c r="E111" s="10">
        <v>-5.31</v>
      </c>
      <c r="F111" s="10" t="s">
        <v>123</v>
      </c>
      <c r="G111" s="13">
        <v>60.67</v>
      </c>
      <c r="H111" s="13">
        <v>0.67</v>
      </c>
      <c r="I111" s="13">
        <v>21.11</v>
      </c>
      <c r="J111" s="13">
        <v>2.4500000000000002</v>
      </c>
      <c r="K111" s="13">
        <v>1.1100000000000001</v>
      </c>
      <c r="L111" s="13">
        <v>7.06</v>
      </c>
      <c r="M111" s="13">
        <v>4.6100000000000003</v>
      </c>
      <c r="N111" s="13">
        <v>1.07</v>
      </c>
      <c r="O111" s="11">
        <v>1.1399999999999999</v>
      </c>
      <c r="P111" s="13">
        <f t="shared" si="23"/>
        <v>99.89</v>
      </c>
      <c r="Q111" s="13">
        <v>9.25</v>
      </c>
      <c r="R111" s="112">
        <v>5.99</v>
      </c>
      <c r="S111" s="13"/>
      <c r="T111" s="35">
        <v>4565.5860000000002</v>
      </c>
      <c r="U111" s="36"/>
      <c r="V111" s="36">
        <v>2970.9573891826462</v>
      </c>
      <c r="W111" s="37">
        <v>-0.34927139929405643</v>
      </c>
      <c r="X111" s="38">
        <v>1511.6030751774226</v>
      </c>
      <c r="Y111" s="37">
        <v>-0.66891367829290205</v>
      </c>
      <c r="Z111" s="38">
        <v>866.56715316737245</v>
      </c>
      <c r="AA111" s="37">
        <v>-0.81019585368288483</v>
      </c>
      <c r="AB111" s="38">
        <v>2119.0647739494561</v>
      </c>
      <c r="AC111" s="37">
        <v>-0.53586138253677496</v>
      </c>
      <c r="AD111" s="109">
        <v>4649.0637066019099</v>
      </c>
      <c r="AE111" s="37">
        <v>1.8284116562892392E-2</v>
      </c>
      <c r="AF111" s="39"/>
      <c r="AG111" s="40">
        <f t="shared" si="19"/>
        <v>0.34927139929405643</v>
      </c>
      <c r="AH111" s="39">
        <f t="shared" si="20"/>
        <v>0.81019585368288483</v>
      </c>
      <c r="AI111" s="39">
        <f t="shared" si="21"/>
        <v>0.66891367829290205</v>
      </c>
      <c r="AJ111" s="39">
        <f t="shared" si="22"/>
        <v>0.53586138253677496</v>
      </c>
      <c r="AK111" s="39">
        <f t="shared" si="18"/>
        <v>1.8284116562892392E-2</v>
      </c>
      <c r="AM111" s="41">
        <v>2.0251366911698128</v>
      </c>
      <c r="AN111" s="13">
        <v>9.3026587623730006E-2</v>
      </c>
      <c r="AO111" s="13">
        <v>0.97832412277630532</v>
      </c>
      <c r="AQ111" s="42">
        <v>0.55138316257730746</v>
      </c>
      <c r="AR111" s="42">
        <v>4.5817058747465991E-3</v>
      </c>
      <c r="AS111" s="42">
        <v>0.1130681055451923</v>
      </c>
      <c r="AT111" s="42">
        <v>5.7881276962389776E-3</v>
      </c>
      <c r="AU111" s="42">
        <v>1.283364499220389E-2</v>
      </c>
      <c r="AV111" s="42">
        <v>1.5038062648228556E-2</v>
      </c>
      <c r="AW111" s="42">
        <v>6.8750902760722418E-2</v>
      </c>
      <c r="AX111" s="42">
        <v>4.0619171654673977E-2</v>
      </c>
      <c r="AY111" s="42">
        <v>6.2031828649471094E-3</v>
      </c>
      <c r="AZ111" s="42">
        <v>7.7752924310497025E-3</v>
      </c>
      <c r="BA111" s="42">
        <v>0.18173393338573862</v>
      </c>
      <c r="BB111" s="42">
        <v>1.0077752924310497</v>
      </c>
      <c r="BD111" s="42">
        <v>0.56369624649880989</v>
      </c>
      <c r="BE111" s="42">
        <v>4.6840211661234666E-3</v>
      </c>
      <c r="BF111" s="42">
        <v>0.23118611891098495</v>
      </c>
      <c r="BG111" s="42">
        <v>5.9173839138917435E-3</v>
      </c>
      <c r="BH111" s="42">
        <v>1.3120236528784624E-2</v>
      </c>
      <c r="BI111" s="42">
        <v>1.5373881621261647E-2</v>
      </c>
      <c r="BJ111" s="42">
        <v>7.0286197439317424E-2</v>
      </c>
      <c r="BK111" s="42">
        <v>8.3052498341097902E-2</v>
      </c>
      <c r="BL111" s="42">
        <v>1.2683415579728219E-2</v>
      </c>
      <c r="BM111" s="42">
        <v>7.9489245524409953E-3</v>
      </c>
      <c r="BN111" s="42">
        <v>1.6426654884244047</v>
      </c>
      <c r="BO111" s="11">
        <v>1</v>
      </c>
      <c r="CC111" s="39"/>
      <c r="CD111" s="41"/>
      <c r="CE111" s="39"/>
      <c r="CF111" s="43"/>
      <c r="CG111" s="38"/>
      <c r="CH111" s="39"/>
      <c r="CI111" s="41"/>
      <c r="CJ111" s="39"/>
      <c r="CK111" s="43"/>
      <c r="CL111" s="38"/>
      <c r="CM111" s="39"/>
      <c r="CN111" s="38"/>
      <c r="CO111" s="39"/>
      <c r="CP111" s="43"/>
      <c r="CQ111" s="38"/>
      <c r="CR111" s="39"/>
      <c r="CS111" s="38"/>
      <c r="CT111" s="39"/>
      <c r="CU111" s="43"/>
      <c r="CV111" s="41"/>
      <c r="CW111" s="41"/>
      <c r="CX111" s="41"/>
      <c r="CY111" s="41"/>
      <c r="CZ111" s="41"/>
      <c r="DA111" s="38"/>
      <c r="DC111" s="13"/>
      <c r="DD111" s="12"/>
      <c r="DE111" s="11"/>
      <c r="DI111" s="44"/>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W111" s="13"/>
      <c r="EX111" s="13"/>
      <c r="EY111" s="13"/>
      <c r="EZ111" s="13"/>
      <c r="FA111" s="13"/>
      <c r="GB111" s="45"/>
      <c r="GC111" s="45"/>
      <c r="GD111" s="45"/>
      <c r="GF111" s="45"/>
      <c r="GG111" s="45"/>
      <c r="GH111" s="45"/>
      <c r="GI111" s="45"/>
      <c r="GJ111" s="45"/>
      <c r="GK111" s="45"/>
      <c r="GL111" s="45"/>
      <c r="GM111" s="45"/>
    </row>
    <row r="112" spans="1:195" s="10" customFormat="1" ht="14" customHeight="1">
      <c r="A112" s="10">
        <v>250</v>
      </c>
      <c r="B112" s="10">
        <v>1000</v>
      </c>
      <c r="C112" s="10">
        <v>4000</v>
      </c>
      <c r="D112" s="10" t="s">
        <v>122</v>
      </c>
      <c r="E112" s="10">
        <v>-6.55</v>
      </c>
      <c r="F112" s="10" t="s">
        <v>123</v>
      </c>
      <c r="G112" s="13">
        <v>60.66</v>
      </c>
      <c r="H112" s="13">
        <v>0.42</v>
      </c>
      <c r="I112" s="13">
        <v>20.49</v>
      </c>
      <c r="J112" s="13">
        <v>1.95</v>
      </c>
      <c r="K112" s="13">
        <v>0.36</v>
      </c>
      <c r="L112" s="13">
        <v>8.42</v>
      </c>
      <c r="M112" s="13">
        <v>4.7699999999999996</v>
      </c>
      <c r="N112" s="13">
        <v>1.1200000000000001</v>
      </c>
      <c r="O112" s="11">
        <v>1.68</v>
      </c>
      <c r="P112" s="13">
        <f t="shared" si="23"/>
        <v>99.87</v>
      </c>
      <c r="Q112" s="13">
        <v>11.36</v>
      </c>
      <c r="R112" s="112">
        <v>7.99</v>
      </c>
      <c r="S112" s="13"/>
      <c r="T112" s="35">
        <v>6728.232</v>
      </c>
      <c r="U112" s="36"/>
      <c r="V112" s="36">
        <v>4570.4386079851265</v>
      </c>
      <c r="W112" s="37">
        <v>-0.32070734065277079</v>
      </c>
      <c r="X112" s="38">
        <v>2257.0575852477305</v>
      </c>
      <c r="Y112" s="37">
        <v>-0.6645392749168384</v>
      </c>
      <c r="Z112" s="38">
        <v>1913.7390892416215</v>
      </c>
      <c r="AA112" s="37">
        <v>-0.71556582929339807</v>
      </c>
      <c r="AB112" s="38">
        <v>4531.9431891972108</v>
      </c>
      <c r="AC112" s="37">
        <v>-0.32642881678318897</v>
      </c>
      <c r="AD112" s="109">
        <v>4212.3918033737154</v>
      </c>
      <c r="AE112" s="37">
        <v>-0.37392292605639704</v>
      </c>
      <c r="AF112" s="39"/>
      <c r="AG112" s="40">
        <f t="shared" si="19"/>
        <v>0.32070734065277079</v>
      </c>
      <c r="AH112" s="39">
        <f t="shared" si="20"/>
        <v>0.71556582929339807</v>
      </c>
      <c r="AI112" s="39">
        <f t="shared" si="21"/>
        <v>0.6645392749168384</v>
      </c>
      <c r="AJ112" s="39">
        <f t="shared" si="22"/>
        <v>0.32642881678318897</v>
      </c>
      <c r="AK112" s="39">
        <f t="shared" si="18"/>
        <v>0.37392292605639704</v>
      </c>
      <c r="AM112" s="41">
        <v>2.2004075992995391</v>
      </c>
      <c r="AN112" s="13">
        <v>0.10500444196360824</v>
      </c>
      <c r="AO112" s="13">
        <v>0.84086785573780176</v>
      </c>
      <c r="AQ112" s="42">
        <v>0.52179023011100201</v>
      </c>
      <c r="AR112" s="42">
        <v>2.7184147987414026E-3</v>
      </c>
      <c r="AS112" s="42">
        <v>0.10387424324677365</v>
      </c>
      <c r="AT112" s="42">
        <v>6.2726501593127881E-3</v>
      </c>
      <c r="AU112" s="42">
        <v>7.7556025286151849E-3</v>
      </c>
      <c r="AV112" s="42">
        <v>4.6162087924475678E-3</v>
      </c>
      <c r="AW112" s="42">
        <v>7.7606809195513729E-2</v>
      </c>
      <c r="AX112" s="42">
        <v>3.9779795702035971E-2</v>
      </c>
      <c r="AY112" s="42">
        <v>6.1455797828022197E-3</v>
      </c>
      <c r="AZ112" s="42">
        <v>1.0845140793180387E-2</v>
      </c>
      <c r="BA112" s="42">
        <v>0.22944046568275561</v>
      </c>
      <c r="BB112" s="42">
        <v>1.0108451407931804</v>
      </c>
      <c r="BD112" s="42">
        <v>0.56694196866785895</v>
      </c>
      <c r="BE112" s="42">
        <v>2.9536456390270699E-3</v>
      </c>
      <c r="BF112" s="42">
        <v>0.22572545272716935</v>
      </c>
      <c r="BG112" s="42">
        <v>6.8154373632657401E-3</v>
      </c>
      <c r="BH112" s="42">
        <v>8.4267130966463964E-3</v>
      </c>
      <c r="BI112" s="42">
        <v>5.0156602204210598E-3</v>
      </c>
      <c r="BJ112" s="42">
        <v>8.4322309327208952E-2</v>
      </c>
      <c r="BK112" s="42">
        <v>8.6444070383302402E-2</v>
      </c>
      <c r="BL112" s="42">
        <v>1.3354742575099891E-2</v>
      </c>
      <c r="BM112" s="42">
        <v>1.1783596389794019E-2</v>
      </c>
      <c r="BN112" s="42">
        <v>1.6370722907395925</v>
      </c>
      <c r="BO112" s="11">
        <v>1</v>
      </c>
      <c r="CC112" s="39"/>
      <c r="CD112" s="41"/>
      <c r="CE112" s="39"/>
      <c r="CF112" s="43"/>
      <c r="CG112" s="38"/>
      <c r="CH112" s="39"/>
      <c r="CI112" s="41"/>
      <c r="CJ112" s="39"/>
      <c r="CK112" s="43"/>
      <c r="CL112" s="38"/>
      <c r="CM112" s="39"/>
      <c r="CN112" s="38"/>
      <c r="CO112" s="39"/>
      <c r="CP112" s="43"/>
      <c r="CQ112" s="38"/>
      <c r="CR112" s="39"/>
      <c r="CS112" s="38"/>
      <c r="CT112" s="39"/>
      <c r="CU112" s="43"/>
      <c r="CV112" s="41"/>
      <c r="CW112" s="41"/>
      <c r="CX112" s="41"/>
      <c r="CY112" s="41"/>
      <c r="CZ112" s="41"/>
      <c r="DA112" s="38"/>
      <c r="DC112" s="13"/>
      <c r="DD112" s="12"/>
      <c r="DE112" s="11"/>
      <c r="DI112" s="44"/>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W112" s="13"/>
      <c r="EX112" s="13"/>
      <c r="EY112" s="13"/>
      <c r="EZ112" s="13"/>
      <c r="FA112" s="13"/>
      <c r="GB112" s="45"/>
      <c r="GC112" s="45"/>
      <c r="GD112" s="45"/>
      <c r="GF112" s="45"/>
      <c r="GG112" s="45"/>
      <c r="GH112" s="45"/>
      <c r="GI112" s="45"/>
      <c r="GJ112" s="45"/>
      <c r="GK112" s="45"/>
      <c r="GL112" s="45"/>
      <c r="GM112" s="45"/>
    </row>
    <row r="113" spans="1:195" s="10" customFormat="1" ht="14" customHeight="1">
      <c r="A113" s="10">
        <v>151</v>
      </c>
      <c r="B113" s="10">
        <v>800</v>
      </c>
      <c r="C113" s="10">
        <v>2000</v>
      </c>
      <c r="D113" s="10" t="s">
        <v>122</v>
      </c>
      <c r="E113" s="10">
        <v>-10.41</v>
      </c>
      <c r="F113" s="10" t="s">
        <v>123</v>
      </c>
      <c r="G113" s="13">
        <v>69.510000000000005</v>
      </c>
      <c r="H113" s="13">
        <v>0.03</v>
      </c>
      <c r="I113" s="13">
        <v>16.54</v>
      </c>
      <c r="J113" s="13">
        <v>1.31</v>
      </c>
      <c r="K113" s="13">
        <v>0.34</v>
      </c>
      <c r="L113" s="13">
        <v>1.52</v>
      </c>
      <c r="M113" s="13">
        <v>4.9000000000000004</v>
      </c>
      <c r="N113" s="13">
        <v>5.78</v>
      </c>
      <c r="O113" s="11">
        <v>0.03</v>
      </c>
      <c r="P113" s="13">
        <f t="shared" si="23"/>
        <v>99.960000000000022</v>
      </c>
      <c r="Q113" s="13">
        <v>9.2799999999999994</v>
      </c>
      <c r="R113" s="112">
        <v>6.05</v>
      </c>
      <c r="S113" s="13"/>
      <c r="T113" s="35">
        <v>120.14699999999999</v>
      </c>
      <c r="U113" s="36"/>
      <c r="V113" s="36">
        <v>136.18393738304709</v>
      </c>
      <c r="W113" s="37">
        <v>0.1334776347561496</v>
      </c>
      <c r="X113" s="38">
        <v>276.64413944057702</v>
      </c>
      <c r="Y113" s="37">
        <v>1.3025472083412573</v>
      </c>
      <c r="Z113" s="38">
        <v>186.06165008747996</v>
      </c>
      <c r="AA113" s="37">
        <v>0.54861669527728507</v>
      </c>
      <c r="AB113" s="38">
        <v>185.27419478897841</v>
      </c>
      <c r="AC113" s="37">
        <v>0.54206259656069999</v>
      </c>
      <c r="AD113" s="109">
        <v>136.97474208116677</v>
      </c>
      <c r="AE113" s="37">
        <v>0.14005961098626496</v>
      </c>
      <c r="AF113" s="39"/>
      <c r="AG113" s="40">
        <f t="shared" si="19"/>
        <v>0.1334776347561496</v>
      </c>
      <c r="AH113" s="39">
        <f t="shared" si="20"/>
        <v>0.54861669527728507</v>
      </c>
      <c r="AI113" s="39">
        <f t="shared" si="21"/>
        <v>1.3025472083412573</v>
      </c>
      <c r="AJ113" s="39">
        <f t="shared" si="22"/>
        <v>0.54206259656069999</v>
      </c>
      <c r="AK113" s="39">
        <f t="shared" si="18"/>
        <v>0.14005961098626496</v>
      </c>
      <c r="AM113" s="41">
        <v>1.7234918752027846</v>
      </c>
      <c r="AN113" s="13">
        <v>4.3163873645895759E-2</v>
      </c>
      <c r="AO113" s="13">
        <v>0.96836074786144222</v>
      </c>
      <c r="AQ113" s="42">
        <v>0.62539328030326113</v>
      </c>
      <c r="AR113" s="42">
        <v>2.0309539435392471E-4</v>
      </c>
      <c r="AS113" s="42">
        <v>8.7702869790096533E-2</v>
      </c>
      <c r="AT113" s="42">
        <v>4.2324588649388069E-3</v>
      </c>
      <c r="AU113" s="42">
        <v>5.6247202735287419E-3</v>
      </c>
      <c r="AV113" s="42">
        <v>4.5600987229434432E-3</v>
      </c>
      <c r="AW113" s="42">
        <v>1.4653578966665913E-2</v>
      </c>
      <c r="AX113" s="42">
        <v>4.2741782911805803E-2</v>
      </c>
      <c r="AY113" s="42">
        <v>3.3173023905217126E-2</v>
      </c>
      <c r="AZ113" s="42">
        <v>2.0256273502066227E-4</v>
      </c>
      <c r="BA113" s="42">
        <v>0.18171509086718848</v>
      </c>
      <c r="BB113" s="42">
        <v>1.0002025627350206</v>
      </c>
      <c r="BD113" s="42">
        <v>0.63691988328148097</v>
      </c>
      <c r="BE113" s="42">
        <v>2.0683863888684885E-4</v>
      </c>
      <c r="BF113" s="42">
        <v>0.17863863699677784</v>
      </c>
      <c r="BG113" s="42">
        <v>4.310467175060304E-3</v>
      </c>
      <c r="BH113" s="42">
        <v>5.7283893078763299E-3</v>
      </c>
      <c r="BI113" s="42">
        <v>4.6441457525107713E-3</v>
      </c>
      <c r="BJ113" s="42">
        <v>1.492365859860063E-2</v>
      </c>
      <c r="BK113" s="42">
        <v>8.7059110613497234E-2</v>
      </c>
      <c r="BL113" s="42">
        <v>6.7568869635309045E-2</v>
      </c>
      <c r="BM113" s="42">
        <v>2.0629616212693578E-4</v>
      </c>
      <c r="BN113" s="42">
        <v>1.6519962449482914</v>
      </c>
      <c r="BO113" s="11">
        <v>1</v>
      </c>
      <c r="CC113" s="39"/>
      <c r="CD113" s="41"/>
      <c r="CE113" s="39"/>
      <c r="CF113" s="43"/>
      <c r="CG113" s="38"/>
      <c r="CH113" s="39"/>
      <c r="CI113" s="41"/>
      <c r="CJ113" s="39"/>
      <c r="CK113" s="43"/>
      <c r="CL113" s="38"/>
      <c r="CM113" s="39"/>
      <c r="CN113" s="38"/>
      <c r="CO113" s="39"/>
      <c r="CP113" s="43"/>
      <c r="CQ113" s="38"/>
      <c r="CR113" s="39"/>
      <c r="CS113" s="38"/>
      <c r="CT113" s="39"/>
      <c r="CU113" s="43"/>
      <c r="CV113" s="41"/>
      <c r="CW113" s="41"/>
      <c r="CX113" s="41"/>
      <c r="CY113" s="41"/>
      <c r="CZ113" s="41"/>
      <c r="DA113" s="38"/>
      <c r="DC113" s="13"/>
      <c r="DD113" s="12"/>
      <c r="DE113" s="11"/>
      <c r="DI113" s="44"/>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W113" s="13"/>
      <c r="EX113" s="13"/>
      <c r="EY113" s="13"/>
      <c r="EZ113" s="13"/>
      <c r="FA113" s="13"/>
      <c r="GB113" s="45"/>
      <c r="GC113" s="45"/>
      <c r="GD113" s="45"/>
      <c r="GF113" s="45"/>
      <c r="GG113" s="45"/>
      <c r="GH113" s="45"/>
      <c r="GI113" s="45"/>
      <c r="GJ113" s="45"/>
      <c r="GK113" s="45"/>
      <c r="GL113" s="45"/>
      <c r="GM113" s="45"/>
    </row>
    <row r="114" spans="1:195" s="10" customFormat="1" ht="14" customHeight="1">
      <c r="A114" s="10">
        <v>107</v>
      </c>
      <c r="B114" s="10">
        <v>800</v>
      </c>
      <c r="C114" s="10">
        <v>2000</v>
      </c>
      <c r="D114" s="10" t="s">
        <v>64</v>
      </c>
      <c r="E114" s="10">
        <v>-8.9600000000000009</v>
      </c>
      <c r="F114" s="10" t="s">
        <v>123</v>
      </c>
      <c r="G114" s="13">
        <v>70.319999999999993</v>
      </c>
      <c r="H114" s="13">
        <v>0.01</v>
      </c>
      <c r="I114" s="13">
        <v>16.350000000000001</v>
      </c>
      <c r="J114" s="13">
        <v>1.39</v>
      </c>
      <c r="K114" s="13">
        <v>0.27</v>
      </c>
      <c r="L114" s="13">
        <v>1.34</v>
      </c>
      <c r="M114" s="13">
        <v>4.33</v>
      </c>
      <c r="N114" s="13">
        <v>5.92</v>
      </c>
      <c r="O114" s="11">
        <v>0.05</v>
      </c>
      <c r="P114" s="13">
        <f t="shared" si="23"/>
        <v>99.98</v>
      </c>
      <c r="Q114" s="13">
        <v>8.3800000000000008</v>
      </c>
      <c r="R114" s="112">
        <v>6</v>
      </c>
      <c r="S114" s="13"/>
      <c r="T114" s="35">
        <v>200.245</v>
      </c>
      <c r="U114" s="36"/>
      <c r="V114" s="36">
        <v>122.07757724763408</v>
      </c>
      <c r="W114" s="37">
        <v>-0.3903589240798318</v>
      </c>
      <c r="X114" s="38">
        <v>268.29307441826245</v>
      </c>
      <c r="Y114" s="37">
        <v>0.33982408758402177</v>
      </c>
      <c r="Z114" s="38">
        <v>125.92122770621116</v>
      </c>
      <c r="AA114" s="37">
        <v>-0.37116418534190043</v>
      </c>
      <c r="AB114" s="38">
        <v>178.57994377520501</v>
      </c>
      <c r="AC114" s="37">
        <v>-0.10819274501133609</v>
      </c>
      <c r="AD114" s="109">
        <v>116.40293927791409</v>
      </c>
      <c r="AE114" s="37">
        <v>-0.41869739929629163</v>
      </c>
      <c r="AF114" s="39"/>
      <c r="AG114" s="40">
        <f t="shared" si="19"/>
        <v>0.3903589240798318</v>
      </c>
      <c r="AH114" s="39">
        <f t="shared" si="20"/>
        <v>0.37116418534190043</v>
      </c>
      <c r="AI114" s="39">
        <f t="shared" si="21"/>
        <v>0.33982408758402177</v>
      </c>
      <c r="AJ114" s="39">
        <f t="shared" si="22"/>
        <v>0.10819274501133609</v>
      </c>
      <c r="AK114" s="39">
        <f t="shared" si="18"/>
        <v>0.41869739929629163</v>
      </c>
      <c r="AM114" s="41">
        <v>1.5587113201063323</v>
      </c>
      <c r="AN114" s="13">
        <v>2.9897058991587209E-2</v>
      </c>
      <c r="AO114" s="13">
        <v>1.0239865481014396</v>
      </c>
      <c r="AQ114" s="42">
        <v>0.63369338397568675</v>
      </c>
      <c r="AR114" s="42">
        <v>6.7806793720458168E-5</v>
      </c>
      <c r="AS114" s="42">
        <v>8.6834127535830863E-2</v>
      </c>
      <c r="AT114" s="42">
        <v>3.0194939564534761E-3</v>
      </c>
      <c r="AU114" s="42">
        <v>7.4563867111275212E-3</v>
      </c>
      <c r="AV114" s="42">
        <v>3.6270494853864127E-3</v>
      </c>
      <c r="AW114" s="42">
        <v>1.2938958153229596E-2</v>
      </c>
      <c r="AX114" s="42">
        <v>3.7830217596665647E-2</v>
      </c>
      <c r="AY114" s="42">
        <v>3.4030890908039776E-2</v>
      </c>
      <c r="AZ114" s="42">
        <v>3.3814478247257336E-4</v>
      </c>
      <c r="BA114" s="42">
        <v>0.18050168488385962</v>
      </c>
      <c r="BB114" s="42">
        <v>1.0003381447824726</v>
      </c>
      <c r="BD114" s="42">
        <v>0.64782003850502634</v>
      </c>
      <c r="BE114" s="42">
        <v>6.9318381459660222E-5</v>
      </c>
      <c r="BF114" s="42">
        <v>0.17753976691658374</v>
      </c>
      <c r="BG114" s="42">
        <v>3.0868062387888768E-3</v>
      </c>
      <c r="BH114" s="42">
        <v>7.622608738639328E-3</v>
      </c>
      <c r="BI114" s="42">
        <v>3.7079057422711127E-3</v>
      </c>
      <c r="BJ114" s="42">
        <v>1.3227400791928927E-2</v>
      </c>
      <c r="BK114" s="42">
        <v>7.7347100789885298E-2</v>
      </c>
      <c r="BL114" s="42">
        <v>6.9579053895416784E-2</v>
      </c>
      <c r="BM114" s="42">
        <v>3.4568289892397057E-4</v>
      </c>
      <c r="BN114" s="42">
        <v>1.6670074673714466</v>
      </c>
      <c r="BO114" s="11">
        <v>1</v>
      </c>
      <c r="CC114" s="39"/>
      <c r="CD114" s="41"/>
      <c r="CE114" s="39"/>
      <c r="CF114" s="43"/>
      <c r="CG114" s="38"/>
      <c r="CH114" s="39"/>
      <c r="CI114" s="41"/>
      <c r="CJ114" s="39"/>
      <c r="CK114" s="43"/>
      <c r="CL114" s="38"/>
      <c r="CM114" s="39"/>
      <c r="CN114" s="38"/>
      <c r="CO114" s="39"/>
      <c r="CP114" s="43"/>
      <c r="CQ114" s="38"/>
      <c r="CR114" s="39"/>
      <c r="CS114" s="38"/>
      <c r="CT114" s="39"/>
      <c r="CU114" s="43"/>
      <c r="CV114" s="41"/>
      <c r="CW114" s="41"/>
      <c r="CX114" s="41"/>
      <c r="CY114" s="41"/>
      <c r="CZ114" s="41"/>
      <c r="DA114" s="38"/>
      <c r="DC114" s="13"/>
      <c r="DD114" s="12"/>
      <c r="DE114" s="11"/>
      <c r="DI114" s="44"/>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W114" s="13"/>
      <c r="EX114" s="13"/>
      <c r="EY114" s="13"/>
      <c r="EZ114" s="13"/>
      <c r="FA114" s="13"/>
      <c r="GB114" s="45"/>
      <c r="GC114" s="45"/>
      <c r="GD114" s="45"/>
      <c r="GF114" s="45"/>
      <c r="GG114" s="45"/>
      <c r="GH114" s="45"/>
      <c r="GI114" s="45"/>
      <c r="GJ114" s="45"/>
      <c r="GK114" s="45"/>
      <c r="GL114" s="45"/>
      <c r="GM114" s="45"/>
    </row>
    <row r="115" spans="1:195" s="10" customFormat="1" ht="14" customHeight="1">
      <c r="A115" s="10">
        <v>167</v>
      </c>
      <c r="B115" s="10">
        <v>850</v>
      </c>
      <c r="C115" s="10">
        <v>2000</v>
      </c>
      <c r="D115" s="10" t="s">
        <v>122</v>
      </c>
      <c r="E115" s="10">
        <v>-9.35</v>
      </c>
      <c r="F115" s="10" t="s">
        <v>123</v>
      </c>
      <c r="G115" s="13">
        <v>67.83</v>
      </c>
      <c r="H115" s="13">
        <v>0.02</v>
      </c>
      <c r="I115" s="13">
        <v>17.68</v>
      </c>
      <c r="J115" s="13">
        <v>1.61</v>
      </c>
      <c r="K115" s="13">
        <v>0.41</v>
      </c>
      <c r="L115" s="13">
        <v>1.89</v>
      </c>
      <c r="M115" s="13">
        <v>5.21</v>
      </c>
      <c r="N115" s="13">
        <v>5.21</v>
      </c>
      <c r="O115" s="11">
        <v>0.1</v>
      </c>
      <c r="P115" s="13">
        <f t="shared" si="23"/>
        <v>99.95999999999998</v>
      </c>
      <c r="Q115" s="13">
        <v>9.7799999999999994</v>
      </c>
      <c r="R115" s="112">
        <v>6.06</v>
      </c>
      <c r="S115" s="13"/>
      <c r="T115" s="35">
        <v>400.49</v>
      </c>
      <c r="U115" s="36"/>
      <c r="V115" s="36">
        <v>240.77858831223</v>
      </c>
      <c r="W115" s="37">
        <v>-0.39879001145539217</v>
      </c>
      <c r="X115" s="38">
        <v>437.78581311446669</v>
      </c>
      <c r="Y115" s="37">
        <v>9.312545410488822E-2</v>
      </c>
      <c r="Z115" s="38">
        <v>326.06979970874403</v>
      </c>
      <c r="AA115" s="37">
        <v>-0.18582286771518883</v>
      </c>
      <c r="AB115" s="38">
        <v>379.2488221729854</v>
      </c>
      <c r="AC115" s="37">
        <v>-5.3037973050549601E-2</v>
      </c>
      <c r="AD115" s="109">
        <v>259.65359561238955</v>
      </c>
      <c r="AE115" s="37">
        <v>-0.35166022719071749</v>
      </c>
      <c r="AF115" s="39"/>
      <c r="AG115" s="40">
        <f t="shared" si="19"/>
        <v>0.39879001145539217</v>
      </c>
      <c r="AH115" s="39">
        <f t="shared" si="20"/>
        <v>0.18582286771518883</v>
      </c>
      <c r="AI115" s="39">
        <f t="shared" si="21"/>
        <v>9.312545410488822E-2</v>
      </c>
      <c r="AJ115" s="39">
        <f t="shared" si="22"/>
        <v>5.3037973050549601E-2</v>
      </c>
      <c r="AK115" s="39">
        <f t="shared" si="18"/>
        <v>0.35166022719071749</v>
      </c>
      <c r="AM115" s="41">
        <v>1.7320659830796519</v>
      </c>
      <c r="AN115" s="13">
        <v>4.3706303876005936E-2</v>
      </c>
      <c r="AO115" s="13">
        <v>1.001919752141766</v>
      </c>
      <c r="AQ115" s="42">
        <v>0.61189458995778567</v>
      </c>
      <c r="AR115" s="42">
        <v>1.3575558019163401E-4</v>
      </c>
      <c r="AS115" s="42">
        <v>9.3996013343937243E-2</v>
      </c>
      <c r="AT115" s="42">
        <v>5.2835748748659688E-3</v>
      </c>
      <c r="AU115" s="42">
        <v>6.8630635530444479E-3</v>
      </c>
      <c r="AV115" s="42">
        <v>5.5135086330719363E-3</v>
      </c>
      <c r="AW115" s="42">
        <v>1.8268832737568075E-2</v>
      </c>
      <c r="AX115" s="42">
        <v>4.5566235643498938E-2</v>
      </c>
      <c r="AY115" s="42">
        <v>2.9980841668620632E-2</v>
      </c>
      <c r="AZ115" s="42">
        <v>6.7699766667315433E-4</v>
      </c>
      <c r="BA115" s="42">
        <v>0.1824975840074155</v>
      </c>
      <c r="BB115" s="42">
        <v>1.0006769976666732</v>
      </c>
      <c r="BD115" s="42">
        <v>0.61992540955419373</v>
      </c>
      <c r="BE115" s="42">
        <v>1.3753730631181418E-4</v>
      </c>
      <c r="BF115" s="42">
        <v>0.19045933082272162</v>
      </c>
      <c r="BG115" s="42">
        <v>5.3529192314602791E-3</v>
      </c>
      <c r="BH115" s="42">
        <v>6.9531379321576634E-3</v>
      </c>
      <c r="BI115" s="42">
        <v>5.5858707586767618E-3</v>
      </c>
      <c r="BJ115" s="42">
        <v>1.8508602303045824E-2</v>
      </c>
      <c r="BK115" s="42">
        <v>9.2328540754340618E-2</v>
      </c>
      <c r="BL115" s="42">
        <v>6.0748651337091619E-2</v>
      </c>
      <c r="BM115" s="42">
        <v>6.8588293256285004E-4</v>
      </c>
      <c r="BN115" s="42">
        <v>1.642230585192229</v>
      </c>
      <c r="BO115" s="11">
        <v>1</v>
      </c>
      <c r="CC115" s="39"/>
      <c r="CD115" s="41"/>
      <c r="CE115" s="39"/>
      <c r="CF115" s="43"/>
      <c r="CG115" s="38"/>
      <c r="CH115" s="39"/>
      <c r="CI115" s="41"/>
      <c r="CJ115" s="39"/>
      <c r="CK115" s="43"/>
      <c r="CL115" s="38"/>
      <c r="CM115" s="39"/>
      <c r="CN115" s="38"/>
      <c r="CO115" s="39"/>
      <c r="CP115" s="43"/>
      <c r="CQ115" s="38"/>
      <c r="CR115" s="39"/>
      <c r="CS115" s="38"/>
      <c r="CT115" s="39"/>
      <c r="CU115" s="43"/>
      <c r="CV115" s="41"/>
      <c r="CW115" s="41"/>
      <c r="CX115" s="41"/>
      <c r="CY115" s="41"/>
      <c r="CZ115" s="41"/>
      <c r="DA115" s="38"/>
      <c r="DC115" s="13"/>
      <c r="DD115" s="12"/>
      <c r="DE115" s="11"/>
      <c r="DI115" s="44"/>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W115" s="13"/>
      <c r="EX115" s="13"/>
      <c r="EY115" s="13"/>
      <c r="EZ115" s="13"/>
      <c r="FA115" s="13"/>
      <c r="GB115" s="45"/>
      <c r="GC115" s="45"/>
      <c r="GD115" s="45"/>
      <c r="GF115" s="45"/>
      <c r="GG115" s="45"/>
      <c r="GH115" s="45"/>
      <c r="GI115" s="45"/>
      <c r="GJ115" s="45"/>
      <c r="GK115" s="45"/>
      <c r="GL115" s="45"/>
      <c r="GM115" s="45"/>
    </row>
    <row r="116" spans="1:195" s="17" customFormat="1" ht="14" customHeight="1" thickBot="1">
      <c r="A116" s="17">
        <v>143</v>
      </c>
      <c r="B116" s="17">
        <v>850</v>
      </c>
      <c r="C116" s="17">
        <v>2000</v>
      </c>
      <c r="D116" s="17" t="s">
        <v>64</v>
      </c>
      <c r="E116" s="17">
        <v>-7.93</v>
      </c>
      <c r="F116" s="17" t="s">
        <v>123</v>
      </c>
      <c r="G116" s="64">
        <v>68.39</v>
      </c>
      <c r="H116" s="64">
        <v>0</v>
      </c>
      <c r="I116" s="64">
        <v>17.52</v>
      </c>
      <c r="J116" s="64">
        <v>1.64</v>
      </c>
      <c r="K116" s="64">
        <v>0.4</v>
      </c>
      <c r="L116" s="64">
        <v>1.79</v>
      </c>
      <c r="M116" s="64">
        <v>4.9000000000000004</v>
      </c>
      <c r="N116" s="64">
        <v>5.27</v>
      </c>
      <c r="O116" s="63">
        <v>0.09</v>
      </c>
      <c r="P116" s="64">
        <f t="shared" si="23"/>
        <v>100.00000000000001</v>
      </c>
      <c r="Q116" s="64">
        <v>8.39</v>
      </c>
      <c r="R116" s="182">
        <v>5.62</v>
      </c>
      <c r="S116" s="64"/>
      <c r="T116" s="66">
        <v>360.44100000000003</v>
      </c>
      <c r="U116" s="67"/>
      <c r="V116" s="67">
        <v>234.95904458268339</v>
      </c>
      <c r="W116" s="68">
        <v>-0.34813452248028565</v>
      </c>
      <c r="X116" s="69">
        <v>429.67400261472574</v>
      </c>
      <c r="Y116" s="68">
        <v>0.19207859986717854</v>
      </c>
      <c r="Z116" s="69">
        <v>237.85764974337488</v>
      </c>
      <c r="AA116" s="68">
        <v>-0.3400926927198214</v>
      </c>
      <c r="AB116" s="69">
        <v>355.81597952811597</v>
      </c>
      <c r="AC116" s="68">
        <v>-1.2831560427043694E-2</v>
      </c>
      <c r="AD116" s="214">
        <v>240.6120150694297</v>
      </c>
      <c r="AE116" s="68">
        <v>-0.33245103895109135</v>
      </c>
      <c r="AF116" s="70"/>
      <c r="AG116" s="71">
        <f t="shared" si="19"/>
        <v>0.34813452248028565</v>
      </c>
      <c r="AH116" s="70">
        <f t="shared" si="20"/>
        <v>0.3400926927198214</v>
      </c>
      <c r="AI116" s="70">
        <f t="shared" si="21"/>
        <v>0.19207859986717854</v>
      </c>
      <c r="AJ116" s="70">
        <f t="shared" si="22"/>
        <v>1.2831560427043694E-2</v>
      </c>
      <c r="AK116" s="70">
        <f t="shared" si="18"/>
        <v>0.33245103895109135</v>
      </c>
      <c r="AM116" s="72">
        <v>1.6280704719527077</v>
      </c>
      <c r="AN116" s="64">
        <v>3.7572902868836654E-2</v>
      </c>
      <c r="AO116" s="64">
        <v>1.0294201287236011</v>
      </c>
      <c r="AQ116" s="73">
        <v>0.62470898409529174</v>
      </c>
      <c r="AR116" s="73">
        <v>0</v>
      </c>
      <c r="AS116" s="73">
        <v>9.4317358026157427E-2</v>
      </c>
      <c r="AT116" s="73">
        <v>3.6644699781327675E-3</v>
      </c>
      <c r="AU116" s="73">
        <v>8.8641843657478892E-3</v>
      </c>
      <c r="AV116" s="73">
        <v>5.4467136679019635E-3</v>
      </c>
      <c r="AW116" s="73">
        <v>1.7519930458100009E-2</v>
      </c>
      <c r="AX116" s="73">
        <v>4.3394217367309126E-2</v>
      </c>
      <c r="AY116" s="73">
        <v>3.0707684111278798E-2</v>
      </c>
      <c r="AZ116" s="73">
        <v>6.169642973579846E-4</v>
      </c>
      <c r="BA116" s="73">
        <v>0.17137645793008058</v>
      </c>
      <c r="BB116" s="73">
        <v>1.0006169642973581</v>
      </c>
      <c r="BD116" s="73">
        <v>0.62656185181685942</v>
      </c>
      <c r="BE116" s="73">
        <v>0</v>
      </c>
      <c r="BF116" s="73">
        <v>0.18919420084513658</v>
      </c>
      <c r="BG116" s="73">
        <v>3.6753386839013732E-3</v>
      </c>
      <c r="BH116" s="73">
        <v>8.8904752652026256E-3</v>
      </c>
      <c r="BI116" s="73">
        <v>5.4628684538916231E-3</v>
      </c>
      <c r="BJ116" s="73">
        <v>1.7571894035471856E-2</v>
      </c>
      <c r="BK116" s="73">
        <v>8.7045846575041913E-2</v>
      </c>
      <c r="BL116" s="73">
        <v>6.1597524324494508E-2</v>
      </c>
      <c r="BM116" s="73">
        <v>6.1879419457579047E-4</v>
      </c>
      <c r="BN116" s="73">
        <v>1.6512825044222608</v>
      </c>
      <c r="BO116" s="63">
        <v>1</v>
      </c>
      <c r="BP116" s="10"/>
      <c r="BQ116" s="10"/>
      <c r="BR116" s="10"/>
      <c r="BS116" s="10"/>
      <c r="BT116" s="10"/>
      <c r="BU116" s="10"/>
      <c r="BV116" s="10"/>
      <c r="BW116" s="10"/>
      <c r="BX116" s="10"/>
      <c r="BY116" s="10"/>
      <c r="BZ116" s="10"/>
      <c r="CA116" s="10"/>
      <c r="CB116" s="10"/>
      <c r="CC116" s="39"/>
      <c r="CD116" s="41"/>
      <c r="CE116" s="39"/>
      <c r="CF116" s="43"/>
      <c r="CG116" s="38"/>
      <c r="CH116" s="39"/>
      <c r="CI116" s="41"/>
      <c r="CJ116" s="39"/>
      <c r="CK116" s="43"/>
      <c r="CL116" s="38"/>
      <c r="CM116" s="39"/>
      <c r="CN116" s="38"/>
      <c r="CO116" s="39"/>
      <c r="CP116" s="43"/>
      <c r="CQ116" s="38"/>
      <c r="CR116" s="39"/>
      <c r="CS116" s="38"/>
      <c r="CT116" s="39"/>
      <c r="CU116" s="43"/>
      <c r="CV116" s="41"/>
      <c r="CW116" s="41"/>
      <c r="CX116" s="41"/>
      <c r="CY116" s="41"/>
      <c r="CZ116" s="41"/>
      <c r="DA116" s="38"/>
      <c r="DB116" s="10"/>
      <c r="DC116" s="13"/>
      <c r="DD116" s="12"/>
      <c r="DE116" s="11"/>
      <c r="DF116" s="10"/>
      <c r="DG116" s="10"/>
      <c r="DH116" s="10"/>
      <c r="DI116" s="44"/>
      <c r="DJ116" s="10"/>
      <c r="DK116" s="10"/>
      <c r="DL116" s="10"/>
      <c r="DM116" s="10"/>
      <c r="DN116" s="10"/>
      <c r="DO116" s="10"/>
      <c r="DP116" s="10"/>
      <c r="DQ116" s="10"/>
      <c r="DR116" s="10"/>
      <c r="DS116" s="10"/>
      <c r="DT116" s="10"/>
      <c r="DU116" s="10"/>
      <c r="DV116" s="10"/>
      <c r="DW116" s="10"/>
      <c r="DX116" s="10"/>
      <c r="DY116" s="10"/>
      <c r="DZ116" s="45"/>
      <c r="EA116" s="45"/>
      <c r="EB116" s="187"/>
      <c r="EC116" s="187"/>
      <c r="ED116" s="187"/>
      <c r="EE116" s="187"/>
      <c r="EF116" s="187"/>
      <c r="EG116" s="187"/>
      <c r="EH116" s="187"/>
      <c r="EI116" s="187"/>
      <c r="EJ116" s="187"/>
      <c r="EK116" s="187"/>
      <c r="EL116" s="187"/>
      <c r="EM116" s="187"/>
      <c r="EN116" s="187"/>
      <c r="EO116" s="187"/>
      <c r="EP116" s="187"/>
      <c r="EQ116" s="187"/>
      <c r="ER116" s="187"/>
      <c r="ES116" s="187"/>
      <c r="ET116" s="187"/>
      <c r="EU116" s="187"/>
      <c r="EW116" s="64"/>
      <c r="EX116" s="64"/>
      <c r="EY116" s="64"/>
      <c r="EZ116" s="64"/>
      <c r="FA116" s="64"/>
      <c r="GB116" s="187"/>
      <c r="GC116" s="187"/>
      <c r="GD116" s="187"/>
      <c r="GF116" s="187"/>
      <c r="GG116" s="187"/>
      <c r="GH116" s="187"/>
      <c r="GI116" s="187"/>
      <c r="GJ116" s="187"/>
      <c r="GK116" s="187"/>
      <c r="GL116" s="187"/>
      <c r="GM116" s="187"/>
    </row>
    <row r="117" spans="1:195" s="10" customFormat="1" ht="14" customHeight="1">
      <c r="A117" s="10" t="s">
        <v>124</v>
      </c>
      <c r="B117" s="10">
        <v>750</v>
      </c>
      <c r="C117" s="10">
        <v>2000</v>
      </c>
      <c r="D117" s="10" t="s">
        <v>125</v>
      </c>
      <c r="E117" s="10">
        <v>-14.44</v>
      </c>
      <c r="F117" s="13" t="s">
        <v>126</v>
      </c>
      <c r="G117" s="13">
        <v>72.22</v>
      </c>
      <c r="H117" s="13"/>
      <c r="I117" s="13">
        <v>11.95</v>
      </c>
      <c r="J117" s="13"/>
      <c r="K117" s="13"/>
      <c r="L117" s="13">
        <v>0.14000000000000001</v>
      </c>
      <c r="M117" s="13">
        <v>3.57</v>
      </c>
      <c r="N117" s="13">
        <v>3.87</v>
      </c>
      <c r="O117" s="42">
        <v>1.5480649188514356E-2</v>
      </c>
      <c r="P117" s="13">
        <f t="shared" si="23"/>
        <v>91.765480649188518</v>
      </c>
      <c r="Q117" s="13">
        <v>8.230000000000004</v>
      </c>
      <c r="R117" s="112">
        <v>5.26</v>
      </c>
      <c r="S117" s="11"/>
      <c r="T117" s="35">
        <v>61.999999999999993</v>
      </c>
      <c r="U117" s="36"/>
      <c r="V117" s="36">
        <v>119.10854524106026</v>
      </c>
      <c r="W117" s="37">
        <v>0.92110556840419788</v>
      </c>
      <c r="X117" s="38">
        <v>131.68086840164688</v>
      </c>
      <c r="Y117" s="37">
        <v>1.1238849742201111</v>
      </c>
      <c r="Z117" s="38">
        <v>74.529826375268414</v>
      </c>
      <c r="AA117" s="37">
        <v>0.20209397379465197</v>
      </c>
      <c r="AB117" s="38">
        <v>99.422516053291531</v>
      </c>
      <c r="AC117" s="37">
        <v>0.60358896860147648</v>
      </c>
      <c r="AD117" s="109">
        <v>96.377609022791248</v>
      </c>
      <c r="AE117" s="37">
        <v>0.55447756488373001</v>
      </c>
      <c r="AF117" s="39"/>
      <c r="AG117" s="40">
        <f t="shared" si="19"/>
        <v>0.92110556840419788</v>
      </c>
      <c r="AH117" s="39">
        <f t="shared" si="20"/>
        <v>0.20209397379465197</v>
      </c>
      <c r="AI117" s="39">
        <f t="shared" si="21"/>
        <v>1.1238849742201111</v>
      </c>
      <c r="AJ117" s="39">
        <f t="shared" si="22"/>
        <v>0.60358896860147648</v>
      </c>
      <c r="AK117" s="39">
        <f t="shared" si="18"/>
        <v>0.55447756488373001</v>
      </c>
      <c r="AM117" s="41">
        <v>1.1752020070785199</v>
      </c>
      <c r="AN117" s="13">
        <v>0</v>
      </c>
      <c r="AO117" s="13">
        <v>1.158377213747847</v>
      </c>
      <c r="AQ117" s="42">
        <v>0.7018316875724061</v>
      </c>
      <c r="AR117" s="42">
        <v>0</v>
      </c>
      <c r="AS117" s="42">
        <v>6.8440909322311685E-2</v>
      </c>
      <c r="AT117" s="42">
        <v>0</v>
      </c>
      <c r="AU117" s="42">
        <v>0</v>
      </c>
      <c r="AV117" s="42">
        <v>0</v>
      </c>
      <c r="AW117" s="42">
        <v>1.4577992527566805E-3</v>
      </c>
      <c r="AX117" s="42">
        <v>3.3635224966314346E-2</v>
      </c>
      <c r="AY117" s="42">
        <v>2.3990414672890599E-2</v>
      </c>
      <c r="AZ117" s="42">
        <v>1.1290080359872529E-4</v>
      </c>
      <c r="BA117" s="42">
        <v>0.17064396421332054</v>
      </c>
      <c r="BB117" s="42">
        <v>1.0001129008035987</v>
      </c>
      <c r="BD117" s="42">
        <v>0.73457724233866173</v>
      </c>
      <c r="BE117" s="42">
        <v>0</v>
      </c>
      <c r="BF117" s="42">
        <v>0.14326835143916858</v>
      </c>
      <c r="BG117" s="42">
        <v>0</v>
      </c>
      <c r="BH117" s="42">
        <v>0</v>
      </c>
      <c r="BI117" s="42">
        <v>0</v>
      </c>
      <c r="BJ117" s="42">
        <v>1.5258161948734834E-3</v>
      </c>
      <c r="BK117" s="42">
        <v>7.0409105883087311E-2</v>
      </c>
      <c r="BL117" s="42">
        <v>5.0219484144208994E-2</v>
      </c>
      <c r="BM117" s="42">
        <v>1.1816844755504767E-4</v>
      </c>
      <c r="BN117" s="42">
        <v>1.7458971230445979</v>
      </c>
      <c r="BO117" s="11">
        <v>1</v>
      </c>
      <c r="CC117" s="39"/>
      <c r="CD117" s="41"/>
      <c r="CE117" s="39"/>
      <c r="CF117" s="43"/>
      <c r="CG117" s="38"/>
      <c r="CH117" s="39"/>
      <c r="CI117" s="41"/>
      <c r="CJ117" s="39"/>
      <c r="CK117" s="43"/>
      <c r="CL117" s="38"/>
      <c r="CM117" s="39"/>
      <c r="CN117" s="38"/>
      <c r="CO117" s="39"/>
      <c r="CP117" s="43"/>
      <c r="CQ117" s="38"/>
      <c r="CR117" s="39"/>
      <c r="CS117" s="38"/>
      <c r="CT117" s="39"/>
      <c r="CU117" s="43"/>
      <c r="CV117" s="41"/>
      <c r="CW117" s="41"/>
      <c r="CX117" s="41"/>
      <c r="CY117" s="41"/>
      <c r="CZ117" s="41"/>
      <c r="DA117" s="38"/>
      <c r="DC117" s="13"/>
      <c r="DD117" s="12"/>
      <c r="DE117" s="11"/>
      <c r="DI117" s="44"/>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W117" s="13"/>
      <c r="EX117" s="13"/>
      <c r="EY117" s="13"/>
      <c r="EZ117" s="13"/>
      <c r="FA117" s="13"/>
      <c r="GB117" s="45"/>
      <c r="GC117" s="45"/>
      <c r="GD117" s="45"/>
      <c r="GF117" s="45"/>
      <c r="GG117" s="45"/>
      <c r="GH117" s="45"/>
      <c r="GI117" s="45"/>
      <c r="GJ117" s="45"/>
      <c r="GK117" s="45"/>
      <c r="GL117" s="45"/>
      <c r="GM117" s="45"/>
    </row>
    <row r="118" spans="1:195" s="10" customFormat="1" ht="14" customHeight="1">
      <c r="A118" s="10" t="s">
        <v>127</v>
      </c>
      <c r="B118" s="10">
        <v>750</v>
      </c>
      <c r="C118" s="10">
        <v>2000</v>
      </c>
      <c r="D118" s="10" t="s">
        <v>125</v>
      </c>
      <c r="E118" s="10">
        <v>-14.44</v>
      </c>
      <c r="F118" s="13" t="s">
        <v>126</v>
      </c>
      <c r="G118" s="13">
        <v>71.849999999999994</v>
      </c>
      <c r="H118" s="13"/>
      <c r="I118" s="13">
        <v>11.91</v>
      </c>
      <c r="J118" s="13"/>
      <c r="K118" s="13"/>
      <c r="L118" s="13">
        <v>0.5</v>
      </c>
      <c r="M118" s="13">
        <v>3.62</v>
      </c>
      <c r="N118" s="13">
        <v>3.9</v>
      </c>
      <c r="O118" s="42">
        <v>7.9900124843945066E-3</v>
      </c>
      <c r="P118" s="13">
        <f t="shared" si="23"/>
        <v>91.7879900124844</v>
      </c>
      <c r="Q118" s="13">
        <v>8.2000000000000028</v>
      </c>
      <c r="R118" s="112">
        <v>5.26</v>
      </c>
      <c r="S118" s="11"/>
      <c r="T118" s="35">
        <v>32</v>
      </c>
      <c r="U118" s="36"/>
      <c r="V118" s="36">
        <v>31.193154361296227</v>
      </c>
      <c r="W118" s="37">
        <v>-2.5213926209492921E-2</v>
      </c>
      <c r="X118" s="38">
        <v>137.10889531353803</v>
      </c>
      <c r="Y118" s="37">
        <v>3.2846529785480634</v>
      </c>
      <c r="Z118" s="38">
        <v>20.895100869761112</v>
      </c>
      <c r="AA118" s="37">
        <v>-0.34702809781996524</v>
      </c>
      <c r="AB118" s="38">
        <v>80.191169397697337</v>
      </c>
      <c r="AC118" s="37">
        <v>1.5059740436780418</v>
      </c>
      <c r="AD118" s="109">
        <v>54.744332500447875</v>
      </c>
      <c r="AE118" s="37">
        <v>0.7107603906389961</v>
      </c>
      <c r="AF118" s="39"/>
      <c r="AG118" s="40">
        <f t="shared" si="19"/>
        <v>2.5213926209492921E-2</v>
      </c>
      <c r="AH118" s="39">
        <f t="shared" si="20"/>
        <v>0.34702809781996524</v>
      </c>
      <c r="AI118" s="39">
        <f t="shared" si="21"/>
        <v>3.2846529785480634</v>
      </c>
      <c r="AJ118" s="39">
        <f t="shared" si="22"/>
        <v>1.5059740436780418</v>
      </c>
      <c r="AK118" s="39">
        <f t="shared" si="18"/>
        <v>0.7107603906389961</v>
      </c>
      <c r="AM118" s="41">
        <v>1.2749445027820068</v>
      </c>
      <c r="AN118" s="13">
        <v>0</v>
      </c>
      <c r="AO118" s="13">
        <v>1.0743859598524508</v>
      </c>
      <c r="AQ118" s="42">
        <v>0.69783064066490719</v>
      </c>
      <c r="AR118" s="42">
        <v>0</v>
      </c>
      <c r="AS118" s="42">
        <v>6.8172214366389747E-2</v>
      </c>
      <c r="AT118" s="42">
        <v>0</v>
      </c>
      <c r="AU118" s="42">
        <v>0</v>
      </c>
      <c r="AV118" s="42">
        <v>0</v>
      </c>
      <c r="AW118" s="42">
        <v>5.2034030316510617E-3</v>
      </c>
      <c r="AX118" s="42">
        <v>3.408650429474893E-2</v>
      </c>
      <c r="AY118" s="42">
        <v>2.4162349975763629E-2</v>
      </c>
      <c r="AZ118" s="42">
        <v>5.8237549912114846E-5</v>
      </c>
      <c r="BA118" s="42">
        <v>0.1705448876665395</v>
      </c>
      <c r="BB118" s="42">
        <v>1.0000582375499121</v>
      </c>
      <c r="BD118" s="42">
        <v>0.73004292245937186</v>
      </c>
      <c r="BE118" s="42">
        <v>0</v>
      </c>
      <c r="BF118" s="42">
        <v>0.14263816951100161</v>
      </c>
      <c r="BG118" s="42">
        <v>0</v>
      </c>
      <c r="BH118" s="42">
        <v>0</v>
      </c>
      <c r="BI118" s="42">
        <v>0</v>
      </c>
      <c r="BJ118" s="42">
        <v>5.4435952430248839E-3</v>
      </c>
      <c r="BK118" s="42">
        <v>7.1319915640424947E-2</v>
      </c>
      <c r="BL118" s="42">
        <v>5.055539714617658E-2</v>
      </c>
      <c r="BM118" s="42">
        <v>6.0925830218925085E-5</v>
      </c>
      <c r="BN118" s="42">
        <v>1.7404243508215718</v>
      </c>
      <c r="BO118" s="11">
        <v>1</v>
      </c>
      <c r="CC118" s="39"/>
      <c r="CD118" s="41"/>
      <c r="CE118" s="39"/>
      <c r="CF118" s="43"/>
      <c r="CG118" s="38"/>
      <c r="CH118" s="39"/>
      <c r="CI118" s="41"/>
      <c r="CJ118" s="39"/>
      <c r="CK118" s="43"/>
      <c r="CL118" s="38"/>
      <c r="CM118" s="39"/>
      <c r="CN118" s="38"/>
      <c r="CO118" s="39"/>
      <c r="CP118" s="43"/>
      <c r="CQ118" s="38"/>
      <c r="CR118" s="39"/>
      <c r="CS118" s="38"/>
      <c r="CT118" s="39"/>
      <c r="CU118" s="43"/>
      <c r="CV118" s="41"/>
      <c r="CW118" s="41"/>
      <c r="CX118" s="41"/>
      <c r="CY118" s="41"/>
      <c r="CZ118" s="41"/>
      <c r="DA118" s="38"/>
      <c r="DC118" s="13"/>
      <c r="DD118" s="12"/>
      <c r="DE118" s="11"/>
      <c r="DI118" s="44"/>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W118" s="13"/>
      <c r="EX118" s="13"/>
      <c r="EY118" s="13"/>
      <c r="EZ118" s="13"/>
      <c r="FA118" s="13"/>
      <c r="GB118" s="45"/>
      <c r="GC118" s="45"/>
      <c r="GD118" s="45"/>
      <c r="GF118" s="45"/>
      <c r="GG118" s="45"/>
      <c r="GH118" s="45"/>
      <c r="GI118" s="45"/>
      <c r="GJ118" s="45"/>
      <c r="GK118" s="45"/>
      <c r="GL118" s="45"/>
      <c r="GM118" s="45"/>
    </row>
    <row r="119" spans="1:195" s="10" customFormat="1" ht="14" customHeight="1">
      <c r="A119" s="10" t="s">
        <v>128</v>
      </c>
      <c r="B119" s="10">
        <v>850</v>
      </c>
      <c r="C119" s="10">
        <v>2000</v>
      </c>
      <c r="D119" s="10" t="s">
        <v>50</v>
      </c>
      <c r="E119" s="10">
        <v>-10.72</v>
      </c>
      <c r="F119" s="13" t="s">
        <v>126</v>
      </c>
      <c r="G119" s="13">
        <v>72.3</v>
      </c>
      <c r="H119" s="13"/>
      <c r="I119" s="13">
        <v>12.11</v>
      </c>
      <c r="J119" s="13"/>
      <c r="K119" s="13"/>
      <c r="L119" s="13">
        <v>0.2</v>
      </c>
      <c r="M119" s="13">
        <v>3.9</v>
      </c>
      <c r="N119" s="13">
        <v>3.98</v>
      </c>
      <c r="O119" s="42">
        <v>3.245942571785268E-2</v>
      </c>
      <c r="P119" s="13">
        <f t="shared" si="23"/>
        <v>92.522459425717855</v>
      </c>
      <c r="Q119" s="13">
        <v>7.5</v>
      </c>
      <c r="R119" s="13">
        <v>5.62</v>
      </c>
      <c r="S119" s="11"/>
      <c r="T119" s="35">
        <v>129.99999999999997</v>
      </c>
      <c r="U119" s="36"/>
      <c r="V119" s="36">
        <v>127.96135448169932</v>
      </c>
      <c r="W119" s="37">
        <v>-1.5681888602312732E-2</v>
      </c>
      <c r="X119" s="38">
        <v>372.28989731537968</v>
      </c>
      <c r="Y119" s="37">
        <v>1.8637684408875366</v>
      </c>
      <c r="Z119" s="38">
        <v>647.30425807592474</v>
      </c>
      <c r="AA119" s="37">
        <v>3.9792635236609604</v>
      </c>
      <c r="AB119" s="38">
        <v>489.57899163389595</v>
      </c>
      <c r="AC119" s="37">
        <v>2.7659922433376618</v>
      </c>
      <c r="AD119" s="109">
        <v>134.61630933003522</v>
      </c>
      <c r="AE119" s="37">
        <v>3.5510071769501932E-2</v>
      </c>
      <c r="AF119" s="39"/>
      <c r="AG119" s="40">
        <f t="shared" si="19"/>
        <v>1.5681888602312732E-2</v>
      </c>
      <c r="AH119" s="39">
        <f t="shared" si="20"/>
        <v>3.9792635236609604</v>
      </c>
      <c r="AI119" s="39">
        <f t="shared" si="21"/>
        <v>1.8637684408875366</v>
      </c>
      <c r="AJ119" s="39">
        <f t="shared" si="22"/>
        <v>2.7659922433376618</v>
      </c>
      <c r="AK119" s="39">
        <f t="shared" si="18"/>
        <v>3.5510071769501932E-2</v>
      </c>
      <c r="AM119" s="41">
        <v>1.2590634216685634</v>
      </c>
      <c r="AN119" s="13">
        <v>0</v>
      </c>
      <c r="AO119" s="13">
        <v>1.0922534793323355</v>
      </c>
      <c r="AQ119" s="42">
        <v>0.69032909321577507</v>
      </c>
      <c r="AR119" s="42">
        <v>0</v>
      </c>
      <c r="AS119" s="42">
        <v>6.8145063370561892E-2</v>
      </c>
      <c r="AT119" s="42">
        <v>0</v>
      </c>
      <c r="AU119" s="42">
        <v>0</v>
      </c>
      <c r="AV119" s="42">
        <v>0</v>
      </c>
      <c r="AW119" s="42">
        <v>2.0461717015277489E-3</v>
      </c>
      <c r="AX119" s="42">
        <v>3.6102154338862297E-2</v>
      </c>
      <c r="AY119" s="42">
        <v>2.4241096067211837E-2</v>
      </c>
      <c r="AZ119" s="42">
        <v>2.3259002575021977E-4</v>
      </c>
      <c r="BA119" s="42">
        <v>0.17913642130606111</v>
      </c>
      <c r="BB119" s="42">
        <v>1.0002325900257503</v>
      </c>
      <c r="BD119" s="42">
        <v>0.72715828418404072</v>
      </c>
      <c r="BE119" s="42">
        <v>0</v>
      </c>
      <c r="BF119" s="42">
        <v>0.14356123142752159</v>
      </c>
      <c r="BG119" s="42">
        <v>0</v>
      </c>
      <c r="BH119" s="42">
        <v>0</v>
      </c>
      <c r="BI119" s="42">
        <v>0</v>
      </c>
      <c r="BJ119" s="42">
        <v>2.1553353585284712E-3</v>
      </c>
      <c r="BK119" s="42">
        <v>7.6056422545091804E-2</v>
      </c>
      <c r="BL119" s="42">
        <v>5.1068726484817521E-2</v>
      </c>
      <c r="BM119" s="42">
        <v>2.449987487199631E-4</v>
      </c>
      <c r="BN119" s="42">
        <v>1.7353763253828469</v>
      </c>
      <c r="BO119" s="11">
        <v>1</v>
      </c>
      <c r="CC119" s="39"/>
      <c r="CD119" s="41"/>
      <c r="CE119" s="39"/>
      <c r="CF119" s="43"/>
      <c r="CG119" s="38"/>
      <c r="CH119" s="39"/>
      <c r="CI119" s="41"/>
      <c r="CJ119" s="39"/>
      <c r="CK119" s="43"/>
      <c r="CL119" s="38"/>
      <c r="CM119" s="39"/>
      <c r="CN119" s="38"/>
      <c r="CO119" s="39"/>
      <c r="CP119" s="43"/>
      <c r="CQ119" s="38"/>
      <c r="CR119" s="39"/>
      <c r="CS119" s="38"/>
      <c r="CT119" s="39"/>
      <c r="CU119" s="43"/>
      <c r="CV119" s="41"/>
      <c r="CW119" s="41"/>
      <c r="CX119" s="41"/>
      <c r="CY119" s="41"/>
      <c r="CZ119" s="41"/>
      <c r="DA119" s="38"/>
      <c r="DC119" s="13"/>
      <c r="DD119" s="12"/>
      <c r="DE119" s="11"/>
      <c r="DI119" s="44"/>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W119" s="13"/>
      <c r="EX119" s="13"/>
      <c r="EY119" s="13"/>
      <c r="EZ119" s="13"/>
      <c r="FA119" s="13"/>
      <c r="GB119" s="45"/>
      <c r="GC119" s="45"/>
      <c r="GD119" s="45"/>
      <c r="GF119" s="45"/>
      <c r="GG119" s="45"/>
      <c r="GH119" s="45"/>
      <c r="GI119" s="45"/>
      <c r="GJ119" s="45"/>
      <c r="GK119" s="45"/>
      <c r="GL119" s="45"/>
      <c r="GM119" s="45"/>
    </row>
    <row r="120" spans="1:195" s="10" customFormat="1" ht="14" customHeight="1">
      <c r="A120" s="10" t="s">
        <v>129</v>
      </c>
      <c r="B120" s="10">
        <v>850</v>
      </c>
      <c r="C120" s="10">
        <v>2000</v>
      </c>
      <c r="D120" s="10" t="s">
        <v>50</v>
      </c>
      <c r="E120" s="10">
        <v>-10.72</v>
      </c>
      <c r="F120" s="13" t="s">
        <v>126</v>
      </c>
      <c r="G120" s="13">
        <v>72.53</v>
      </c>
      <c r="H120" s="13"/>
      <c r="I120" s="13">
        <v>12.34</v>
      </c>
      <c r="J120" s="13"/>
      <c r="K120" s="13"/>
      <c r="L120" s="13">
        <v>0.13</v>
      </c>
      <c r="M120" s="13">
        <v>3.92</v>
      </c>
      <c r="N120" s="13">
        <v>3.92</v>
      </c>
      <c r="O120" s="42">
        <v>7.990012484394507E-2</v>
      </c>
      <c r="P120" s="13">
        <f t="shared" si="23"/>
        <v>92.919900124843949</v>
      </c>
      <c r="Q120" s="13">
        <v>7.0799999999999983</v>
      </c>
      <c r="R120" s="13">
        <v>5.62</v>
      </c>
      <c r="S120" s="11"/>
      <c r="T120" s="35">
        <v>320</v>
      </c>
      <c r="U120" s="36"/>
      <c r="V120" s="36">
        <v>265.14549729291258</v>
      </c>
      <c r="W120" s="37">
        <v>-0.17142032095964818</v>
      </c>
      <c r="X120" s="38">
        <v>366.55296074387223</v>
      </c>
      <c r="Y120" s="37">
        <v>0.14547800232460073</v>
      </c>
      <c r="Z120" s="38">
        <v>1001.5907648610082</v>
      </c>
      <c r="AA120" s="37">
        <v>2.1299711401906505</v>
      </c>
      <c r="AB120" s="38">
        <v>524.34157438952354</v>
      </c>
      <c r="AC120" s="37">
        <v>0.63856741996726107</v>
      </c>
      <c r="AD120" s="109">
        <v>177.08216413096639</v>
      </c>
      <c r="AE120" s="37">
        <v>-0.44661823709073001</v>
      </c>
      <c r="AF120" s="39"/>
      <c r="AG120" s="40">
        <f t="shared" si="19"/>
        <v>0.17142032095964818</v>
      </c>
      <c r="AH120" s="39">
        <f t="shared" si="20"/>
        <v>2.1299711401906505</v>
      </c>
      <c r="AI120" s="39">
        <f t="shared" si="21"/>
        <v>0.14547800232460073</v>
      </c>
      <c r="AJ120" s="39">
        <f t="shared" si="22"/>
        <v>0.63856741996726107</v>
      </c>
      <c r="AK120" s="39">
        <f t="shared" si="18"/>
        <v>0.44661823709073001</v>
      </c>
      <c r="AM120" s="41">
        <v>1.218721604899955</v>
      </c>
      <c r="AN120" s="13">
        <v>0</v>
      </c>
      <c r="AO120" s="13">
        <v>1.1292238303807887</v>
      </c>
      <c r="AQ120" s="42">
        <v>0.69073349977113807</v>
      </c>
      <c r="AR120" s="42">
        <v>0</v>
      </c>
      <c r="AS120" s="42">
        <v>6.925966374858597E-2</v>
      </c>
      <c r="AT120" s="42">
        <v>0</v>
      </c>
      <c r="AU120" s="42">
        <v>0</v>
      </c>
      <c r="AV120" s="42">
        <v>0</v>
      </c>
      <c r="AW120" s="42">
        <v>1.326570676780851E-3</v>
      </c>
      <c r="AX120" s="42">
        <v>3.6193413201674345E-2</v>
      </c>
      <c r="AY120" s="42">
        <v>2.3813882698936049E-2</v>
      </c>
      <c r="AZ120" s="42">
        <v>5.7104807943098869E-4</v>
      </c>
      <c r="BA120" s="42">
        <v>0.17867296990288464</v>
      </c>
      <c r="BB120" s="42">
        <v>1.000571048079431</v>
      </c>
      <c r="BD120" s="42">
        <v>0.72663356514117716</v>
      </c>
      <c r="BE120" s="42">
        <v>0</v>
      </c>
      <c r="BF120" s="42">
        <v>0.14571870745168405</v>
      </c>
      <c r="BG120" s="42">
        <v>0</v>
      </c>
      <c r="BH120" s="42">
        <v>0</v>
      </c>
      <c r="BI120" s="42">
        <v>0</v>
      </c>
      <c r="BJ120" s="42">
        <v>1.3955176353838271E-3</v>
      </c>
      <c r="BK120" s="42">
        <v>7.6149047000251713E-2</v>
      </c>
      <c r="BL120" s="42">
        <v>5.0103162771503194E-2</v>
      </c>
      <c r="BM120" s="42">
        <v>6.0072763513199388E-4</v>
      </c>
      <c r="BN120" s="42">
        <v>1.7363668139811417</v>
      </c>
      <c r="BO120" s="11">
        <v>1</v>
      </c>
      <c r="CC120" s="39"/>
      <c r="CD120" s="41"/>
      <c r="CE120" s="39"/>
      <c r="CF120" s="43"/>
      <c r="CG120" s="38"/>
      <c r="CH120" s="39"/>
      <c r="CI120" s="41"/>
      <c r="CJ120" s="39"/>
      <c r="CK120" s="43"/>
      <c r="CL120" s="38"/>
      <c r="CM120" s="39"/>
      <c r="CN120" s="38"/>
      <c r="CO120" s="39"/>
      <c r="CP120" s="43"/>
      <c r="CQ120" s="38"/>
      <c r="CR120" s="39"/>
      <c r="CS120" s="38"/>
      <c r="CT120" s="39"/>
      <c r="CU120" s="43"/>
      <c r="CV120" s="41"/>
      <c r="CW120" s="41"/>
      <c r="CX120" s="41"/>
      <c r="CY120" s="41"/>
      <c r="CZ120" s="41"/>
      <c r="DA120" s="38"/>
      <c r="DC120" s="13"/>
      <c r="DD120" s="12"/>
      <c r="DE120" s="11"/>
      <c r="DI120" s="44"/>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W120" s="13"/>
      <c r="EX120" s="13"/>
      <c r="EY120" s="13"/>
      <c r="EZ120" s="13"/>
      <c r="FA120" s="13"/>
      <c r="GB120" s="45"/>
      <c r="GC120" s="45"/>
      <c r="GD120" s="45"/>
      <c r="GF120" s="45"/>
      <c r="GG120" s="45"/>
      <c r="GH120" s="45"/>
      <c r="GI120" s="45"/>
      <c r="GJ120" s="45"/>
      <c r="GK120" s="45"/>
      <c r="GL120" s="45"/>
      <c r="GM120" s="45"/>
    </row>
    <row r="121" spans="1:195" s="10" customFormat="1" ht="14" customHeight="1">
      <c r="A121" s="10" t="s">
        <v>130</v>
      </c>
      <c r="B121" s="10">
        <v>850</v>
      </c>
      <c r="C121" s="10">
        <v>2000</v>
      </c>
      <c r="D121" s="10" t="s">
        <v>50</v>
      </c>
      <c r="E121" s="10">
        <v>-10.72</v>
      </c>
      <c r="F121" s="13" t="s">
        <v>126</v>
      </c>
      <c r="G121" s="13">
        <v>72.64</v>
      </c>
      <c r="H121" s="13"/>
      <c r="I121" s="13">
        <v>12.06</v>
      </c>
      <c r="J121" s="13"/>
      <c r="K121" s="13"/>
      <c r="L121" s="13">
        <v>0.3</v>
      </c>
      <c r="M121" s="13">
        <v>3.83</v>
      </c>
      <c r="N121" s="13">
        <v>3.86</v>
      </c>
      <c r="O121" s="42">
        <v>2.4968789013732832E-2</v>
      </c>
      <c r="P121" s="13">
        <f t="shared" si="23"/>
        <v>92.714968789013724</v>
      </c>
      <c r="Q121" s="13">
        <v>7.2800000000000011</v>
      </c>
      <c r="R121" s="13">
        <v>5.62</v>
      </c>
      <c r="S121" s="11"/>
      <c r="T121" s="35">
        <v>100</v>
      </c>
      <c r="U121" s="36"/>
      <c r="V121" s="36">
        <v>100.47126451149157</v>
      </c>
      <c r="W121" s="37">
        <v>4.7126451149156878E-3</v>
      </c>
      <c r="X121" s="38">
        <v>373.28442208608504</v>
      </c>
      <c r="Y121" s="37">
        <v>2.7328442208608505</v>
      </c>
      <c r="Z121" s="38">
        <v>434.03741054223968</v>
      </c>
      <c r="AA121" s="37">
        <v>3.3403741054223968</v>
      </c>
      <c r="AB121" s="38">
        <v>447.4364498951519</v>
      </c>
      <c r="AC121" s="37">
        <v>3.4743644989515188</v>
      </c>
      <c r="AD121" s="109">
        <v>111.02815298386103</v>
      </c>
      <c r="AE121" s="37">
        <v>0.11028152983861034</v>
      </c>
      <c r="AF121" s="39"/>
      <c r="AG121" s="40">
        <f t="shared" si="19"/>
        <v>4.7126451149156878E-3</v>
      </c>
      <c r="AH121" s="39">
        <f t="shared" si="20"/>
        <v>3.3403741054223968</v>
      </c>
      <c r="AI121" s="39">
        <f t="shared" si="21"/>
        <v>2.7328442208608505</v>
      </c>
      <c r="AJ121" s="39">
        <f t="shared" si="22"/>
        <v>3.4743644989515188</v>
      </c>
      <c r="AK121" s="39">
        <f t="shared" si="18"/>
        <v>0.11028152983861034</v>
      </c>
      <c r="AM121" s="41">
        <v>1.2524403961016892</v>
      </c>
      <c r="AN121" s="13">
        <v>0</v>
      </c>
      <c r="AO121" s="13">
        <v>1.0939824280376624</v>
      </c>
      <c r="AQ121" s="42">
        <v>0.69177047730841135</v>
      </c>
      <c r="AR121" s="42">
        <v>0</v>
      </c>
      <c r="AS121" s="42">
        <v>6.768709465409109E-2</v>
      </c>
      <c r="AT121" s="42">
        <v>0</v>
      </c>
      <c r="AU121" s="42">
        <v>0</v>
      </c>
      <c r="AV121" s="42">
        <v>0</v>
      </c>
      <c r="AW121" s="42">
        <v>3.061270045515613E-3</v>
      </c>
      <c r="AX121" s="42">
        <v>3.5361900209967448E-2</v>
      </c>
      <c r="AY121" s="42">
        <v>2.3449025238100146E-2</v>
      </c>
      <c r="AZ121" s="42">
        <v>1.7844979084054218E-4</v>
      </c>
      <c r="BA121" s="42">
        <v>0.17867023254391437</v>
      </c>
      <c r="BB121" s="42">
        <v>1.0001784497908406</v>
      </c>
      <c r="BD121" s="42">
        <v>0.72984827664793694</v>
      </c>
      <c r="BE121" s="42">
        <v>0</v>
      </c>
      <c r="BF121" s="42">
        <v>0.14282572328558515</v>
      </c>
      <c r="BG121" s="42">
        <v>0</v>
      </c>
      <c r="BH121" s="42">
        <v>0</v>
      </c>
      <c r="BI121" s="42">
        <v>0</v>
      </c>
      <c r="BJ121" s="42">
        <v>3.2297745283475323E-3</v>
      </c>
      <c r="BK121" s="42">
        <v>7.461671977578406E-2</v>
      </c>
      <c r="BL121" s="42">
        <v>4.9479505762346519E-2</v>
      </c>
      <c r="BM121" s="42">
        <v>1.8827237730627985E-4</v>
      </c>
      <c r="BN121" s="42">
        <v>1.7392130255216647</v>
      </c>
      <c r="BO121" s="11">
        <v>1</v>
      </c>
      <c r="CC121" s="39"/>
      <c r="CD121" s="41"/>
      <c r="CE121" s="39"/>
      <c r="CF121" s="43"/>
      <c r="CG121" s="38"/>
      <c r="CH121" s="39"/>
      <c r="CI121" s="41"/>
      <c r="CJ121" s="39"/>
      <c r="CK121" s="43"/>
      <c r="CL121" s="38"/>
      <c r="CM121" s="39"/>
      <c r="CN121" s="38"/>
      <c r="CO121" s="39"/>
      <c r="CP121" s="43"/>
      <c r="CQ121" s="38"/>
      <c r="CR121" s="39"/>
      <c r="CS121" s="38"/>
      <c r="CT121" s="39"/>
      <c r="CU121" s="43"/>
      <c r="CV121" s="41"/>
      <c r="CW121" s="41"/>
      <c r="CX121" s="41"/>
      <c r="CY121" s="41"/>
      <c r="CZ121" s="41"/>
      <c r="DA121" s="38"/>
      <c r="DC121" s="13"/>
      <c r="DD121" s="12"/>
      <c r="DE121" s="11"/>
      <c r="DI121" s="44"/>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W121" s="13"/>
      <c r="EX121" s="13"/>
      <c r="EY121" s="13"/>
      <c r="EZ121" s="13"/>
      <c r="FA121" s="13"/>
      <c r="GB121" s="45"/>
      <c r="GC121" s="45"/>
      <c r="GD121" s="45"/>
      <c r="GF121" s="45"/>
      <c r="GG121" s="45"/>
      <c r="GH121" s="45"/>
      <c r="GI121" s="45"/>
      <c r="GJ121" s="45"/>
      <c r="GK121" s="45"/>
      <c r="GL121" s="45"/>
      <c r="GM121" s="45"/>
    </row>
    <row r="122" spans="1:195" s="10" customFormat="1" ht="14" customHeight="1">
      <c r="A122" s="10" t="s">
        <v>131</v>
      </c>
      <c r="B122" s="10">
        <v>950</v>
      </c>
      <c r="C122" s="10">
        <v>2000</v>
      </c>
      <c r="D122" s="10" t="s">
        <v>132</v>
      </c>
      <c r="E122" s="10">
        <v>-9.0399999999999991</v>
      </c>
      <c r="F122" s="13" t="s">
        <v>126</v>
      </c>
      <c r="G122" s="13">
        <v>72.739999999999995</v>
      </c>
      <c r="H122" s="13"/>
      <c r="I122" s="13">
        <v>12.36</v>
      </c>
      <c r="J122" s="13"/>
      <c r="K122" s="13"/>
      <c r="L122" s="13">
        <v>0.16</v>
      </c>
      <c r="M122" s="13">
        <v>3.52</v>
      </c>
      <c r="N122" s="13">
        <v>3.7</v>
      </c>
      <c r="O122" s="42">
        <v>0.30461922596754054</v>
      </c>
      <c r="P122" s="13">
        <f t="shared" si="23"/>
        <v>92.784619225967532</v>
      </c>
      <c r="Q122" s="13">
        <v>7.4599999999999937</v>
      </c>
      <c r="R122" s="13">
        <v>5.8</v>
      </c>
      <c r="S122" s="11"/>
      <c r="T122" s="35">
        <v>1219.9999999999998</v>
      </c>
      <c r="U122" s="36"/>
      <c r="V122" s="36">
        <v>798.45246955938649</v>
      </c>
      <c r="W122" s="37">
        <v>-0.34553076265624044</v>
      </c>
      <c r="X122" s="38">
        <v>809.69001351888721</v>
      </c>
      <c r="Y122" s="37">
        <v>-0.33631966105009231</v>
      </c>
      <c r="Z122" s="38">
        <v>6233.6321981865567</v>
      </c>
      <c r="AA122" s="37">
        <v>4.1095345886775059</v>
      </c>
      <c r="AB122" s="38">
        <v>1818.5019977373561</v>
      </c>
      <c r="AC122" s="37">
        <v>0.49057540798143967</v>
      </c>
      <c r="AD122" s="109">
        <v>219.65196587659901</v>
      </c>
      <c r="AE122" s="37">
        <v>-0.81995740501918113</v>
      </c>
      <c r="AF122" s="39"/>
      <c r="AG122" s="40">
        <f t="shared" si="19"/>
        <v>0.34553076265624044</v>
      </c>
      <c r="AH122" s="39">
        <f t="shared" si="20"/>
        <v>4.1095345886775059</v>
      </c>
      <c r="AI122" s="39">
        <f t="shared" si="21"/>
        <v>0.33631966105009231</v>
      </c>
      <c r="AJ122" s="39">
        <f t="shared" si="22"/>
        <v>0.49057540798143967</v>
      </c>
      <c r="AK122" s="39">
        <f t="shared" si="18"/>
        <v>0.81995740501918113</v>
      </c>
      <c r="AM122" s="41">
        <v>1.1109315943815901</v>
      </c>
      <c r="AN122" s="13">
        <v>0</v>
      </c>
      <c r="AO122" s="13">
        <v>1.2254292371296316</v>
      </c>
      <c r="AQ122" s="42">
        <v>0.69058485287018689</v>
      </c>
      <c r="AR122" s="42">
        <v>0</v>
      </c>
      <c r="AS122" s="42">
        <v>6.9156753838521309E-2</v>
      </c>
      <c r="AT122" s="42">
        <v>0</v>
      </c>
      <c r="AU122" s="42">
        <v>0</v>
      </c>
      <c r="AV122" s="42">
        <v>0</v>
      </c>
      <c r="AW122" s="42">
        <v>1.6276384225437615E-3</v>
      </c>
      <c r="AX122" s="42">
        <v>3.2399405940587149E-2</v>
      </c>
      <c r="AY122" s="42">
        <v>2.2407673973204638E-2</v>
      </c>
      <c r="AZ122" s="42">
        <v>2.1703682993483631E-3</v>
      </c>
      <c r="BA122" s="42">
        <v>0.18382367495495625</v>
      </c>
      <c r="BB122" s="42">
        <v>1.0021703682993484</v>
      </c>
      <c r="BD122" s="42">
        <v>0.73455521116510414</v>
      </c>
      <c r="BE122" s="42">
        <v>0</v>
      </c>
      <c r="BF122" s="42">
        <v>0.14712009308694526</v>
      </c>
      <c r="BG122" s="42">
        <v>0</v>
      </c>
      <c r="BH122" s="42">
        <v>0</v>
      </c>
      <c r="BI122" s="42">
        <v>0</v>
      </c>
      <c r="BJ122" s="42">
        <v>1.7312720952436117E-3</v>
      </c>
      <c r="BK122" s="42">
        <v>6.8924629242586591E-2</v>
      </c>
      <c r="BL122" s="42">
        <v>4.7668794410120542E-2</v>
      </c>
      <c r="BM122" s="42">
        <v>2.3085582283015496E-3</v>
      </c>
      <c r="BN122" s="42">
        <v>1.7498185458822233</v>
      </c>
      <c r="BO122" s="11">
        <v>1</v>
      </c>
      <c r="CC122" s="39"/>
      <c r="CD122" s="41"/>
      <c r="CE122" s="39"/>
      <c r="CF122" s="43"/>
      <c r="CG122" s="38"/>
      <c r="CH122" s="39"/>
      <c r="CI122" s="41"/>
      <c r="CJ122" s="39"/>
      <c r="CK122" s="43"/>
      <c r="CL122" s="38"/>
      <c r="CM122" s="39"/>
      <c r="CN122" s="38"/>
      <c r="CO122" s="39"/>
      <c r="CP122" s="43"/>
      <c r="CQ122" s="38"/>
      <c r="CR122" s="39"/>
      <c r="CS122" s="38"/>
      <c r="CT122" s="39"/>
      <c r="CU122" s="43"/>
      <c r="CV122" s="41"/>
      <c r="CW122" s="41"/>
      <c r="CX122" s="41"/>
      <c r="CY122" s="41"/>
      <c r="CZ122" s="41"/>
      <c r="DA122" s="38"/>
      <c r="DC122" s="13"/>
      <c r="DD122" s="12"/>
      <c r="DE122" s="11"/>
      <c r="DI122" s="44"/>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W122" s="13"/>
      <c r="EX122" s="13"/>
      <c r="EY122" s="13"/>
      <c r="EZ122" s="13"/>
      <c r="FA122" s="13"/>
      <c r="GB122" s="45"/>
      <c r="GC122" s="45"/>
      <c r="GD122" s="45"/>
      <c r="GF122" s="45"/>
      <c r="GG122" s="45"/>
      <c r="GH122" s="45"/>
      <c r="GI122" s="45"/>
      <c r="GJ122" s="45"/>
      <c r="GK122" s="45"/>
      <c r="GL122" s="45"/>
      <c r="GM122" s="45"/>
    </row>
    <row r="123" spans="1:195" s="10" customFormat="1" ht="14" customHeight="1">
      <c r="A123" s="10" t="s">
        <v>133</v>
      </c>
      <c r="B123" s="10">
        <v>950</v>
      </c>
      <c r="C123" s="10">
        <v>2000</v>
      </c>
      <c r="D123" s="10" t="s">
        <v>132</v>
      </c>
      <c r="E123" s="10">
        <v>-9.0399999999999991</v>
      </c>
      <c r="F123" s="13" t="s">
        <v>126</v>
      </c>
      <c r="G123" s="13">
        <v>73.45</v>
      </c>
      <c r="H123" s="13"/>
      <c r="I123" s="13">
        <v>12.24</v>
      </c>
      <c r="J123" s="13"/>
      <c r="K123" s="13"/>
      <c r="L123" s="13">
        <v>9.5000000000000001E-2</v>
      </c>
      <c r="M123" s="13">
        <v>3.05</v>
      </c>
      <c r="N123" s="13">
        <v>3.07</v>
      </c>
      <c r="O123" s="42">
        <v>0.8739076154806491</v>
      </c>
      <c r="P123" s="13">
        <f t="shared" si="23"/>
        <v>92.778907615480634</v>
      </c>
      <c r="Q123" s="13">
        <v>7.5</v>
      </c>
      <c r="R123" s="13">
        <v>5.8</v>
      </c>
      <c r="S123" s="11"/>
      <c r="T123" s="35">
        <v>3499.9999999999995</v>
      </c>
      <c r="U123" s="36"/>
      <c r="V123" s="36">
        <v>2360.2301013731462</v>
      </c>
      <c r="W123" s="37">
        <v>-0.32564854246481528</v>
      </c>
      <c r="X123" s="38">
        <v>751.39648443567148</v>
      </c>
      <c r="Y123" s="37">
        <v>-0.78531529016123669</v>
      </c>
      <c r="Z123" s="38">
        <v>10434.986790636494</v>
      </c>
      <c r="AA123" s="37">
        <v>1.981424797324713</v>
      </c>
      <c r="AB123" s="38">
        <v>1796.8746776616415</v>
      </c>
      <c r="AC123" s="37">
        <v>-0.48660723495381664</v>
      </c>
      <c r="AD123" s="109">
        <v>280.1301080434709</v>
      </c>
      <c r="AE123" s="37">
        <v>-0.91996282627329395</v>
      </c>
      <c r="AF123" s="39"/>
      <c r="AG123" s="40">
        <f t="shared" si="19"/>
        <v>0.32564854246481528</v>
      </c>
      <c r="AH123" s="39">
        <f t="shared" si="20"/>
        <v>1.981424797324713</v>
      </c>
      <c r="AI123" s="39">
        <f t="shared" si="21"/>
        <v>0.78531529016123669</v>
      </c>
      <c r="AJ123" s="39">
        <f t="shared" si="22"/>
        <v>0.48660723495381664</v>
      </c>
      <c r="AK123" s="39">
        <f t="shared" si="18"/>
        <v>0.91996282627329395</v>
      </c>
      <c r="AM123" s="41">
        <v>0.92617319227664319</v>
      </c>
      <c r="AN123" s="13">
        <v>0</v>
      </c>
      <c r="AO123" s="13">
        <v>1.4377986402357996</v>
      </c>
      <c r="AQ123" s="42">
        <v>0.69923681272091764</v>
      </c>
      <c r="AR123" s="42">
        <v>0</v>
      </c>
      <c r="AS123" s="42">
        <v>6.8673041008237901E-2</v>
      </c>
      <c r="AT123" s="42">
        <v>0</v>
      </c>
      <c r="AU123" s="42">
        <v>0</v>
      </c>
      <c r="AV123" s="42">
        <v>0</v>
      </c>
      <c r="AW123" s="42">
        <v>9.6905915483423818E-4</v>
      </c>
      <c r="AX123" s="42">
        <v>2.8150295354947678E-2</v>
      </c>
      <c r="AY123" s="42">
        <v>1.8643273083867418E-2</v>
      </c>
      <c r="AZ123" s="42">
        <v>6.2435326022138894E-3</v>
      </c>
      <c r="BA123" s="42">
        <v>0.1843275186771951</v>
      </c>
      <c r="BB123" s="42">
        <v>1.0062435326022139</v>
      </c>
      <c r="BD123" s="42">
        <v>0.75094775813009251</v>
      </c>
      <c r="BE123" s="42">
        <v>0</v>
      </c>
      <c r="BF123" s="42">
        <v>0.14750329287853139</v>
      </c>
      <c r="BG123" s="42">
        <v>0</v>
      </c>
      <c r="BH123" s="42">
        <v>0</v>
      </c>
      <c r="BI123" s="42">
        <v>0</v>
      </c>
      <c r="BJ123" s="42">
        <v>1.0407243820394526E-3</v>
      </c>
      <c r="BK123" s="42">
        <v>6.046421127411427E-2</v>
      </c>
      <c r="BL123" s="42">
        <v>4.0044013335222166E-2</v>
      </c>
      <c r="BM123" s="42">
        <v>6.7052631170836019E-3</v>
      </c>
      <c r="BN123" s="42">
        <v>1.7744452922646901</v>
      </c>
      <c r="BO123" s="11">
        <v>1</v>
      </c>
      <c r="CC123" s="39"/>
      <c r="CD123" s="41"/>
      <c r="CE123" s="39"/>
      <c r="CF123" s="43"/>
      <c r="CG123" s="38"/>
      <c r="CH123" s="39"/>
      <c r="CI123" s="41"/>
      <c r="CJ123" s="39"/>
      <c r="CK123" s="43"/>
      <c r="CL123" s="38"/>
      <c r="CM123" s="39"/>
      <c r="CN123" s="38"/>
      <c r="CO123" s="39"/>
      <c r="CP123" s="43"/>
      <c r="CQ123" s="38"/>
      <c r="CR123" s="39"/>
      <c r="CS123" s="38"/>
      <c r="CT123" s="39"/>
      <c r="CU123" s="43"/>
      <c r="CV123" s="41"/>
      <c r="CW123" s="41"/>
      <c r="CX123" s="41"/>
      <c r="CY123" s="41"/>
      <c r="CZ123" s="41"/>
      <c r="DA123" s="38"/>
      <c r="DC123" s="13"/>
      <c r="DD123" s="12"/>
      <c r="DE123" s="11"/>
      <c r="DI123" s="44"/>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W123" s="13"/>
      <c r="EX123" s="13"/>
      <c r="EY123" s="13"/>
      <c r="EZ123" s="13"/>
      <c r="FA123" s="13"/>
      <c r="GB123" s="45"/>
      <c r="GC123" s="45"/>
      <c r="GD123" s="45"/>
      <c r="GF123" s="45"/>
      <c r="GG123" s="45"/>
      <c r="GH123" s="45"/>
      <c r="GI123" s="45"/>
      <c r="GJ123" s="45"/>
      <c r="GK123" s="45"/>
      <c r="GL123" s="45"/>
      <c r="GM123" s="45"/>
    </row>
    <row r="124" spans="1:195" s="10" customFormat="1" ht="14" customHeight="1">
      <c r="A124" s="10" t="s">
        <v>134</v>
      </c>
      <c r="B124" s="10">
        <v>950</v>
      </c>
      <c r="C124" s="10">
        <v>2000</v>
      </c>
      <c r="D124" s="10" t="s">
        <v>132</v>
      </c>
      <c r="E124" s="10">
        <v>-9.0399999999999991</v>
      </c>
      <c r="F124" s="13" t="s">
        <v>126</v>
      </c>
      <c r="G124" s="13">
        <v>74.14</v>
      </c>
      <c r="H124" s="13"/>
      <c r="I124" s="13">
        <v>11.93</v>
      </c>
      <c r="J124" s="13"/>
      <c r="K124" s="13"/>
      <c r="L124" s="13">
        <v>9.0999999999999998E-2</v>
      </c>
      <c r="M124" s="13">
        <v>2.8</v>
      </c>
      <c r="N124" s="13">
        <v>2.94</v>
      </c>
      <c r="O124" s="42">
        <v>1.0486891385767789</v>
      </c>
      <c r="P124" s="13">
        <f t="shared" si="23"/>
        <v>92.949689138576758</v>
      </c>
      <c r="Q124" s="13">
        <v>7.0499999999999972</v>
      </c>
      <c r="R124" s="13">
        <v>5.8</v>
      </c>
      <c r="S124" s="11"/>
      <c r="T124" s="35">
        <v>4200</v>
      </c>
      <c r="U124" s="36"/>
      <c r="V124" s="36">
        <v>2657.6521965203101</v>
      </c>
      <c r="W124" s="37">
        <v>-0.36722566749516428</v>
      </c>
      <c r="X124" s="38">
        <v>744.08273769181005</v>
      </c>
      <c r="Y124" s="37">
        <v>-0.82283744340671194</v>
      </c>
      <c r="Z124" s="38">
        <v>10934.730545258131</v>
      </c>
      <c r="AA124" s="37">
        <v>1.6035072726805075</v>
      </c>
      <c r="AB124" s="38">
        <v>1743.9501640715125</v>
      </c>
      <c r="AC124" s="37">
        <v>-0.58477377045916368</v>
      </c>
      <c r="AD124" s="109">
        <v>258.03829179914942</v>
      </c>
      <c r="AE124" s="37">
        <v>-0.93856231147639302</v>
      </c>
      <c r="AF124" s="39"/>
      <c r="AG124" s="40">
        <f t="shared" si="19"/>
        <v>0.36722566749516428</v>
      </c>
      <c r="AH124" s="39">
        <f t="shared" si="20"/>
        <v>1.6035072726805075</v>
      </c>
      <c r="AI124" s="39">
        <f t="shared" si="21"/>
        <v>0.82283744340671194</v>
      </c>
      <c r="AJ124" s="39">
        <f t="shared" si="22"/>
        <v>0.58477377045916368</v>
      </c>
      <c r="AK124" s="39">
        <f t="shared" si="18"/>
        <v>0.93856231147639302</v>
      </c>
      <c r="AM124" s="41">
        <v>0.87658309039973037</v>
      </c>
      <c r="AN124" s="13">
        <v>0</v>
      </c>
      <c r="AO124" s="13">
        <v>1.4999175100188282</v>
      </c>
      <c r="AQ124" s="42">
        <v>0.70461347591304224</v>
      </c>
      <c r="AR124" s="42">
        <v>0</v>
      </c>
      <c r="AS124" s="42">
        <v>6.6820725110685111E-2</v>
      </c>
      <c r="AT124" s="42">
        <v>0</v>
      </c>
      <c r="AU124" s="42">
        <v>0</v>
      </c>
      <c r="AV124" s="42">
        <v>0</v>
      </c>
      <c r="AW124" s="42">
        <v>9.2668888630835175E-4</v>
      </c>
      <c r="AX124" s="42">
        <v>2.5799246776465046E-2</v>
      </c>
      <c r="AY124" s="42">
        <v>1.7823664341460391E-2</v>
      </c>
      <c r="AZ124" s="42">
        <v>7.479585115857443E-3</v>
      </c>
      <c r="BA124" s="42">
        <v>0.18401619897203889</v>
      </c>
      <c r="BB124" s="42">
        <v>1.0074795851158576</v>
      </c>
      <c r="BD124" s="42">
        <v>0.76057060442813862</v>
      </c>
      <c r="BE124" s="42">
        <v>0</v>
      </c>
      <c r="BF124" s="42">
        <v>0.1442546332793451</v>
      </c>
      <c r="BG124" s="42">
        <v>0</v>
      </c>
      <c r="BH124" s="42">
        <v>0</v>
      </c>
      <c r="BI124" s="42">
        <v>0</v>
      </c>
      <c r="BJ124" s="42">
        <v>1.0002822121207402E-3</v>
      </c>
      <c r="BK124" s="42">
        <v>5.5696206176415325E-2</v>
      </c>
      <c r="BL124" s="42">
        <v>3.8478273903980183E-2</v>
      </c>
      <c r="BM124" s="42">
        <v>8.0735790144630514E-3</v>
      </c>
      <c r="BN124" s="42">
        <v>1.7856106810276136</v>
      </c>
      <c r="BO124" s="11">
        <v>1</v>
      </c>
      <c r="CC124" s="39"/>
      <c r="CD124" s="41"/>
      <c r="CE124" s="39"/>
      <c r="CF124" s="43"/>
      <c r="CG124" s="38"/>
      <c r="CH124" s="39"/>
      <c r="CI124" s="41"/>
      <c r="CJ124" s="39"/>
      <c r="CK124" s="43"/>
      <c r="CL124" s="38"/>
      <c r="CM124" s="39"/>
      <c r="CN124" s="38"/>
      <c r="CO124" s="39"/>
      <c r="CP124" s="43"/>
      <c r="CQ124" s="38"/>
      <c r="CR124" s="39"/>
      <c r="CS124" s="38"/>
      <c r="CT124" s="39"/>
      <c r="CU124" s="43"/>
      <c r="CV124" s="41"/>
      <c r="CW124" s="41"/>
      <c r="CX124" s="41"/>
      <c r="CY124" s="41"/>
      <c r="CZ124" s="41"/>
      <c r="DA124" s="38"/>
      <c r="DC124" s="13"/>
      <c r="DD124" s="12"/>
      <c r="DE124" s="11"/>
      <c r="DI124" s="44"/>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W124" s="13"/>
      <c r="EX124" s="13"/>
      <c r="EY124" s="13"/>
      <c r="EZ124" s="13"/>
      <c r="FA124" s="13"/>
      <c r="GB124" s="45"/>
      <c r="GC124" s="45"/>
      <c r="GD124" s="45"/>
      <c r="GF124" s="45"/>
      <c r="GG124" s="45"/>
      <c r="GH124" s="45"/>
      <c r="GI124" s="45"/>
      <c r="GJ124" s="45"/>
      <c r="GK124" s="45"/>
      <c r="GL124" s="45"/>
      <c r="GM124" s="45"/>
    </row>
    <row r="125" spans="1:195" s="10" customFormat="1" ht="14" customHeight="1">
      <c r="A125" s="10" t="s">
        <v>135</v>
      </c>
      <c r="B125" s="10">
        <v>950</v>
      </c>
      <c r="C125" s="10">
        <v>2000</v>
      </c>
      <c r="D125" s="10" t="s">
        <v>132</v>
      </c>
      <c r="E125" s="10">
        <v>-9.0399999999999991</v>
      </c>
      <c r="F125" s="13" t="s">
        <v>126</v>
      </c>
      <c r="G125" s="13">
        <v>81.290000000000006</v>
      </c>
      <c r="H125" s="13"/>
      <c r="I125" s="13">
        <v>7.83</v>
      </c>
      <c r="J125" s="13"/>
      <c r="K125" s="13"/>
      <c r="L125" s="13">
        <v>5.0999999999999997E-2</v>
      </c>
      <c r="M125" s="13">
        <v>1.48</v>
      </c>
      <c r="N125" s="13">
        <v>1.71</v>
      </c>
      <c r="O125" s="42">
        <v>1.023720349563046</v>
      </c>
      <c r="P125" s="13">
        <f t="shared" si="23"/>
        <v>93.384720349563054</v>
      </c>
      <c r="Q125" s="13">
        <v>6.6099999999999994</v>
      </c>
      <c r="R125" s="13">
        <v>5.8</v>
      </c>
      <c r="S125" s="11"/>
      <c r="T125" s="35">
        <v>4099.9999999999991</v>
      </c>
      <c r="U125" s="36"/>
      <c r="V125" s="36">
        <v>3962.1034392767283</v>
      </c>
      <c r="W125" s="37">
        <v>-3.3633307493480688E-2</v>
      </c>
      <c r="X125" s="38">
        <v>789.79082061833128</v>
      </c>
      <c r="Y125" s="37">
        <v>-0.80736809253211439</v>
      </c>
      <c r="Z125" s="38">
        <v>20609.756750538301</v>
      </c>
      <c r="AA125" s="37">
        <v>4.0267699391556837</v>
      </c>
      <c r="AB125" s="38">
        <v>1585.1062148267108</v>
      </c>
      <c r="AC125" s="37">
        <v>-0.61338872809104605</v>
      </c>
      <c r="AD125" s="109">
        <v>126.85150634418446</v>
      </c>
      <c r="AE125" s="37">
        <v>-0.96906060820873541</v>
      </c>
      <c r="AF125" s="39"/>
      <c r="AG125" s="40">
        <f t="shared" si="19"/>
        <v>3.3633307493480688E-2</v>
      </c>
      <c r="AH125" s="39">
        <f t="shared" si="20"/>
        <v>4.0267699391556837</v>
      </c>
      <c r="AI125" s="39">
        <f t="shared" si="21"/>
        <v>0.80736809253211439</v>
      </c>
      <c r="AJ125" s="39">
        <f t="shared" si="22"/>
        <v>0.61338872809104605</v>
      </c>
      <c r="AK125" s="39">
        <f t="shared" si="18"/>
        <v>0.96906060820873541</v>
      </c>
      <c r="AM125" s="41">
        <v>0.65777135756057081</v>
      </c>
      <c r="AN125" s="13">
        <v>0</v>
      </c>
      <c r="AO125" s="13">
        <v>1.7883819081042187</v>
      </c>
      <c r="AQ125" s="42">
        <v>0.75375121303429926</v>
      </c>
      <c r="AR125" s="42">
        <v>0</v>
      </c>
      <c r="AS125" s="42">
        <v>4.2788300758369931E-2</v>
      </c>
      <c r="AT125" s="42">
        <v>0</v>
      </c>
      <c r="AU125" s="42">
        <v>0</v>
      </c>
      <c r="AV125" s="42">
        <v>0</v>
      </c>
      <c r="AW125" s="42">
        <v>5.067051002023503E-4</v>
      </c>
      <c r="AX125" s="42">
        <v>1.3304643682856188E-2</v>
      </c>
      <c r="AY125" s="42">
        <v>1.0114357781333988E-2</v>
      </c>
      <c r="AZ125" s="42">
        <v>7.1236834423893678E-3</v>
      </c>
      <c r="BA125" s="42">
        <v>0.17953477964293818</v>
      </c>
      <c r="BB125" s="42">
        <v>1.0071236834423893</v>
      </c>
      <c r="BD125" s="42">
        <v>0.85008973870238969</v>
      </c>
      <c r="BE125" s="42">
        <v>0</v>
      </c>
      <c r="BF125" s="42">
        <v>9.6514326696139657E-2</v>
      </c>
      <c r="BG125" s="42">
        <v>0</v>
      </c>
      <c r="BH125" s="42">
        <v>0</v>
      </c>
      <c r="BI125" s="42">
        <v>0</v>
      </c>
      <c r="BJ125" s="42">
        <v>5.7146814330975176E-4</v>
      </c>
      <c r="BK125" s="42">
        <v>3.0010276272345985E-2</v>
      </c>
      <c r="BL125" s="42">
        <v>2.2814190185815163E-2</v>
      </c>
      <c r="BM125" s="42">
        <v>8.0341763852839736E-3</v>
      </c>
      <c r="BN125" s="42">
        <v>1.8719346688213787</v>
      </c>
      <c r="BO125" s="11">
        <v>1</v>
      </c>
      <c r="CC125" s="39"/>
      <c r="CD125" s="41"/>
      <c r="CE125" s="39"/>
      <c r="CF125" s="43"/>
      <c r="CG125" s="38"/>
      <c r="CH125" s="39"/>
      <c r="CI125" s="41"/>
      <c r="CJ125" s="39"/>
      <c r="CK125" s="43"/>
      <c r="CL125" s="38"/>
      <c r="CM125" s="39"/>
      <c r="CN125" s="38"/>
      <c r="CO125" s="39"/>
      <c r="CP125" s="43"/>
      <c r="CQ125" s="38"/>
      <c r="CR125" s="39"/>
      <c r="CS125" s="38"/>
      <c r="CT125" s="39"/>
      <c r="CU125" s="43"/>
      <c r="CV125" s="41"/>
      <c r="CW125" s="41"/>
      <c r="CX125" s="41"/>
      <c r="CY125" s="41"/>
      <c r="CZ125" s="41"/>
      <c r="DA125" s="38"/>
      <c r="DC125" s="13"/>
      <c r="DD125" s="12"/>
      <c r="DE125" s="11"/>
      <c r="DI125" s="44"/>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W125" s="13"/>
      <c r="EX125" s="13"/>
      <c r="EY125" s="13"/>
      <c r="EZ125" s="13"/>
      <c r="FA125" s="13"/>
      <c r="GB125" s="45"/>
      <c r="GC125" s="45"/>
      <c r="GD125" s="45"/>
      <c r="GF125" s="45"/>
      <c r="GG125" s="45"/>
      <c r="GH125" s="45"/>
      <c r="GI125" s="45"/>
      <c r="GJ125" s="45"/>
      <c r="GK125" s="45"/>
      <c r="GL125" s="45"/>
      <c r="GM125" s="45"/>
    </row>
    <row r="126" spans="1:195" s="10" customFormat="1" ht="14" customHeight="1">
      <c r="A126" s="10" t="s">
        <v>136</v>
      </c>
      <c r="B126" s="10">
        <v>950</v>
      </c>
      <c r="C126" s="10">
        <v>2000</v>
      </c>
      <c r="D126" s="10" t="s">
        <v>132</v>
      </c>
      <c r="E126" s="10">
        <v>-9.0399999999999991</v>
      </c>
      <c r="F126" s="13" t="s">
        <v>126</v>
      </c>
      <c r="G126" s="13">
        <v>77.069999999999993</v>
      </c>
      <c r="H126" s="13"/>
      <c r="I126" s="13">
        <v>10.07</v>
      </c>
      <c r="J126" s="13"/>
      <c r="K126" s="13"/>
      <c r="L126" s="13">
        <v>6.7000000000000004E-2</v>
      </c>
      <c r="M126" s="13">
        <v>2.16</v>
      </c>
      <c r="N126" s="13">
        <v>2.37</v>
      </c>
      <c r="O126" s="42">
        <v>1.1485642946317103</v>
      </c>
      <c r="P126" s="13">
        <f t="shared" si="23"/>
        <v>92.885564294631692</v>
      </c>
      <c r="Q126" s="13">
        <v>7.1099999999999994</v>
      </c>
      <c r="R126" s="13">
        <v>5.8</v>
      </c>
      <c r="S126" s="11"/>
      <c r="T126" s="35">
        <v>4600</v>
      </c>
      <c r="U126" s="36"/>
      <c r="V126" s="36">
        <v>3433.5332213219135</v>
      </c>
      <c r="W126" s="37">
        <v>-0.25357973449523619</v>
      </c>
      <c r="X126" s="38">
        <v>757.58700197934047</v>
      </c>
      <c r="Y126" s="37">
        <v>-0.83530717348275207</v>
      </c>
      <c r="Z126" s="38">
        <v>15111.607661184546</v>
      </c>
      <c r="AA126" s="37">
        <v>2.2851321002575098</v>
      </c>
      <c r="AB126" s="38">
        <v>1697.0150540400168</v>
      </c>
      <c r="AC126" s="37">
        <v>-0.63108368390434422</v>
      </c>
      <c r="AD126" s="109">
        <v>188.75152657565121</v>
      </c>
      <c r="AE126" s="37">
        <v>-0.95896705944007588</v>
      </c>
      <c r="AF126" s="39"/>
      <c r="AG126" s="40">
        <f t="shared" si="19"/>
        <v>0.25357973449523619</v>
      </c>
      <c r="AH126" s="39">
        <f t="shared" si="20"/>
        <v>2.2851321002575098</v>
      </c>
      <c r="AI126" s="39">
        <f t="shared" si="21"/>
        <v>0.83530717348275207</v>
      </c>
      <c r="AJ126" s="39">
        <f t="shared" si="22"/>
        <v>0.63108368390434422</v>
      </c>
      <c r="AK126" s="39">
        <f t="shared" si="18"/>
        <v>0.95896705944007588</v>
      </c>
      <c r="AM126" s="41">
        <v>0.77370225015666505</v>
      </c>
      <c r="AN126" s="13">
        <v>0</v>
      </c>
      <c r="AO126" s="13">
        <v>1.6136913920761637</v>
      </c>
      <c r="AQ126" s="42">
        <v>0.72676818391886411</v>
      </c>
      <c r="AR126" s="42">
        <v>0</v>
      </c>
      <c r="AS126" s="42">
        <v>5.5964470038327482E-2</v>
      </c>
      <c r="AT126" s="42">
        <v>0</v>
      </c>
      <c r="AU126" s="42">
        <v>0</v>
      </c>
      <c r="AV126" s="42">
        <v>0</v>
      </c>
      <c r="AW126" s="42">
        <v>6.769857847107113E-4</v>
      </c>
      <c r="AX126" s="42">
        <v>1.9747627704219863E-2</v>
      </c>
      <c r="AY126" s="42">
        <v>1.4256410598533883E-2</v>
      </c>
      <c r="AZ126" s="42">
        <v>8.1282721186821099E-3</v>
      </c>
      <c r="BA126" s="42">
        <v>0.18258632195534391</v>
      </c>
      <c r="BB126" s="42">
        <v>1.0081282721186822</v>
      </c>
      <c r="BD126" s="42">
        <v>0.8009504647801271</v>
      </c>
      <c r="BE126" s="42">
        <v>0</v>
      </c>
      <c r="BF126" s="42">
        <v>0.12335368905850753</v>
      </c>
      <c r="BG126" s="42">
        <v>0</v>
      </c>
      <c r="BH126" s="42">
        <v>0</v>
      </c>
      <c r="BI126" s="42">
        <v>0</v>
      </c>
      <c r="BJ126" s="42">
        <v>7.4608670400205302E-4</v>
      </c>
      <c r="BK126" s="42">
        <v>4.3526593315388155E-2</v>
      </c>
      <c r="BL126" s="42">
        <v>3.1423166141975246E-2</v>
      </c>
      <c r="BM126" s="42">
        <v>8.957936623219866E-3</v>
      </c>
      <c r="BN126" s="42">
        <v>1.8251524295806991</v>
      </c>
      <c r="BO126" s="11">
        <v>1</v>
      </c>
      <c r="CC126" s="39"/>
      <c r="CD126" s="41"/>
      <c r="CE126" s="39"/>
      <c r="CF126" s="43"/>
      <c r="CG126" s="38"/>
      <c r="CH126" s="39"/>
      <c r="CI126" s="41"/>
      <c r="CJ126" s="39"/>
      <c r="CK126" s="43"/>
      <c r="CL126" s="38"/>
      <c r="CM126" s="39"/>
      <c r="CN126" s="38"/>
      <c r="CO126" s="39"/>
      <c r="CP126" s="43"/>
      <c r="CQ126" s="38"/>
      <c r="CR126" s="39"/>
      <c r="CS126" s="38"/>
      <c r="CT126" s="39"/>
      <c r="CU126" s="43"/>
      <c r="CV126" s="41"/>
      <c r="CW126" s="41"/>
      <c r="CX126" s="41"/>
      <c r="CY126" s="41"/>
      <c r="CZ126" s="41"/>
      <c r="DA126" s="38"/>
      <c r="DC126" s="13"/>
      <c r="DD126" s="12"/>
      <c r="DE126" s="11"/>
      <c r="DI126" s="44"/>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W126" s="13"/>
      <c r="EX126" s="13"/>
      <c r="EY126" s="13"/>
      <c r="EZ126" s="13"/>
      <c r="FA126" s="13"/>
      <c r="GB126" s="45"/>
      <c r="GC126" s="45"/>
      <c r="GD126" s="45"/>
      <c r="GF126" s="45"/>
      <c r="GG126" s="45"/>
      <c r="GH126" s="45"/>
      <c r="GI126" s="45"/>
      <c r="GJ126" s="45"/>
      <c r="GK126" s="45"/>
      <c r="GL126" s="45"/>
      <c r="GM126" s="45"/>
    </row>
    <row r="127" spans="1:195" s="10" customFormat="1" ht="14" customHeight="1">
      <c r="A127" s="10" t="s">
        <v>137</v>
      </c>
      <c r="B127" s="10">
        <v>850</v>
      </c>
      <c r="C127" s="10">
        <v>2000</v>
      </c>
      <c r="D127" s="10" t="s">
        <v>50</v>
      </c>
      <c r="E127" s="10">
        <v>-10.72</v>
      </c>
      <c r="F127" s="13" t="s">
        <v>126</v>
      </c>
      <c r="G127" s="32">
        <v>72.81</v>
      </c>
      <c r="H127" s="32"/>
      <c r="I127" s="32">
        <v>12.14</v>
      </c>
      <c r="J127" s="32"/>
      <c r="K127" s="32"/>
      <c r="L127" s="32">
        <v>0.5</v>
      </c>
      <c r="M127" s="32">
        <v>3.92</v>
      </c>
      <c r="N127" s="32">
        <v>3.87</v>
      </c>
      <c r="O127" s="32">
        <v>1.5480649188514358E-2</v>
      </c>
      <c r="P127" s="13">
        <f t="shared" si="23"/>
        <v>93.255480649188527</v>
      </c>
      <c r="Q127" s="13">
        <f>100-P127</f>
        <v>6.7445193508114727</v>
      </c>
      <c r="R127" s="13">
        <v>5.62</v>
      </c>
      <c r="S127" s="11"/>
      <c r="T127" s="35">
        <v>62</v>
      </c>
      <c r="U127" s="36"/>
      <c r="V127" s="36">
        <v>62.569733533880886</v>
      </c>
      <c r="W127" s="37">
        <v>9.1892505464658963E-3</v>
      </c>
      <c r="X127" s="38">
        <v>383.77463532126177</v>
      </c>
      <c r="Y127" s="37">
        <v>5.1899134729235765</v>
      </c>
      <c r="Z127" s="38">
        <v>263.31815379405265</v>
      </c>
      <c r="AA127" s="37">
        <v>3.2470669966782686</v>
      </c>
      <c r="AB127" s="38">
        <v>412.43466870250251</v>
      </c>
      <c r="AC127" s="37">
        <v>5.6521720758468144</v>
      </c>
      <c r="AD127" s="109">
        <v>93.081416577949838</v>
      </c>
      <c r="AE127" s="37">
        <v>0.50131317061209413</v>
      </c>
      <c r="AF127" s="39"/>
      <c r="AG127" s="40">
        <f t="shared" si="19"/>
        <v>9.1892505464658963E-3</v>
      </c>
      <c r="AH127" s="39">
        <f t="shared" si="20"/>
        <v>3.2470669966782686</v>
      </c>
      <c r="AI127" s="39">
        <f t="shared" si="21"/>
        <v>5.1899134729235765</v>
      </c>
      <c r="AJ127" s="39">
        <f t="shared" si="22"/>
        <v>5.6521720758468144</v>
      </c>
      <c r="AK127" s="39">
        <f t="shared" si="18"/>
        <v>0.50131317061209413</v>
      </c>
      <c r="AM127" s="41">
        <v>1.3088132154802579</v>
      </c>
      <c r="AN127" s="13">
        <v>0</v>
      </c>
      <c r="AO127" s="13">
        <v>1.0514059157291775</v>
      </c>
      <c r="AQ127" s="42">
        <v>0.6899393830497812</v>
      </c>
      <c r="AR127" s="42">
        <v>0</v>
      </c>
      <c r="AS127" s="42">
        <v>6.7797076811508705E-2</v>
      </c>
      <c r="AT127" s="42">
        <v>0</v>
      </c>
      <c r="AU127" s="42">
        <v>0</v>
      </c>
      <c r="AV127" s="42">
        <v>0</v>
      </c>
      <c r="AW127" s="42">
        <v>5.0767304883508283E-3</v>
      </c>
      <c r="AX127" s="42">
        <v>3.6012776362824156E-2</v>
      </c>
      <c r="AY127" s="42">
        <v>2.3392798029609019E-2</v>
      </c>
      <c r="AZ127" s="42">
        <v>1.100883720426044E-4</v>
      </c>
      <c r="BA127" s="42">
        <v>0.17778123525792613</v>
      </c>
      <c r="BB127" s="42">
        <v>1.0001100883720426</v>
      </c>
      <c r="BD127" s="42">
        <v>0.72669456519718034</v>
      </c>
      <c r="BE127" s="42">
        <v>0</v>
      </c>
      <c r="BF127" s="42">
        <v>0.14281766910419821</v>
      </c>
      <c r="BG127" s="42">
        <v>0</v>
      </c>
      <c r="BH127" s="42">
        <v>0</v>
      </c>
      <c r="BI127" s="42">
        <v>0</v>
      </c>
      <c r="BJ127" s="42">
        <v>5.3471834562445674E-3</v>
      </c>
      <c r="BK127" s="42">
        <v>7.586257431730789E-2</v>
      </c>
      <c r="BL127" s="42">
        <v>4.9278007925069041E-2</v>
      </c>
      <c r="BM127" s="42">
        <v>1.1595311649138535E-4</v>
      </c>
      <c r="BN127" s="42">
        <v>1.7355331086280912</v>
      </c>
      <c r="BO127" s="11">
        <v>1</v>
      </c>
      <c r="CC127" s="39"/>
      <c r="CD127" s="41"/>
      <c r="CE127" s="39"/>
      <c r="CF127" s="43"/>
      <c r="CG127" s="38"/>
      <c r="CH127" s="39"/>
      <c r="CI127" s="41"/>
      <c r="CJ127" s="39"/>
      <c r="CK127" s="43"/>
      <c r="CL127" s="38"/>
      <c r="CM127" s="39"/>
      <c r="CN127" s="38"/>
      <c r="CO127" s="39"/>
      <c r="CP127" s="43"/>
      <c r="CQ127" s="38"/>
      <c r="CR127" s="39"/>
      <c r="CS127" s="38"/>
      <c r="CT127" s="39"/>
      <c r="CU127" s="43"/>
      <c r="CV127" s="41"/>
      <c r="CW127" s="41"/>
      <c r="CX127" s="41"/>
      <c r="CY127" s="41"/>
      <c r="CZ127" s="41"/>
      <c r="DA127" s="38"/>
      <c r="DC127" s="13"/>
      <c r="DD127" s="12"/>
      <c r="DE127" s="11"/>
      <c r="DI127" s="44"/>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W127" s="13"/>
      <c r="EX127" s="13"/>
      <c r="EY127" s="13"/>
      <c r="EZ127" s="13"/>
      <c r="FA127" s="13"/>
      <c r="GB127" s="45"/>
      <c r="GC127" s="45"/>
      <c r="GD127" s="45"/>
      <c r="GF127" s="45"/>
      <c r="GG127" s="45"/>
      <c r="GH127" s="45"/>
      <c r="GI127" s="45"/>
      <c r="GJ127" s="45"/>
      <c r="GK127" s="45"/>
      <c r="GL127" s="45"/>
      <c r="GM127" s="45"/>
    </row>
    <row r="128" spans="1:195" s="10" customFormat="1" ht="14" customHeight="1">
      <c r="A128" s="62" t="s">
        <v>138</v>
      </c>
      <c r="B128" s="10">
        <v>850</v>
      </c>
      <c r="C128" s="10">
        <v>2000</v>
      </c>
      <c r="D128" s="10" t="s">
        <v>125</v>
      </c>
      <c r="E128" s="10">
        <v>-12.31</v>
      </c>
      <c r="F128" s="13" t="s">
        <v>126</v>
      </c>
      <c r="G128" s="32">
        <v>71.98</v>
      </c>
      <c r="H128" s="32"/>
      <c r="I128" s="32">
        <v>12.63</v>
      </c>
      <c r="J128" s="32"/>
      <c r="K128" s="32"/>
      <c r="L128" s="32">
        <v>0.28000000000000003</v>
      </c>
      <c r="M128" s="32">
        <v>4.01</v>
      </c>
      <c r="N128" s="32">
        <v>3.99</v>
      </c>
      <c r="O128" s="32">
        <v>3.495630461922597E-2</v>
      </c>
      <c r="P128" s="13">
        <f t="shared" si="23"/>
        <v>92.924956304619229</v>
      </c>
      <c r="Q128" s="13">
        <f t="shared" ref="Q128:Q149" si="24">100-P128</f>
        <v>7.0750436953807707</v>
      </c>
      <c r="R128" s="13">
        <v>5.62</v>
      </c>
      <c r="S128" s="11"/>
      <c r="T128" s="35">
        <v>140</v>
      </c>
      <c r="U128" s="36"/>
      <c r="V128" s="36">
        <v>121.23984399968644</v>
      </c>
      <c r="W128" s="37">
        <v>-0.13400111428795397</v>
      </c>
      <c r="X128" s="38">
        <v>369.87930388134811</v>
      </c>
      <c r="Y128" s="37">
        <v>1.641995027723915</v>
      </c>
      <c r="Z128" s="38">
        <v>464.17562626465883</v>
      </c>
      <c r="AA128" s="37">
        <v>2.3155401876047059</v>
      </c>
      <c r="AB128" s="38">
        <v>455.24092543733258</v>
      </c>
      <c r="AC128" s="37">
        <v>2.2517208959809469</v>
      </c>
      <c r="AD128" s="109">
        <v>132.81983520269927</v>
      </c>
      <c r="AE128" s="37">
        <v>-5.1286891409290956E-2</v>
      </c>
      <c r="AF128" s="39"/>
      <c r="AG128" s="40">
        <f t="shared" si="19"/>
        <v>0.13400111428795397</v>
      </c>
      <c r="AH128" s="39">
        <f t="shared" si="20"/>
        <v>2.3155401876047059</v>
      </c>
      <c r="AI128" s="39">
        <f t="shared" si="21"/>
        <v>1.641995027723915</v>
      </c>
      <c r="AJ128" s="39">
        <f t="shared" si="22"/>
        <v>2.2517208959809469</v>
      </c>
      <c r="AK128" s="39">
        <f t="shared" si="18"/>
        <v>5.1286891409290956E-2</v>
      </c>
      <c r="AM128" s="41">
        <v>1.2570736819181447</v>
      </c>
      <c r="AN128" s="13">
        <v>0</v>
      </c>
      <c r="AO128" s="13">
        <v>1.105528684706107</v>
      </c>
      <c r="AQ128" s="42">
        <v>0.68606048372451278</v>
      </c>
      <c r="AR128" s="42">
        <v>0</v>
      </c>
      <c r="AS128" s="42">
        <v>7.094573471902442E-2</v>
      </c>
      <c r="AT128" s="42">
        <v>0</v>
      </c>
      <c r="AU128" s="42">
        <v>0</v>
      </c>
      <c r="AV128" s="42">
        <v>0</v>
      </c>
      <c r="AW128" s="42">
        <v>2.8595835710133644E-3</v>
      </c>
      <c r="AX128" s="42">
        <v>3.705489334787386E-2</v>
      </c>
      <c r="AY128" s="42">
        <v>2.4259104192564964E-2</v>
      </c>
      <c r="AZ128" s="42">
        <v>2.5003940319765378E-4</v>
      </c>
      <c r="BA128" s="42">
        <v>0.17882020044501062</v>
      </c>
      <c r="BB128" s="42">
        <v>1.0002500394031977</v>
      </c>
      <c r="BD128" s="42">
        <v>0.71956370680256831</v>
      </c>
      <c r="BE128" s="42">
        <v>0</v>
      </c>
      <c r="BF128" s="42">
        <v>0.14882062753158648</v>
      </c>
      <c r="BG128" s="42">
        <v>0</v>
      </c>
      <c r="BH128" s="42">
        <v>0</v>
      </c>
      <c r="BI128" s="42">
        <v>0</v>
      </c>
      <c r="BJ128" s="42">
        <v>2.9992290812311984E-3</v>
      </c>
      <c r="BK128" s="42">
        <v>7.7728879727393271E-2</v>
      </c>
      <c r="BL128" s="42">
        <v>5.0887556857220795E-2</v>
      </c>
      <c r="BM128" s="42">
        <v>2.6224988041120324E-4</v>
      </c>
      <c r="BN128" s="42">
        <v>1.7296658022760545</v>
      </c>
      <c r="BO128" s="11">
        <v>1</v>
      </c>
      <c r="CC128" s="39"/>
      <c r="CD128" s="41"/>
      <c r="CE128" s="39"/>
      <c r="CF128" s="43"/>
      <c r="CG128" s="38"/>
      <c r="CH128" s="39"/>
      <c r="CI128" s="41"/>
      <c r="CJ128" s="39"/>
      <c r="CK128" s="43"/>
      <c r="CL128" s="38"/>
      <c r="CM128" s="39"/>
      <c r="CN128" s="38"/>
      <c r="CO128" s="39"/>
      <c r="CP128" s="43"/>
      <c r="CQ128" s="38"/>
      <c r="CR128" s="39"/>
      <c r="CS128" s="38"/>
      <c r="CT128" s="39"/>
      <c r="CU128" s="43"/>
      <c r="CV128" s="41"/>
      <c r="CW128" s="41"/>
      <c r="CX128" s="41"/>
      <c r="CY128" s="41"/>
      <c r="CZ128" s="41"/>
      <c r="DA128" s="38"/>
      <c r="DC128" s="13"/>
      <c r="DD128" s="12"/>
      <c r="DE128" s="11"/>
      <c r="DI128" s="44"/>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W128" s="13"/>
      <c r="EX128" s="13"/>
      <c r="EY128" s="13"/>
      <c r="EZ128" s="13"/>
      <c r="FA128" s="13"/>
      <c r="GB128" s="45"/>
      <c r="GC128" s="45"/>
      <c r="GD128" s="45"/>
      <c r="GF128" s="45"/>
      <c r="GG128" s="45"/>
      <c r="GH128" s="45"/>
      <c r="GI128" s="45"/>
      <c r="GJ128" s="45"/>
      <c r="GK128" s="45"/>
      <c r="GL128" s="45"/>
      <c r="GM128" s="45"/>
    </row>
    <row r="129" spans="1:195" s="10" customFormat="1" ht="14" customHeight="1">
      <c r="A129" s="62" t="s">
        <v>139</v>
      </c>
      <c r="B129" s="10">
        <v>850</v>
      </c>
      <c r="C129" s="10">
        <v>2000</v>
      </c>
      <c r="D129" s="10" t="s">
        <v>125</v>
      </c>
      <c r="E129" s="10">
        <v>-12.31</v>
      </c>
      <c r="F129" s="13" t="s">
        <v>126</v>
      </c>
      <c r="G129" s="32">
        <v>73.67</v>
      </c>
      <c r="H129" s="32"/>
      <c r="I129" s="32">
        <v>12.1</v>
      </c>
      <c r="J129" s="32"/>
      <c r="K129" s="32"/>
      <c r="L129" s="32">
        <v>0.1</v>
      </c>
      <c r="M129" s="32">
        <v>3.88</v>
      </c>
      <c r="N129" s="32">
        <v>3.78</v>
      </c>
      <c r="O129" s="32">
        <v>6.4918851435705374E-2</v>
      </c>
      <c r="P129" s="13">
        <f t="shared" si="23"/>
        <v>93.594918851435693</v>
      </c>
      <c r="Q129" s="13">
        <f t="shared" si="24"/>
        <v>6.4050811485643067</v>
      </c>
      <c r="R129" s="13">
        <v>5.62</v>
      </c>
      <c r="S129" s="11"/>
      <c r="T129" s="35">
        <v>260</v>
      </c>
      <c r="U129" s="36"/>
      <c r="V129" s="36">
        <v>347.06260931363175</v>
      </c>
      <c r="W129" s="37">
        <v>0.33485618966781444</v>
      </c>
      <c r="X129" s="38">
        <v>369.76093725772085</v>
      </c>
      <c r="Y129" s="37">
        <v>0.42215745099123403</v>
      </c>
      <c r="Z129" s="38">
        <v>1325.2211599409679</v>
      </c>
      <c r="AA129" s="37">
        <v>4.0970044613114149</v>
      </c>
      <c r="AB129" s="38">
        <v>546.71748344553873</v>
      </c>
      <c r="AC129" s="37">
        <v>1.1027595517136106</v>
      </c>
      <c r="AD129" s="109">
        <v>192.67290739698615</v>
      </c>
      <c r="AE129" s="37">
        <v>-0.25895035616543788</v>
      </c>
      <c r="AF129" s="39"/>
      <c r="AG129" s="40">
        <f t="shared" si="19"/>
        <v>0.33485618966781444</v>
      </c>
      <c r="AH129" s="39">
        <f t="shared" si="20"/>
        <v>4.0970044613114149</v>
      </c>
      <c r="AI129" s="39">
        <f t="shared" si="21"/>
        <v>0.42215745099123403</v>
      </c>
      <c r="AJ129" s="39">
        <f t="shared" si="22"/>
        <v>1.1027595517136106</v>
      </c>
      <c r="AK129" s="39">
        <f t="shared" si="18"/>
        <v>0.25895035616543788</v>
      </c>
      <c r="AM129" s="41">
        <v>1.2000170479850794</v>
      </c>
      <c r="AN129" s="13">
        <v>0</v>
      </c>
      <c r="AO129" s="13">
        <v>1.1355124525778222</v>
      </c>
      <c r="AQ129" s="42">
        <v>0.69603326090898698</v>
      </c>
      <c r="AR129" s="42">
        <v>0</v>
      </c>
      <c r="AS129" s="42">
        <v>6.7374735174435346E-2</v>
      </c>
      <c r="AT129" s="42">
        <v>0</v>
      </c>
      <c r="AU129" s="42">
        <v>0</v>
      </c>
      <c r="AV129" s="42">
        <v>0</v>
      </c>
      <c r="AW129" s="42">
        <v>1.0123566095638797E-3</v>
      </c>
      <c r="AX129" s="42">
        <v>3.5540348437826469E-2</v>
      </c>
      <c r="AY129" s="42">
        <v>2.2781505706073693E-2</v>
      </c>
      <c r="AZ129" s="42">
        <v>4.6030164469787504E-4</v>
      </c>
      <c r="BA129" s="42">
        <v>0.17725779316311344</v>
      </c>
      <c r="BB129" s="42">
        <v>1.0004603016446978</v>
      </c>
      <c r="BD129" s="42">
        <v>0.73387261648359847</v>
      </c>
      <c r="BE129" s="42">
        <v>0</v>
      </c>
      <c r="BF129" s="42">
        <v>0.14207502992825441</v>
      </c>
      <c r="BG129" s="42">
        <v>0</v>
      </c>
      <c r="BH129" s="42">
        <v>0</v>
      </c>
      <c r="BI129" s="42">
        <v>0</v>
      </c>
      <c r="BJ129" s="42">
        <v>1.0673926600933744E-3</v>
      </c>
      <c r="BK129" s="42">
        <v>7.4944948650139204E-2</v>
      </c>
      <c r="BL129" s="42">
        <v>4.8040012277914587E-2</v>
      </c>
      <c r="BM129" s="42">
        <v>4.8532561780880796E-4</v>
      </c>
      <c r="BN129" s="42">
        <v>1.7434176509836987</v>
      </c>
      <c r="BO129" s="11">
        <v>1</v>
      </c>
      <c r="CC129" s="39"/>
      <c r="CD129" s="41"/>
      <c r="CE129" s="39"/>
      <c r="CF129" s="43"/>
      <c r="CG129" s="38"/>
      <c r="CH129" s="39"/>
      <c r="CI129" s="41"/>
      <c r="CJ129" s="39"/>
      <c r="CK129" s="43"/>
      <c r="CL129" s="38"/>
      <c r="CM129" s="39"/>
      <c r="CN129" s="38"/>
      <c r="CO129" s="39"/>
      <c r="CP129" s="43"/>
      <c r="CQ129" s="38"/>
      <c r="CR129" s="39"/>
      <c r="CS129" s="38"/>
      <c r="CT129" s="39"/>
      <c r="CU129" s="43"/>
      <c r="CV129" s="41"/>
      <c r="CW129" s="41"/>
      <c r="CX129" s="41"/>
      <c r="CY129" s="41"/>
      <c r="CZ129" s="41"/>
      <c r="DA129" s="38"/>
      <c r="DC129" s="13"/>
      <c r="DD129" s="12"/>
      <c r="DE129" s="11"/>
      <c r="DI129" s="44"/>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W129" s="13"/>
      <c r="EX129" s="13"/>
      <c r="EY129" s="13"/>
      <c r="EZ129" s="13"/>
      <c r="FA129" s="13"/>
      <c r="GB129" s="45"/>
      <c r="GC129" s="45"/>
      <c r="GD129" s="45"/>
      <c r="GF129" s="45"/>
      <c r="GG129" s="45"/>
      <c r="GH129" s="45"/>
      <c r="GI129" s="45"/>
      <c r="GJ129" s="45"/>
      <c r="GK129" s="45"/>
      <c r="GL129" s="45"/>
      <c r="GM129" s="45"/>
    </row>
    <row r="130" spans="1:195" s="10" customFormat="1" ht="14" customHeight="1">
      <c r="A130" s="62" t="s">
        <v>140</v>
      </c>
      <c r="B130" s="10">
        <v>850</v>
      </c>
      <c r="C130" s="10">
        <v>2000</v>
      </c>
      <c r="D130" s="10" t="s">
        <v>125</v>
      </c>
      <c r="E130" s="10">
        <v>-12.31</v>
      </c>
      <c r="F130" s="13" t="s">
        <v>126</v>
      </c>
      <c r="G130" s="32">
        <v>71.83</v>
      </c>
      <c r="H130" s="32"/>
      <c r="I130" s="32">
        <v>11.91</v>
      </c>
      <c r="J130" s="32"/>
      <c r="K130" s="32"/>
      <c r="L130" s="32">
        <v>0.14000000000000001</v>
      </c>
      <c r="M130" s="32">
        <v>4.01</v>
      </c>
      <c r="N130" s="32">
        <v>3.9</v>
      </c>
      <c r="O130" s="32">
        <v>4.7440699126092382E-2</v>
      </c>
      <c r="P130" s="13">
        <f t="shared" si="23"/>
        <v>91.837440699126105</v>
      </c>
      <c r="Q130" s="13">
        <f t="shared" si="24"/>
        <v>8.1625593008738946</v>
      </c>
      <c r="R130" s="13">
        <v>5.62</v>
      </c>
      <c r="S130" s="11"/>
      <c r="T130" s="35">
        <v>190</v>
      </c>
      <c r="U130" s="36"/>
      <c r="V130" s="36">
        <v>136.11119037533786</v>
      </c>
      <c r="W130" s="37">
        <v>-0.28362531381401129</v>
      </c>
      <c r="X130" s="38">
        <v>372.93864062746417</v>
      </c>
      <c r="Y130" s="37">
        <v>0.962834950670864</v>
      </c>
      <c r="Z130" s="38">
        <v>913.07325923149585</v>
      </c>
      <c r="AA130" s="37">
        <v>3.8056487327973465</v>
      </c>
      <c r="AB130" s="38">
        <v>534.29278664299238</v>
      </c>
      <c r="AC130" s="37">
        <v>1.8120672981210126</v>
      </c>
      <c r="AD130" s="109">
        <v>159.31343578768411</v>
      </c>
      <c r="AE130" s="37">
        <v>-0.16150823269639941</v>
      </c>
      <c r="AF130" s="39"/>
      <c r="AG130" s="40">
        <f t="shared" si="19"/>
        <v>0.28362531381401129</v>
      </c>
      <c r="AH130" s="39">
        <f t="shared" si="20"/>
        <v>3.8056487327973465</v>
      </c>
      <c r="AI130" s="39">
        <f t="shared" si="21"/>
        <v>0.962834950670864</v>
      </c>
      <c r="AJ130" s="39">
        <f t="shared" si="22"/>
        <v>1.8120672981210126</v>
      </c>
      <c r="AK130" s="39">
        <f t="shared" si="18"/>
        <v>0.16150823269639941</v>
      </c>
      <c r="AM130" s="41">
        <v>1.2783453191530785</v>
      </c>
      <c r="AN130" s="13">
        <v>0</v>
      </c>
      <c r="AO130" s="13">
        <v>1.0756429040400537</v>
      </c>
      <c r="AQ130" s="42">
        <v>0.68977033605403582</v>
      </c>
      <c r="AR130" s="42">
        <v>0</v>
      </c>
      <c r="AS130" s="42">
        <v>6.7403552349097659E-2</v>
      </c>
      <c r="AT130" s="42">
        <v>0</v>
      </c>
      <c r="AU130" s="42">
        <v>0</v>
      </c>
      <c r="AV130" s="42">
        <v>0</v>
      </c>
      <c r="AW130" s="42">
        <v>1.4405252716401895E-3</v>
      </c>
      <c r="AX130" s="42">
        <v>3.7333065448147226E-2</v>
      </c>
      <c r="AY130" s="42">
        <v>2.3889912284726197E-2</v>
      </c>
      <c r="AZ130" s="42">
        <v>3.4188661865714446E-4</v>
      </c>
      <c r="BA130" s="42">
        <v>0.18016260859235311</v>
      </c>
      <c r="BB130" s="42">
        <v>1.0003418866186573</v>
      </c>
      <c r="BD130" s="42">
        <v>0.72724994638774565</v>
      </c>
      <c r="BE130" s="42">
        <v>0</v>
      </c>
      <c r="BF130" s="42">
        <v>0.14213203227221638</v>
      </c>
      <c r="BG130" s="42">
        <v>0</v>
      </c>
      <c r="BH130" s="42">
        <v>0</v>
      </c>
      <c r="BI130" s="42">
        <v>0</v>
      </c>
      <c r="BJ130" s="42">
        <v>1.5187981735538872E-3</v>
      </c>
      <c r="BK130" s="42">
        <v>7.8723216776687643E-2</v>
      </c>
      <c r="BL130" s="42">
        <v>5.0376006389796446E-2</v>
      </c>
      <c r="BM130" s="42">
        <v>3.6046349356145413E-4</v>
      </c>
      <c r="BN130" s="42">
        <v>1.7337663509406118</v>
      </c>
      <c r="BO130" s="11">
        <v>1</v>
      </c>
      <c r="CC130" s="39"/>
      <c r="CD130" s="41"/>
      <c r="CE130" s="39"/>
      <c r="CF130" s="43"/>
      <c r="CG130" s="38"/>
      <c r="CH130" s="39"/>
      <c r="CI130" s="41"/>
      <c r="CJ130" s="39"/>
      <c r="CK130" s="43"/>
      <c r="CL130" s="38"/>
      <c r="CM130" s="39"/>
      <c r="CN130" s="38"/>
      <c r="CO130" s="39"/>
      <c r="CP130" s="43"/>
      <c r="CQ130" s="38"/>
      <c r="CR130" s="39"/>
      <c r="CS130" s="38"/>
      <c r="CT130" s="39"/>
      <c r="CU130" s="43"/>
      <c r="CV130" s="41"/>
      <c r="CW130" s="41"/>
      <c r="CX130" s="41"/>
      <c r="CY130" s="41"/>
      <c r="CZ130" s="41"/>
      <c r="DA130" s="38"/>
      <c r="DC130" s="13"/>
      <c r="DD130" s="12"/>
      <c r="DE130" s="11"/>
      <c r="DI130" s="44"/>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W130" s="13"/>
      <c r="EX130" s="13"/>
      <c r="EY130" s="13"/>
      <c r="EZ130" s="13"/>
      <c r="FA130" s="13"/>
      <c r="GB130" s="45"/>
      <c r="GC130" s="45"/>
      <c r="GD130" s="45"/>
      <c r="GF130" s="45"/>
      <c r="GG130" s="45"/>
      <c r="GH130" s="45"/>
      <c r="GI130" s="45"/>
      <c r="GJ130" s="45"/>
      <c r="GK130" s="45"/>
      <c r="GL130" s="45"/>
      <c r="GM130" s="45"/>
    </row>
    <row r="131" spans="1:195" s="10" customFormat="1" ht="14" customHeight="1">
      <c r="A131" s="62" t="s">
        <v>141</v>
      </c>
      <c r="B131" s="10">
        <v>850</v>
      </c>
      <c r="C131" s="10">
        <v>2000</v>
      </c>
      <c r="D131" s="10" t="s">
        <v>125</v>
      </c>
      <c r="E131" s="10">
        <v>-12.31</v>
      </c>
      <c r="F131" s="13" t="s">
        <v>126</v>
      </c>
      <c r="G131" s="32">
        <v>72.95</v>
      </c>
      <c r="H131" s="32"/>
      <c r="I131" s="32">
        <v>12.01</v>
      </c>
      <c r="J131" s="32"/>
      <c r="K131" s="32"/>
      <c r="L131" s="32">
        <v>0.23</v>
      </c>
      <c r="M131" s="32">
        <v>3.92</v>
      </c>
      <c r="N131" s="32">
        <v>3.87</v>
      </c>
      <c r="O131" s="32">
        <v>3.7453183520599252E-2</v>
      </c>
      <c r="P131" s="13">
        <f t="shared" si="23"/>
        <v>93.017453183520615</v>
      </c>
      <c r="Q131" s="13">
        <f t="shared" si="24"/>
        <v>6.9825468164793847</v>
      </c>
      <c r="R131" s="13">
        <v>5.62</v>
      </c>
      <c r="S131" s="11"/>
      <c r="T131" s="35">
        <v>150</v>
      </c>
      <c r="U131" s="36"/>
      <c r="V131" s="36">
        <v>107.60754535152492</v>
      </c>
      <c r="W131" s="37">
        <v>-0.28261636432316722</v>
      </c>
      <c r="X131" s="38">
        <v>376.11708429894151</v>
      </c>
      <c r="Y131" s="37">
        <v>1.5074472286596101</v>
      </c>
      <c r="Z131" s="38">
        <v>569.71805889745701</v>
      </c>
      <c r="AA131" s="37">
        <v>2.7981203926497136</v>
      </c>
      <c r="AB131" s="38">
        <v>474.61588016440982</v>
      </c>
      <c r="AC131" s="37">
        <v>2.1641058677627321</v>
      </c>
      <c r="AD131" s="109">
        <v>125.52675656177878</v>
      </c>
      <c r="AE131" s="37">
        <v>-0.16315495625480811</v>
      </c>
      <c r="AF131" s="39"/>
      <c r="AG131" s="40">
        <f t="shared" si="19"/>
        <v>0.28261636432316722</v>
      </c>
      <c r="AH131" s="39">
        <f t="shared" si="20"/>
        <v>2.7981203926497136</v>
      </c>
      <c r="AI131" s="39">
        <f t="shared" si="21"/>
        <v>1.5074472286596101</v>
      </c>
      <c r="AJ131" s="39">
        <f t="shared" si="22"/>
        <v>2.1641058677627321</v>
      </c>
      <c r="AK131" s="39">
        <f t="shared" si="18"/>
        <v>0.16315495625480811</v>
      </c>
      <c r="AM131" s="41">
        <v>1.2604857248632855</v>
      </c>
      <c r="AN131" s="13">
        <v>0</v>
      </c>
      <c r="AO131" s="13">
        <v>1.0863319225509531</v>
      </c>
      <c r="AQ131" s="42">
        <v>0.69274905040871337</v>
      </c>
      <c r="AR131" s="42">
        <v>0</v>
      </c>
      <c r="AS131" s="42">
        <v>6.7214972847891491E-2</v>
      </c>
      <c r="AT131" s="42">
        <v>0</v>
      </c>
      <c r="AU131" s="42">
        <v>0</v>
      </c>
      <c r="AV131" s="42">
        <v>0</v>
      </c>
      <c r="AW131" s="42">
        <v>2.3403061720756566E-3</v>
      </c>
      <c r="AX131" s="42">
        <v>3.6090038224785764E-2</v>
      </c>
      <c r="AY131" s="42">
        <v>2.3442984971988871E-2</v>
      </c>
      <c r="AZ131" s="42">
        <v>2.6691424788768796E-4</v>
      </c>
      <c r="BA131" s="42">
        <v>0.17816264737454487</v>
      </c>
      <c r="BB131" s="42">
        <v>1.0002669142478877</v>
      </c>
      <c r="BD131" s="42">
        <v>0.7302970168998707</v>
      </c>
      <c r="BE131" s="42">
        <v>0</v>
      </c>
      <c r="BF131" s="42">
        <v>0.14171623658772339</v>
      </c>
      <c r="BG131" s="42">
        <v>0</v>
      </c>
      <c r="BH131" s="42">
        <v>0</v>
      </c>
      <c r="BI131" s="42">
        <v>0</v>
      </c>
      <c r="BJ131" s="42">
        <v>2.4671540366469624E-3</v>
      </c>
      <c r="BK131" s="42">
        <v>7.6092337448354128E-2</v>
      </c>
      <c r="BL131" s="42">
        <v>4.9427255027404741E-2</v>
      </c>
      <c r="BM131" s="42">
        <v>2.8138137307506491E-4</v>
      </c>
      <c r="BN131" s="42">
        <v>1.7383953389558531</v>
      </c>
      <c r="BO131" s="11">
        <v>1</v>
      </c>
      <c r="CC131" s="39"/>
      <c r="CD131" s="41"/>
      <c r="CE131" s="39"/>
      <c r="CF131" s="43"/>
      <c r="CG131" s="38"/>
      <c r="CH131" s="39"/>
      <c r="CI131" s="41"/>
      <c r="CJ131" s="39"/>
      <c r="CK131" s="43"/>
      <c r="CL131" s="38"/>
      <c r="CM131" s="39"/>
      <c r="CN131" s="38"/>
      <c r="CO131" s="39"/>
      <c r="CP131" s="43"/>
      <c r="CQ131" s="38"/>
      <c r="CR131" s="39"/>
      <c r="CS131" s="38"/>
      <c r="CT131" s="39"/>
      <c r="CU131" s="43"/>
      <c r="CV131" s="41"/>
      <c r="CW131" s="41"/>
      <c r="CX131" s="41"/>
      <c r="CY131" s="41"/>
      <c r="CZ131" s="41"/>
      <c r="DA131" s="38"/>
      <c r="DC131" s="13"/>
      <c r="DD131" s="12"/>
      <c r="DE131" s="11"/>
      <c r="DI131" s="44"/>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W131" s="13"/>
      <c r="EX131" s="13"/>
      <c r="EY131" s="13"/>
      <c r="EZ131" s="13"/>
      <c r="FA131" s="13"/>
      <c r="GB131" s="45"/>
      <c r="GC131" s="45"/>
      <c r="GD131" s="45"/>
      <c r="GF131" s="45"/>
      <c r="GG131" s="45"/>
      <c r="GH131" s="45"/>
      <c r="GI131" s="45"/>
      <c r="GJ131" s="45"/>
      <c r="GK131" s="45"/>
      <c r="GL131" s="45"/>
      <c r="GM131" s="45"/>
    </row>
    <row r="132" spans="1:195" s="10" customFormat="1" ht="14" customHeight="1">
      <c r="A132" s="62" t="s">
        <v>142</v>
      </c>
      <c r="B132" s="10">
        <v>850</v>
      </c>
      <c r="C132" s="10">
        <v>2000</v>
      </c>
      <c r="D132" s="10" t="s">
        <v>125</v>
      </c>
      <c r="E132" s="10">
        <v>-12.31</v>
      </c>
      <c r="F132" s="13" t="s">
        <v>126</v>
      </c>
      <c r="G132" s="32">
        <v>71.44</v>
      </c>
      <c r="H132" s="32"/>
      <c r="I132" s="32">
        <v>12.39</v>
      </c>
      <c r="J132" s="32"/>
      <c r="K132" s="32"/>
      <c r="L132" s="32">
        <v>0.16</v>
      </c>
      <c r="M132" s="32">
        <v>4.2300000000000004</v>
      </c>
      <c r="N132" s="32">
        <v>3.99</v>
      </c>
      <c r="O132" s="32">
        <v>5.2434456928838954E-2</v>
      </c>
      <c r="P132" s="13">
        <f t="shared" si="23"/>
        <v>92.26243445692883</v>
      </c>
      <c r="Q132" s="13">
        <f t="shared" si="24"/>
        <v>7.7375655430711703</v>
      </c>
      <c r="R132" s="13">
        <v>5.62</v>
      </c>
      <c r="S132" s="11"/>
      <c r="T132" s="35">
        <v>210</v>
      </c>
      <c r="U132" s="36"/>
      <c r="V132" s="36">
        <v>119.46299686426724</v>
      </c>
      <c r="W132" s="37">
        <v>-0.43112858636063217</v>
      </c>
      <c r="X132" s="38">
        <v>374.10902845795027</v>
      </c>
      <c r="Y132" s="37">
        <v>0.78147156408547747</v>
      </c>
      <c r="Z132" s="38">
        <v>802.09308229070632</v>
      </c>
      <c r="AA132" s="37">
        <v>2.8194908680509823</v>
      </c>
      <c r="AB132" s="38">
        <v>524.82040278224258</v>
      </c>
      <c r="AC132" s="37">
        <v>1.4991447751535361</v>
      </c>
      <c r="AD132" s="109">
        <v>172.02207430598926</v>
      </c>
      <c r="AE132" s="37">
        <v>-0.18084726520957492</v>
      </c>
      <c r="AF132" s="39"/>
      <c r="AG132" s="40">
        <f t="shared" si="19"/>
        <v>0.43112858636063217</v>
      </c>
      <c r="AH132" s="39">
        <f t="shared" si="20"/>
        <v>2.8194908680509823</v>
      </c>
      <c r="AI132" s="39">
        <f t="shared" si="21"/>
        <v>0.78147156408547747</v>
      </c>
      <c r="AJ132" s="39">
        <f t="shared" si="22"/>
        <v>1.4991447751535361</v>
      </c>
      <c r="AK132" s="39">
        <f t="shared" si="18"/>
        <v>0.18084726520957492</v>
      </c>
      <c r="AM132" s="41">
        <v>1.300494055709281</v>
      </c>
      <c r="AN132" s="13">
        <v>0</v>
      </c>
      <c r="AO132" s="13">
        <v>1.0710456352984734</v>
      </c>
      <c r="AQ132" s="42">
        <v>0.68480853097950445</v>
      </c>
      <c r="AR132" s="42">
        <v>0</v>
      </c>
      <c r="AS132" s="42">
        <v>6.9995706208023048E-2</v>
      </c>
      <c r="AT132" s="42">
        <v>0</v>
      </c>
      <c r="AU132" s="42">
        <v>0</v>
      </c>
      <c r="AV132" s="42">
        <v>0</v>
      </c>
      <c r="AW132" s="42">
        <v>1.6433947594684936E-3</v>
      </c>
      <c r="AX132" s="42">
        <v>3.9311418543229767E-2</v>
      </c>
      <c r="AY132" s="42">
        <v>2.4397870001516886E-2</v>
      </c>
      <c r="AZ132" s="42">
        <v>3.7720450058969466E-4</v>
      </c>
      <c r="BA132" s="42">
        <v>0.1798430795082574</v>
      </c>
      <c r="BB132" s="42">
        <v>1.0003772045005896</v>
      </c>
      <c r="BD132" s="42">
        <v>0.71793256448860443</v>
      </c>
      <c r="BE132" s="42">
        <v>0</v>
      </c>
      <c r="BF132" s="42">
        <v>0.14676276532139437</v>
      </c>
      <c r="BG132" s="42">
        <v>0</v>
      </c>
      <c r="BH132" s="42">
        <v>0</v>
      </c>
      <c r="BI132" s="42">
        <v>0</v>
      </c>
      <c r="BJ132" s="42">
        <v>1.7228853916944856E-3</v>
      </c>
      <c r="BK132" s="42">
        <v>8.2425805905360444E-2</v>
      </c>
      <c r="BL132" s="42">
        <v>5.1155978892946485E-2</v>
      </c>
      <c r="BM132" s="42">
        <v>3.9544979683249265E-4</v>
      </c>
      <c r="BN132" s="42">
        <v>1.7245230547501484</v>
      </c>
      <c r="BO132" s="11">
        <v>1</v>
      </c>
      <c r="CC132" s="39"/>
      <c r="CD132" s="41"/>
      <c r="CE132" s="39"/>
      <c r="CF132" s="43"/>
      <c r="CG132" s="38"/>
      <c r="CH132" s="39"/>
      <c r="CI132" s="41"/>
      <c r="CJ132" s="39"/>
      <c r="CK132" s="43"/>
      <c r="CL132" s="38"/>
      <c r="CM132" s="39"/>
      <c r="CN132" s="38"/>
      <c r="CO132" s="39"/>
      <c r="CP132" s="43"/>
      <c r="CQ132" s="38"/>
      <c r="CR132" s="39"/>
      <c r="CS132" s="38"/>
      <c r="CT132" s="39"/>
      <c r="CU132" s="43"/>
      <c r="CV132" s="41"/>
      <c r="CW132" s="41"/>
      <c r="CX132" s="41"/>
      <c r="CY132" s="41"/>
      <c r="CZ132" s="41"/>
      <c r="DA132" s="38"/>
      <c r="DC132" s="13"/>
      <c r="DD132" s="12"/>
      <c r="DE132" s="11"/>
      <c r="DI132" s="44"/>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W132" s="13"/>
      <c r="EX132" s="13"/>
      <c r="EY132" s="13"/>
      <c r="EZ132" s="13"/>
      <c r="FA132" s="13"/>
      <c r="GB132" s="45"/>
      <c r="GC132" s="45"/>
      <c r="GD132" s="45"/>
      <c r="GF132" s="45"/>
      <c r="GG132" s="45"/>
      <c r="GH132" s="45"/>
      <c r="GI132" s="45"/>
      <c r="GJ132" s="45"/>
      <c r="GK132" s="45"/>
      <c r="GL132" s="45"/>
      <c r="GM132" s="45"/>
    </row>
    <row r="133" spans="1:195" s="10" customFormat="1" ht="14" customHeight="1">
      <c r="A133" s="62" t="s">
        <v>143</v>
      </c>
      <c r="B133" s="10">
        <v>850</v>
      </c>
      <c r="C133" s="10">
        <v>2000</v>
      </c>
      <c r="D133" s="10" t="s">
        <v>125</v>
      </c>
      <c r="E133" s="10">
        <v>-12.31</v>
      </c>
      <c r="F133" s="13" t="s">
        <v>126</v>
      </c>
      <c r="G133" s="32">
        <v>73.650000000000006</v>
      </c>
      <c r="H133" s="32"/>
      <c r="I133" s="32">
        <v>12.07</v>
      </c>
      <c r="J133" s="32"/>
      <c r="K133" s="32"/>
      <c r="L133" s="32">
        <v>0.26</v>
      </c>
      <c r="M133" s="32">
        <v>3.92</v>
      </c>
      <c r="N133" s="32">
        <v>3.79</v>
      </c>
      <c r="O133" s="32">
        <v>2.4968789013732832E-2</v>
      </c>
      <c r="P133" s="13">
        <f t="shared" si="23"/>
        <v>93.714968789013739</v>
      </c>
      <c r="Q133" s="13">
        <f t="shared" si="24"/>
        <v>6.2850312109862614</v>
      </c>
      <c r="R133" s="13">
        <v>5.62</v>
      </c>
      <c r="S133" s="11"/>
      <c r="T133" s="35">
        <v>100</v>
      </c>
      <c r="U133" s="36"/>
      <c r="V133" s="36">
        <v>109.26298996076558</v>
      </c>
      <c r="W133" s="37">
        <v>9.2629899607655802E-2</v>
      </c>
      <c r="X133" s="38">
        <v>377.70013301954856</v>
      </c>
      <c r="Y133" s="37">
        <v>2.7770013301954855</v>
      </c>
      <c r="Z133" s="38">
        <v>511.611074557172</v>
      </c>
      <c r="AA133" s="37">
        <v>4.1161107455717199</v>
      </c>
      <c r="AB133" s="38">
        <v>458.06356145069628</v>
      </c>
      <c r="AC133" s="37">
        <v>3.5806356145069627</v>
      </c>
      <c r="AD133" s="109">
        <v>121.24812994378334</v>
      </c>
      <c r="AE133" s="37">
        <v>0.21248129943783339</v>
      </c>
      <c r="AF133" s="39"/>
      <c r="AG133" s="40">
        <f t="shared" si="19"/>
        <v>9.2629899607655802E-2</v>
      </c>
      <c r="AH133" s="39">
        <f t="shared" si="20"/>
        <v>4.1161107455717199</v>
      </c>
      <c r="AI133" s="39">
        <f t="shared" si="21"/>
        <v>2.7770013301954855</v>
      </c>
      <c r="AJ133" s="39">
        <f t="shared" si="22"/>
        <v>3.5806356145069627</v>
      </c>
      <c r="AK133" s="39">
        <f t="shared" si="18"/>
        <v>0.21248129943783339</v>
      </c>
      <c r="AM133" s="41">
        <v>1.2473884940999143</v>
      </c>
      <c r="AN133" s="13">
        <v>0</v>
      </c>
      <c r="AO133" s="13">
        <v>1.0949329409901369</v>
      </c>
      <c r="AQ133" s="42">
        <v>0.69467001019736285</v>
      </c>
      <c r="AR133" s="42">
        <v>0</v>
      </c>
      <c r="AS133" s="42">
        <v>6.7094272212630757E-2</v>
      </c>
      <c r="AT133" s="42">
        <v>0</v>
      </c>
      <c r="AU133" s="42">
        <v>0</v>
      </c>
      <c r="AV133" s="42">
        <v>0</v>
      </c>
      <c r="AW133" s="42">
        <v>2.6276852671233606E-3</v>
      </c>
      <c r="AX133" s="42">
        <v>3.5846148381530642E-2</v>
      </c>
      <c r="AY133" s="42">
        <v>2.2803226982984395E-2</v>
      </c>
      <c r="AZ133" s="42">
        <v>1.7674032698134314E-4</v>
      </c>
      <c r="BA133" s="42">
        <v>0.1769586569583681</v>
      </c>
      <c r="BB133" s="42">
        <v>1.0001767403269815</v>
      </c>
      <c r="BD133" s="42">
        <v>0.73216800125001291</v>
      </c>
      <c r="BE133" s="42">
        <v>0</v>
      </c>
      <c r="BF133" s="42">
        <v>0.14143198485649161</v>
      </c>
      <c r="BG133" s="42">
        <v>0</v>
      </c>
      <c r="BH133" s="42">
        <v>0</v>
      </c>
      <c r="BI133" s="42">
        <v>0</v>
      </c>
      <c r="BJ133" s="42">
        <v>2.7695265978118387E-3</v>
      </c>
      <c r="BK133" s="42">
        <v>7.5562216384035596E-2</v>
      </c>
      <c r="BL133" s="42">
        <v>4.8068270911647976E-2</v>
      </c>
      <c r="BM133" s="42">
        <v>1.8628069449757714E-4</v>
      </c>
      <c r="BN133" s="42">
        <v>1.7410687500304172</v>
      </c>
      <c r="BO133" s="11">
        <v>1</v>
      </c>
      <c r="CC133" s="39"/>
      <c r="CD133" s="41"/>
      <c r="CE133" s="39"/>
      <c r="CF133" s="43"/>
      <c r="CG133" s="38"/>
      <c r="CH133" s="39"/>
      <c r="CI133" s="41"/>
      <c r="CJ133" s="39"/>
      <c r="CK133" s="43"/>
      <c r="CL133" s="38"/>
      <c r="CM133" s="39"/>
      <c r="CN133" s="38"/>
      <c r="CO133" s="39"/>
      <c r="CP133" s="43"/>
      <c r="CQ133" s="38"/>
      <c r="CR133" s="39"/>
      <c r="CS133" s="38"/>
      <c r="CT133" s="39"/>
      <c r="CU133" s="43"/>
      <c r="CV133" s="41"/>
      <c r="CW133" s="41"/>
      <c r="CX133" s="41"/>
      <c r="CY133" s="41"/>
      <c r="CZ133" s="41"/>
      <c r="DA133" s="38"/>
      <c r="DC133" s="13"/>
      <c r="DD133" s="12"/>
      <c r="DE133" s="11"/>
      <c r="DI133" s="44"/>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W133" s="13"/>
      <c r="EX133" s="13"/>
      <c r="EY133" s="13"/>
      <c r="EZ133" s="13"/>
      <c r="FA133" s="13"/>
      <c r="GB133" s="45"/>
      <c r="GC133" s="45"/>
      <c r="GD133" s="45"/>
      <c r="GF133" s="45"/>
      <c r="GG133" s="45"/>
      <c r="GH133" s="45"/>
      <c r="GI133" s="45"/>
      <c r="GJ133" s="45"/>
      <c r="GK133" s="45"/>
      <c r="GL133" s="45"/>
      <c r="GM133" s="45"/>
    </row>
    <row r="134" spans="1:195" s="10" customFormat="1" ht="14" customHeight="1">
      <c r="A134" s="62" t="s">
        <v>144</v>
      </c>
      <c r="B134" s="10">
        <v>850</v>
      </c>
      <c r="C134" s="10">
        <v>2000</v>
      </c>
      <c r="D134" s="10" t="s">
        <v>125</v>
      </c>
      <c r="E134" s="10">
        <v>-12.31</v>
      </c>
      <c r="F134" s="13" t="s">
        <v>126</v>
      </c>
      <c r="G134" s="32">
        <v>72.52</v>
      </c>
      <c r="H134" s="32"/>
      <c r="I134" s="32">
        <v>11.97</v>
      </c>
      <c r="J134" s="32"/>
      <c r="K134" s="32"/>
      <c r="L134" s="32">
        <v>0.17</v>
      </c>
      <c r="M134" s="32">
        <v>3.63</v>
      </c>
      <c r="N134" s="32">
        <v>3.9</v>
      </c>
      <c r="O134" s="32">
        <v>3.7453183520599252E-2</v>
      </c>
      <c r="P134" s="13">
        <f t="shared" si="23"/>
        <v>92.227453183520595</v>
      </c>
      <c r="Q134" s="13">
        <f t="shared" si="24"/>
        <v>7.7725468164794052</v>
      </c>
      <c r="R134" s="13">
        <v>5.62</v>
      </c>
      <c r="S134" s="11"/>
      <c r="T134" s="35">
        <v>150</v>
      </c>
      <c r="U134" s="36"/>
      <c r="V134" s="36">
        <v>218.75028469989704</v>
      </c>
      <c r="W134" s="37">
        <v>0.45833523133264692</v>
      </c>
      <c r="X134" s="38">
        <v>363.35606415815772</v>
      </c>
      <c r="Y134" s="37">
        <v>1.4223737610543847</v>
      </c>
      <c r="Z134" s="38">
        <v>758.19201014969462</v>
      </c>
      <c r="AA134" s="37">
        <v>4.0546134009979644</v>
      </c>
      <c r="AB134" s="38">
        <v>490.29762208675066</v>
      </c>
      <c r="AC134" s="37">
        <v>2.268650813911671</v>
      </c>
      <c r="AD134" s="109">
        <v>134.95785820862309</v>
      </c>
      <c r="AE134" s="37">
        <v>-0.10028094527584604</v>
      </c>
      <c r="AF134" s="39"/>
      <c r="AG134" s="40">
        <f t="shared" si="19"/>
        <v>0.45833523133264692</v>
      </c>
      <c r="AH134" s="39">
        <f t="shared" si="20"/>
        <v>4.0546134009979644</v>
      </c>
      <c r="AI134" s="39">
        <f t="shared" si="21"/>
        <v>1.4223737610543847</v>
      </c>
      <c r="AJ134" s="39">
        <f t="shared" si="22"/>
        <v>2.268650813911671</v>
      </c>
      <c r="AK134" s="39">
        <f t="shared" si="18"/>
        <v>0.10028094527584604</v>
      </c>
      <c r="AM134" s="41">
        <v>1.1955929932177456</v>
      </c>
      <c r="AN134" s="13">
        <v>0</v>
      </c>
      <c r="AO134" s="13">
        <v>1.1397966150894168</v>
      </c>
      <c r="AQ134" s="42">
        <v>0.69380395379593285</v>
      </c>
      <c r="AR134" s="42">
        <v>0</v>
      </c>
      <c r="AS134" s="42">
        <v>6.7490943991920446E-2</v>
      </c>
      <c r="AT134" s="42">
        <v>0</v>
      </c>
      <c r="AU134" s="42">
        <v>0</v>
      </c>
      <c r="AV134" s="42">
        <v>0</v>
      </c>
      <c r="AW134" s="42">
        <v>1.7426978501900784E-3</v>
      </c>
      <c r="AX134" s="42">
        <v>3.3669466283462818E-2</v>
      </c>
      <c r="AY134" s="42">
        <v>2.3800982403570148E-2</v>
      </c>
      <c r="AZ134" s="42">
        <v>2.6890575020557057E-4</v>
      </c>
      <c r="BA134" s="42">
        <v>0.17949195567492382</v>
      </c>
      <c r="BB134" s="42">
        <v>1.0002689057502057</v>
      </c>
      <c r="BD134" s="42">
        <v>0.73381954682156025</v>
      </c>
      <c r="BE134" s="42">
        <v>0</v>
      </c>
      <c r="BF134" s="42">
        <v>0.14276705592046077</v>
      </c>
      <c r="BG134" s="42">
        <v>0</v>
      </c>
      <c r="BH134" s="42">
        <v>0</v>
      </c>
      <c r="BI134" s="42">
        <v>0</v>
      </c>
      <c r="BJ134" s="42">
        <v>1.8432090789864959E-3</v>
      </c>
      <c r="BK134" s="42">
        <v>7.1222749177706768E-2</v>
      </c>
      <c r="BL134" s="42">
        <v>5.0347439001285681E-2</v>
      </c>
      <c r="BM134" s="42">
        <v>2.8441506375676153E-4</v>
      </c>
      <c r="BN134" s="42">
        <v>1.7444179806922944</v>
      </c>
      <c r="BO134" s="11">
        <v>1</v>
      </c>
      <c r="CC134" s="39"/>
      <c r="CD134" s="41"/>
      <c r="CE134" s="39"/>
      <c r="CF134" s="43"/>
      <c r="CG134" s="38"/>
      <c r="CH134" s="39"/>
      <c r="CI134" s="41"/>
      <c r="CJ134" s="39"/>
      <c r="CK134" s="43"/>
      <c r="CL134" s="38"/>
      <c r="CM134" s="39"/>
      <c r="CN134" s="38"/>
      <c r="CO134" s="39"/>
      <c r="CP134" s="43"/>
      <c r="CQ134" s="38"/>
      <c r="CR134" s="39"/>
      <c r="CS134" s="38"/>
      <c r="CT134" s="39"/>
      <c r="CU134" s="43"/>
      <c r="CV134" s="41"/>
      <c r="CW134" s="41"/>
      <c r="CX134" s="41"/>
      <c r="CY134" s="41"/>
      <c r="CZ134" s="41"/>
      <c r="DA134" s="38"/>
      <c r="DC134" s="13"/>
      <c r="DD134" s="12"/>
      <c r="DE134" s="11"/>
      <c r="DI134" s="44"/>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W134" s="13"/>
      <c r="EX134" s="13"/>
      <c r="EY134" s="13"/>
      <c r="EZ134" s="13"/>
      <c r="FA134" s="13"/>
      <c r="GB134" s="45"/>
      <c r="GC134" s="45"/>
      <c r="GD134" s="45"/>
      <c r="GF134" s="45"/>
      <c r="GG134" s="45"/>
      <c r="GH134" s="45"/>
      <c r="GI134" s="45"/>
      <c r="GJ134" s="45"/>
      <c r="GK134" s="45"/>
      <c r="GL134" s="45"/>
      <c r="GM134" s="45"/>
    </row>
    <row r="135" spans="1:195" s="10" customFormat="1" ht="14" customHeight="1">
      <c r="A135" s="62" t="s">
        <v>145</v>
      </c>
      <c r="B135" s="10">
        <v>850</v>
      </c>
      <c r="C135" s="10">
        <v>2000</v>
      </c>
      <c r="D135" s="10" t="s">
        <v>125</v>
      </c>
      <c r="E135" s="10">
        <v>-12.31</v>
      </c>
      <c r="F135" s="13" t="s">
        <v>126</v>
      </c>
      <c r="G135" s="32">
        <v>72.989999999999995</v>
      </c>
      <c r="H135" s="32"/>
      <c r="I135" s="32">
        <v>12.05</v>
      </c>
      <c r="J135" s="32"/>
      <c r="K135" s="32"/>
      <c r="L135" s="32">
        <v>0.08</v>
      </c>
      <c r="M135" s="32">
        <v>3.92</v>
      </c>
      <c r="N135" s="32">
        <v>3.83</v>
      </c>
      <c r="O135" s="32">
        <v>8.7390761548064938E-2</v>
      </c>
      <c r="P135" s="13">
        <f t="shared" si="23"/>
        <v>92.957390761548055</v>
      </c>
      <c r="Q135" s="13">
        <f t="shared" si="24"/>
        <v>7.042609238451945</v>
      </c>
      <c r="R135" s="13">
        <v>5.62</v>
      </c>
      <c r="S135" s="11"/>
      <c r="T135" s="35">
        <v>350.00000000000006</v>
      </c>
      <c r="U135" s="36"/>
      <c r="V135" s="36">
        <v>383.35692808448312</v>
      </c>
      <c r="W135" s="37">
        <v>9.530550881280872E-2</v>
      </c>
      <c r="X135" s="38">
        <v>369.14627179812845</v>
      </c>
      <c r="Y135" s="37">
        <v>5.4703633708938264E-2</v>
      </c>
      <c r="Z135" s="38">
        <v>1633.7124925208354</v>
      </c>
      <c r="AA135" s="37">
        <v>3.6677499786309578</v>
      </c>
      <c r="AB135" s="38">
        <v>580.28466579710789</v>
      </c>
      <c r="AC135" s="37">
        <v>0.65795618799173661</v>
      </c>
      <c r="AD135" s="109">
        <v>214.57274199369232</v>
      </c>
      <c r="AE135" s="37">
        <v>-0.3869350228751649</v>
      </c>
      <c r="AF135" s="39"/>
      <c r="AG135" s="40">
        <f t="shared" si="19"/>
        <v>9.530550881280872E-2</v>
      </c>
      <c r="AH135" s="39">
        <f t="shared" si="20"/>
        <v>3.6677499786309578</v>
      </c>
      <c r="AI135" s="39">
        <f t="shared" si="21"/>
        <v>5.4703633708938264E-2</v>
      </c>
      <c r="AJ135" s="39">
        <f t="shared" si="22"/>
        <v>0.65795618799173661</v>
      </c>
      <c r="AK135" s="39">
        <f t="shared" si="18"/>
        <v>0.3869350228751649</v>
      </c>
      <c r="AM135" s="41">
        <v>1.2182009802917046</v>
      </c>
      <c r="AN135" s="13">
        <v>0</v>
      </c>
      <c r="AO135" s="13">
        <v>1.1220219648289993</v>
      </c>
      <c r="AQ135" s="42">
        <v>0.69393725226851666</v>
      </c>
      <c r="AR135" s="42">
        <v>0</v>
      </c>
      <c r="AS135" s="42">
        <v>6.7517485929061108E-2</v>
      </c>
      <c r="AT135" s="42">
        <v>0</v>
      </c>
      <c r="AU135" s="42">
        <v>0</v>
      </c>
      <c r="AV135" s="42">
        <v>0</v>
      </c>
      <c r="AW135" s="42">
        <v>8.1496887852292445E-4</v>
      </c>
      <c r="AX135" s="42">
        <v>3.6132127793977321E-2</v>
      </c>
      <c r="AY135" s="42">
        <v>2.3227737729561607E-2</v>
      </c>
      <c r="AZ135" s="42">
        <v>6.2352624457843954E-4</v>
      </c>
      <c r="BA135" s="42">
        <v>0.17837042740036022</v>
      </c>
      <c r="BB135" s="42">
        <v>1.0006235262445784</v>
      </c>
      <c r="BD135" s="42">
        <v>0.73161010707634822</v>
      </c>
      <c r="BE135" s="42">
        <v>0</v>
      </c>
      <c r="BF135" s="42">
        <v>0.14236582615677887</v>
      </c>
      <c r="BG135" s="42">
        <v>0</v>
      </c>
      <c r="BH135" s="42">
        <v>0</v>
      </c>
      <c r="BI135" s="42">
        <v>0</v>
      </c>
      <c r="BJ135" s="42">
        <v>8.592123661482513E-4</v>
      </c>
      <c r="BK135" s="42">
        <v>7.6187378031174646E-2</v>
      </c>
      <c r="BL135" s="42">
        <v>4.8977476369550091E-2</v>
      </c>
      <c r="BM135" s="42">
        <v>6.5737658710449045E-4</v>
      </c>
      <c r="BN135" s="42">
        <v>1.740210592954375</v>
      </c>
      <c r="BO135" s="11">
        <v>1</v>
      </c>
      <c r="CC135" s="39"/>
      <c r="CD135" s="41"/>
      <c r="CE135" s="39"/>
      <c r="CF135" s="43"/>
      <c r="CG135" s="38"/>
      <c r="CH135" s="39"/>
      <c r="CI135" s="41"/>
      <c r="CJ135" s="39"/>
      <c r="CK135" s="43"/>
      <c r="CL135" s="38"/>
      <c r="CM135" s="39"/>
      <c r="CN135" s="38"/>
      <c r="CO135" s="39"/>
      <c r="CP135" s="43"/>
      <c r="CQ135" s="38"/>
      <c r="CR135" s="39"/>
      <c r="CS135" s="38"/>
      <c r="CT135" s="39"/>
      <c r="CU135" s="43"/>
      <c r="CV135" s="41"/>
      <c r="CW135" s="41"/>
      <c r="CX135" s="41"/>
      <c r="CY135" s="41"/>
      <c r="CZ135" s="41"/>
      <c r="DA135" s="38"/>
      <c r="DC135" s="13"/>
      <c r="DD135" s="12"/>
      <c r="DE135" s="11"/>
      <c r="DI135" s="44"/>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W135" s="13"/>
      <c r="EX135" s="13"/>
      <c r="EY135" s="13"/>
      <c r="EZ135" s="13"/>
      <c r="FA135" s="13"/>
      <c r="GB135" s="45"/>
      <c r="GC135" s="45"/>
      <c r="GD135" s="45"/>
      <c r="GF135" s="45"/>
      <c r="GG135" s="45"/>
      <c r="GH135" s="45"/>
      <c r="GI135" s="45"/>
      <c r="GJ135" s="45"/>
      <c r="GK135" s="45"/>
      <c r="GL135" s="45"/>
      <c r="GM135" s="45"/>
    </row>
    <row r="136" spans="1:195" s="10" customFormat="1" ht="14" customHeight="1">
      <c r="A136" s="62" t="s">
        <v>146</v>
      </c>
      <c r="B136" s="10">
        <v>850</v>
      </c>
      <c r="C136" s="10">
        <v>2000</v>
      </c>
      <c r="D136" s="10" t="s">
        <v>125</v>
      </c>
      <c r="E136" s="10">
        <v>-12.31</v>
      </c>
      <c r="F136" s="13" t="s">
        <v>126</v>
      </c>
      <c r="G136" s="32">
        <v>73.150000000000006</v>
      </c>
      <c r="H136" s="32"/>
      <c r="I136" s="32">
        <v>11.85</v>
      </c>
      <c r="J136" s="32"/>
      <c r="K136" s="32"/>
      <c r="L136" s="32">
        <v>0.05</v>
      </c>
      <c r="M136" s="32">
        <v>3.43</v>
      </c>
      <c r="N136" s="32">
        <v>3.75</v>
      </c>
      <c r="O136" s="32">
        <v>0.16479400749063669</v>
      </c>
      <c r="P136" s="13">
        <f t="shared" si="23"/>
        <v>92.394794007490646</v>
      </c>
      <c r="Q136" s="13">
        <f t="shared" si="24"/>
        <v>7.6052059925093545</v>
      </c>
      <c r="R136" s="13">
        <v>5.62</v>
      </c>
      <c r="S136" s="11"/>
      <c r="T136" s="35">
        <v>660</v>
      </c>
      <c r="U136" s="36"/>
      <c r="V136" s="36">
        <v>1046.9753755942716</v>
      </c>
      <c r="W136" s="37">
        <v>0.58632632665798723</v>
      </c>
      <c r="X136" s="38">
        <v>353.68060365023655</v>
      </c>
      <c r="Y136" s="37">
        <v>-0.46412029749964157</v>
      </c>
      <c r="Z136" s="38">
        <v>2585.5801997308167</v>
      </c>
      <c r="AA136" s="37">
        <v>2.917545757167904</v>
      </c>
      <c r="AB136" s="38">
        <v>605.30110351548478</v>
      </c>
      <c r="AC136" s="37">
        <v>-8.2877115885629113E-2</v>
      </c>
      <c r="AD136" s="109">
        <v>239.52023439600435</v>
      </c>
      <c r="AE136" s="37">
        <v>-0.637090553945448</v>
      </c>
      <c r="AF136" s="39"/>
      <c r="AG136" s="40">
        <f t="shared" si="19"/>
        <v>0.58632632665798723</v>
      </c>
      <c r="AH136" s="39">
        <f t="shared" si="20"/>
        <v>2.917545757167904</v>
      </c>
      <c r="AI136" s="39">
        <f t="shared" si="21"/>
        <v>0.46412029749964157</v>
      </c>
      <c r="AJ136" s="39">
        <f t="shared" si="22"/>
        <v>8.2877115885629113E-2</v>
      </c>
      <c r="AK136" s="39">
        <f t="shared" si="18"/>
        <v>0.637090553945448</v>
      </c>
      <c r="AM136" s="41">
        <v>1.1139294714917891</v>
      </c>
      <c r="AN136" s="13">
        <v>0</v>
      </c>
      <c r="AO136" s="13">
        <v>1.2101303493665065</v>
      </c>
      <c r="AQ136" s="42">
        <v>0.69888769277526175</v>
      </c>
      <c r="AR136" s="42">
        <v>0</v>
      </c>
      <c r="AS136" s="42">
        <v>6.6724263664916239E-2</v>
      </c>
      <c r="AT136" s="42">
        <v>0</v>
      </c>
      <c r="AU136" s="42">
        <v>0</v>
      </c>
      <c r="AV136" s="42">
        <v>0</v>
      </c>
      <c r="AW136" s="42">
        <v>5.1186715807397356E-4</v>
      </c>
      <c r="AX136" s="42">
        <v>3.1771506960640315E-2</v>
      </c>
      <c r="AY136" s="42">
        <v>2.2854705592984421E-2</v>
      </c>
      <c r="AZ136" s="42">
        <v>1.1815901253918655E-3</v>
      </c>
      <c r="BA136" s="42">
        <v>0.17924996384812333</v>
      </c>
      <c r="BB136" s="42">
        <v>1.001181590125392</v>
      </c>
      <c r="BD136" s="42">
        <v>0.74183983937848785</v>
      </c>
      <c r="BE136" s="42">
        <v>0</v>
      </c>
      <c r="BF136" s="42">
        <v>0.14164998912277718</v>
      </c>
      <c r="BG136" s="42">
        <v>0</v>
      </c>
      <c r="BH136" s="42">
        <v>0</v>
      </c>
      <c r="BI136" s="42">
        <v>0</v>
      </c>
      <c r="BJ136" s="42">
        <v>5.4332542160078585E-4</v>
      </c>
      <c r="BK136" s="42">
        <v>6.7448231995331523E-2</v>
      </c>
      <c r="BL136" s="42">
        <v>4.8518614081802657E-2</v>
      </c>
      <c r="BM136" s="42">
        <v>1.2542081337148076E-3</v>
      </c>
      <c r="BN136" s="42">
        <v>1.7546814109013096</v>
      </c>
      <c r="BO136" s="11">
        <v>1</v>
      </c>
      <c r="CC136" s="39"/>
      <c r="CD136" s="41"/>
      <c r="CE136" s="39"/>
      <c r="CF136" s="43"/>
      <c r="CG136" s="38"/>
      <c r="CH136" s="39"/>
      <c r="CI136" s="41"/>
      <c r="CJ136" s="39"/>
      <c r="CK136" s="43"/>
      <c r="CL136" s="38"/>
      <c r="CM136" s="39"/>
      <c r="CN136" s="38"/>
      <c r="CO136" s="39"/>
      <c r="CP136" s="43"/>
      <c r="CQ136" s="38"/>
      <c r="CR136" s="39"/>
      <c r="CS136" s="38"/>
      <c r="CT136" s="39"/>
      <c r="CU136" s="43"/>
      <c r="CV136" s="41"/>
      <c r="CW136" s="41"/>
      <c r="CX136" s="41"/>
      <c r="CY136" s="41"/>
      <c r="CZ136" s="41"/>
      <c r="DA136" s="38"/>
      <c r="DC136" s="13"/>
      <c r="DD136" s="12"/>
      <c r="DE136" s="11"/>
      <c r="DI136" s="44"/>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W136" s="13"/>
      <c r="EX136" s="13"/>
      <c r="EY136" s="13"/>
      <c r="EZ136" s="13"/>
      <c r="FA136" s="13"/>
      <c r="GB136" s="45"/>
      <c r="GC136" s="45"/>
      <c r="GD136" s="45"/>
      <c r="GF136" s="45"/>
      <c r="GG136" s="45"/>
      <c r="GH136" s="45"/>
      <c r="GI136" s="45"/>
      <c r="GJ136" s="45"/>
      <c r="GK136" s="45"/>
      <c r="GL136" s="45"/>
      <c r="GM136" s="45"/>
    </row>
    <row r="137" spans="1:195" s="10" customFormat="1" ht="14" customHeight="1">
      <c r="A137" s="62" t="s">
        <v>147</v>
      </c>
      <c r="B137" s="10">
        <v>850</v>
      </c>
      <c r="C137" s="10">
        <v>2000</v>
      </c>
      <c r="D137" s="10" t="s">
        <v>125</v>
      </c>
      <c r="E137" s="10">
        <v>-12.31</v>
      </c>
      <c r="F137" s="13" t="s">
        <v>126</v>
      </c>
      <c r="G137" s="32">
        <v>72.98</v>
      </c>
      <c r="H137" s="32"/>
      <c r="I137" s="32">
        <v>12.01</v>
      </c>
      <c r="J137" s="32"/>
      <c r="K137" s="32"/>
      <c r="L137" s="32">
        <v>0.09</v>
      </c>
      <c r="M137" s="32">
        <v>3.78</v>
      </c>
      <c r="N137" s="32">
        <v>3.81</v>
      </c>
      <c r="O137" s="32">
        <v>7.740324594257178E-2</v>
      </c>
      <c r="P137" s="13">
        <f t="shared" si="23"/>
        <v>92.747403245942593</v>
      </c>
      <c r="Q137" s="13">
        <f t="shared" si="24"/>
        <v>7.2525967540574072</v>
      </c>
      <c r="R137" s="13">
        <v>5.62</v>
      </c>
      <c r="S137" s="11"/>
      <c r="T137" s="35">
        <v>310</v>
      </c>
      <c r="U137" s="36"/>
      <c r="V137" s="36">
        <v>403.78910500304795</v>
      </c>
      <c r="W137" s="37">
        <v>0.3025455000098321</v>
      </c>
      <c r="X137" s="38">
        <v>364.91973807627897</v>
      </c>
      <c r="Y137" s="37">
        <v>0.17716044540735154</v>
      </c>
      <c r="Z137" s="38">
        <v>1446.9486107846715</v>
      </c>
      <c r="AA137" s="37">
        <v>3.6675761638215207</v>
      </c>
      <c r="AB137" s="38">
        <v>558.3514211447897</v>
      </c>
      <c r="AC137" s="37">
        <v>0.80113361659609583</v>
      </c>
      <c r="AD137" s="109">
        <v>195.22378753221329</v>
      </c>
      <c r="AE137" s="37">
        <v>-0.37024584667027971</v>
      </c>
      <c r="AF137" s="39"/>
      <c r="AG137" s="40">
        <f t="shared" si="19"/>
        <v>0.3025455000098321</v>
      </c>
      <c r="AH137" s="39">
        <f t="shared" si="20"/>
        <v>3.6675761638215207</v>
      </c>
      <c r="AI137" s="39">
        <f t="shared" si="21"/>
        <v>0.17716044540735154</v>
      </c>
      <c r="AJ137" s="39">
        <f t="shared" si="22"/>
        <v>0.80113361659609583</v>
      </c>
      <c r="AK137" s="39">
        <f t="shared" ref="AK137:AK200" si="25">+ABS(AE137)</f>
        <v>0.37024584667027971</v>
      </c>
      <c r="AM137" s="41">
        <v>1.1917004138840306</v>
      </c>
      <c r="AN137" s="13">
        <v>0</v>
      </c>
      <c r="AO137" s="13">
        <v>1.1431816161805597</v>
      </c>
      <c r="AQ137" s="42">
        <v>0.69497432939904902</v>
      </c>
      <c r="AR137" s="42">
        <v>0</v>
      </c>
      <c r="AS137" s="42">
        <v>6.7403164825759615E-2</v>
      </c>
      <c r="AT137" s="42">
        <v>0</v>
      </c>
      <c r="AU137" s="42">
        <v>0</v>
      </c>
      <c r="AV137" s="42">
        <v>0</v>
      </c>
      <c r="AW137" s="42">
        <v>9.1833600641153239E-4</v>
      </c>
      <c r="AX137" s="42">
        <v>3.489854624171454E-2</v>
      </c>
      <c r="AY137" s="42">
        <v>2.314414710341104E-2</v>
      </c>
      <c r="AZ137" s="42">
        <v>5.5316724112286096E-4</v>
      </c>
      <c r="BA137" s="42">
        <v>0.1786614764236544</v>
      </c>
      <c r="BB137" s="42">
        <v>1.000553167241123</v>
      </c>
      <c r="BD137" s="42">
        <v>0.73403653756573151</v>
      </c>
      <c r="BE137" s="42">
        <v>0</v>
      </c>
      <c r="BF137" s="42">
        <v>0.14238334751862156</v>
      </c>
      <c r="BG137" s="42">
        <v>0</v>
      </c>
      <c r="BH137" s="42">
        <v>0</v>
      </c>
      <c r="BI137" s="42">
        <v>0</v>
      </c>
      <c r="BJ137" s="42">
        <v>9.6995263559037726E-4</v>
      </c>
      <c r="BK137" s="42">
        <v>7.3720156171802234E-2</v>
      </c>
      <c r="BL137" s="42">
        <v>4.8890006108254509E-2</v>
      </c>
      <c r="BM137" s="42">
        <v>5.842589419377892E-4</v>
      </c>
      <c r="BN137" s="42">
        <v>1.7439231301850142</v>
      </c>
      <c r="BO137" s="11">
        <v>1</v>
      </c>
      <c r="CC137" s="39"/>
      <c r="CD137" s="41"/>
      <c r="CE137" s="39"/>
      <c r="CF137" s="43"/>
      <c r="CG137" s="38"/>
      <c r="CH137" s="39"/>
      <c r="CI137" s="41"/>
      <c r="CJ137" s="39"/>
      <c r="CK137" s="43"/>
      <c r="CL137" s="38"/>
      <c r="CM137" s="39"/>
      <c r="CN137" s="38"/>
      <c r="CO137" s="39"/>
      <c r="CP137" s="43"/>
      <c r="CQ137" s="38"/>
      <c r="CR137" s="39"/>
      <c r="CS137" s="38"/>
      <c r="CT137" s="39"/>
      <c r="CU137" s="43"/>
      <c r="CV137" s="41"/>
      <c r="CW137" s="41"/>
      <c r="CX137" s="41"/>
      <c r="CY137" s="41"/>
      <c r="CZ137" s="41"/>
      <c r="DA137" s="38"/>
      <c r="DC137" s="13"/>
      <c r="DD137" s="12"/>
      <c r="DE137" s="11"/>
      <c r="DI137" s="44"/>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W137" s="13"/>
      <c r="EX137" s="13"/>
      <c r="EY137" s="13"/>
      <c r="EZ137" s="13"/>
      <c r="FA137" s="13"/>
      <c r="GB137" s="45"/>
      <c r="GC137" s="45"/>
      <c r="GD137" s="45"/>
      <c r="GF137" s="45"/>
      <c r="GG137" s="45"/>
      <c r="GH137" s="45"/>
      <c r="GI137" s="45"/>
      <c r="GJ137" s="45"/>
      <c r="GK137" s="45"/>
      <c r="GL137" s="45"/>
      <c r="GM137" s="45"/>
    </row>
    <row r="138" spans="1:195" s="10" customFormat="1" ht="14" customHeight="1">
      <c r="A138" s="62" t="s">
        <v>148</v>
      </c>
      <c r="B138" s="10">
        <v>850</v>
      </c>
      <c r="C138" s="10">
        <v>2000</v>
      </c>
      <c r="D138" s="10" t="s">
        <v>125</v>
      </c>
      <c r="E138" s="10">
        <v>-12.31</v>
      </c>
      <c r="F138" s="13" t="s">
        <v>126</v>
      </c>
      <c r="G138" s="32">
        <v>72.23</v>
      </c>
      <c r="H138" s="32"/>
      <c r="I138" s="32">
        <v>12.2</v>
      </c>
      <c r="J138" s="32"/>
      <c r="K138" s="32"/>
      <c r="L138" s="32">
        <v>0.09</v>
      </c>
      <c r="M138" s="32">
        <v>3.66</v>
      </c>
      <c r="N138" s="32">
        <v>3.85</v>
      </c>
      <c r="O138" s="32">
        <v>9.4881398252184765E-2</v>
      </c>
      <c r="P138" s="13">
        <f t="shared" si="23"/>
        <v>92.124881398252185</v>
      </c>
      <c r="Q138" s="13">
        <f t="shared" si="24"/>
        <v>7.8751186017478148</v>
      </c>
      <c r="R138" s="13">
        <v>5.62</v>
      </c>
      <c r="S138" s="11"/>
      <c r="T138" s="35">
        <v>380</v>
      </c>
      <c r="U138" s="36"/>
      <c r="V138" s="36">
        <v>517.3354452651522</v>
      </c>
      <c r="W138" s="37">
        <v>0.36140906648724264</v>
      </c>
      <c r="X138" s="38">
        <v>355.59937314541912</v>
      </c>
      <c r="Y138" s="37">
        <v>-6.4212175933107574E-2</v>
      </c>
      <c r="Z138" s="38">
        <v>1424.7632935980223</v>
      </c>
      <c r="AA138" s="37">
        <v>2.7493770884158484</v>
      </c>
      <c r="AB138" s="38">
        <v>550.07366788651393</v>
      </c>
      <c r="AC138" s="37">
        <v>0.44756228391187874</v>
      </c>
      <c r="AD138" s="109">
        <v>198.6686398367618</v>
      </c>
      <c r="AE138" s="37">
        <v>-0.47718778990325844</v>
      </c>
      <c r="AF138" s="39"/>
      <c r="AG138" s="40">
        <f t="shared" si="19"/>
        <v>0.36140906648724264</v>
      </c>
      <c r="AH138" s="39">
        <f t="shared" si="20"/>
        <v>2.7493770884158484</v>
      </c>
      <c r="AI138" s="39">
        <f t="shared" si="21"/>
        <v>6.4212175933107574E-2</v>
      </c>
      <c r="AJ138" s="39">
        <f t="shared" si="22"/>
        <v>0.44756228391187874</v>
      </c>
      <c r="AK138" s="39">
        <f t="shared" si="25"/>
        <v>0.47718778990325844</v>
      </c>
      <c r="AM138" s="41">
        <v>1.1596213775812592</v>
      </c>
      <c r="AN138" s="13">
        <v>0</v>
      </c>
      <c r="AO138" s="13">
        <v>1.1785553052802862</v>
      </c>
      <c r="AQ138" s="42">
        <v>0.69263961743982883</v>
      </c>
      <c r="AR138" s="42">
        <v>0</v>
      </c>
      <c r="AS138" s="42">
        <v>6.8948039479219028E-2</v>
      </c>
      <c r="AT138" s="42">
        <v>0</v>
      </c>
      <c r="AU138" s="42">
        <v>0</v>
      </c>
      <c r="AV138" s="42">
        <v>0</v>
      </c>
      <c r="AW138" s="42">
        <v>9.2475443376719649E-4</v>
      </c>
      <c r="AX138" s="42">
        <v>3.4026825291874022E-2</v>
      </c>
      <c r="AY138" s="42">
        <v>2.3550587436401021E-2</v>
      </c>
      <c r="AZ138" s="42">
        <v>6.8281517666189922E-4</v>
      </c>
      <c r="BA138" s="42">
        <v>0.17991017591890979</v>
      </c>
      <c r="BB138" s="42">
        <v>1.0006828151766618</v>
      </c>
      <c r="BD138" s="42">
        <v>0.73170128856939287</v>
      </c>
      <c r="BE138" s="42">
        <v>0</v>
      </c>
      <c r="BF138" s="42">
        <v>0.14567278007501666</v>
      </c>
      <c r="BG138" s="42">
        <v>0</v>
      </c>
      <c r="BH138" s="42">
        <v>0</v>
      </c>
      <c r="BI138" s="42">
        <v>0</v>
      </c>
      <c r="BJ138" s="42">
        <v>9.7690630706162075E-4</v>
      </c>
      <c r="BK138" s="42">
        <v>7.1891561744669416E-2</v>
      </c>
      <c r="BL138" s="42">
        <v>4.9757463303859495E-2</v>
      </c>
      <c r="BM138" s="42">
        <v>7.213227947672977E-4</v>
      </c>
      <c r="BN138" s="42">
        <v>1.7437131660826368</v>
      </c>
      <c r="BO138" s="11">
        <v>1</v>
      </c>
      <c r="CC138" s="39"/>
      <c r="CD138" s="41"/>
      <c r="CE138" s="39"/>
      <c r="CF138" s="43"/>
      <c r="CG138" s="38"/>
      <c r="CH138" s="39"/>
      <c r="CI138" s="41"/>
      <c r="CJ138" s="39"/>
      <c r="CK138" s="43"/>
      <c r="CL138" s="38"/>
      <c r="CM138" s="39"/>
      <c r="CN138" s="38"/>
      <c r="CO138" s="39"/>
      <c r="CP138" s="43"/>
      <c r="CQ138" s="38"/>
      <c r="CR138" s="39"/>
      <c r="CS138" s="38"/>
      <c r="CT138" s="39"/>
      <c r="CU138" s="43"/>
      <c r="CV138" s="41"/>
      <c r="CW138" s="41"/>
      <c r="CX138" s="41"/>
      <c r="CY138" s="41"/>
      <c r="CZ138" s="41"/>
      <c r="DA138" s="38"/>
      <c r="DC138" s="13"/>
      <c r="DD138" s="12"/>
      <c r="DE138" s="11"/>
      <c r="DI138" s="44"/>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W138" s="13"/>
      <c r="EX138" s="13"/>
      <c r="EY138" s="13"/>
      <c r="EZ138" s="13"/>
      <c r="FA138" s="13"/>
      <c r="GB138" s="45"/>
      <c r="GC138" s="45"/>
      <c r="GD138" s="45"/>
      <c r="GF138" s="45"/>
      <c r="GG138" s="45"/>
      <c r="GH138" s="45"/>
      <c r="GI138" s="45"/>
      <c r="GJ138" s="45"/>
      <c r="GK138" s="45"/>
      <c r="GL138" s="45"/>
      <c r="GM138" s="45"/>
    </row>
    <row r="139" spans="1:195" s="10" customFormat="1" ht="14" customHeight="1">
      <c r="A139" s="62" t="s">
        <v>149</v>
      </c>
      <c r="B139" s="10">
        <v>850</v>
      </c>
      <c r="C139" s="10">
        <v>2000</v>
      </c>
      <c r="D139" s="10" t="s">
        <v>125</v>
      </c>
      <c r="E139" s="10">
        <v>-12.31</v>
      </c>
      <c r="F139" s="13" t="s">
        <v>126</v>
      </c>
      <c r="G139" s="32">
        <v>72.94</v>
      </c>
      <c r="H139" s="32"/>
      <c r="I139" s="32">
        <v>12.09</v>
      </c>
      <c r="J139" s="32"/>
      <c r="K139" s="32"/>
      <c r="L139" s="32">
        <v>0.22</v>
      </c>
      <c r="M139" s="32">
        <v>3.98</v>
      </c>
      <c r="N139" s="32">
        <v>3.9</v>
      </c>
      <c r="O139" s="32">
        <v>3.7453183520599252E-2</v>
      </c>
      <c r="P139" s="13">
        <f t="shared" si="23"/>
        <v>93.167453183520607</v>
      </c>
      <c r="Q139" s="13">
        <f t="shared" si="24"/>
        <v>6.8325468164793932</v>
      </c>
      <c r="R139" s="13">
        <v>5.62</v>
      </c>
      <c r="S139" s="11"/>
      <c r="T139" s="35">
        <v>150</v>
      </c>
      <c r="U139" s="36"/>
      <c r="V139" s="36">
        <v>106.74756486595103</v>
      </c>
      <c r="W139" s="37">
        <v>-0.28834956756032643</v>
      </c>
      <c r="X139" s="38">
        <v>377.19529841653122</v>
      </c>
      <c r="Y139" s="37">
        <v>1.5146353227768747</v>
      </c>
      <c r="Z139" s="38">
        <v>596.91576560316867</v>
      </c>
      <c r="AA139" s="37">
        <v>2.9794384373544576</v>
      </c>
      <c r="AB139" s="38">
        <v>480.73176419804201</v>
      </c>
      <c r="AC139" s="37">
        <v>2.2048784279869467</v>
      </c>
      <c r="AD139" s="109">
        <v>131.39859849672803</v>
      </c>
      <c r="AE139" s="37">
        <v>-0.12400934335514649</v>
      </c>
      <c r="AF139" s="39"/>
      <c r="AG139" s="40">
        <f t="shared" si="19"/>
        <v>0.28834956756032643</v>
      </c>
      <c r="AH139" s="39">
        <f t="shared" si="20"/>
        <v>2.9794384373544576</v>
      </c>
      <c r="AI139" s="39">
        <f t="shared" si="21"/>
        <v>1.5146353227768747</v>
      </c>
      <c r="AJ139" s="39">
        <f t="shared" si="22"/>
        <v>2.2048784279869467</v>
      </c>
      <c r="AK139" s="39">
        <f t="shared" si="25"/>
        <v>0.12400934335514649</v>
      </c>
      <c r="AM139" s="41">
        <v>1.2680060687609387</v>
      </c>
      <c r="AN139" s="13">
        <v>0</v>
      </c>
      <c r="AO139" s="13">
        <v>1.0825043986666034</v>
      </c>
      <c r="AQ139" s="42">
        <v>0.69197239909453956</v>
      </c>
      <c r="AR139" s="42">
        <v>0</v>
      </c>
      <c r="AS139" s="42">
        <v>6.7596107984979698E-2</v>
      </c>
      <c r="AT139" s="42">
        <v>0</v>
      </c>
      <c r="AU139" s="42">
        <v>0</v>
      </c>
      <c r="AV139" s="42">
        <v>0</v>
      </c>
      <c r="AW139" s="42">
        <v>2.2363506131390298E-3</v>
      </c>
      <c r="AX139" s="42">
        <v>3.6606374394353783E-2</v>
      </c>
      <c r="AY139" s="42">
        <v>2.3601462811275016E-2</v>
      </c>
      <c r="AZ139" s="42">
        <v>2.6665155898198539E-4</v>
      </c>
      <c r="BA139" s="42">
        <v>0.17798730510171282</v>
      </c>
      <c r="BB139" s="42">
        <v>1.000266651558982</v>
      </c>
      <c r="BD139" s="42">
        <v>0.72853261344187037</v>
      </c>
      <c r="BE139" s="42">
        <v>0</v>
      </c>
      <c r="BF139" s="42">
        <v>0.14233506791090375</v>
      </c>
      <c r="BG139" s="42">
        <v>0</v>
      </c>
      <c r="BH139" s="42">
        <v>0</v>
      </c>
      <c r="BI139" s="42">
        <v>0</v>
      </c>
      <c r="BJ139" s="42">
        <v>2.3545077215426798E-3</v>
      </c>
      <c r="BK139" s="42">
        <v>7.7080928779954205E-2</v>
      </c>
      <c r="BL139" s="42">
        <v>4.9696882145728871E-2</v>
      </c>
      <c r="BM139" s="42">
        <v>2.8074003731607484E-4</v>
      </c>
      <c r="BN139" s="42">
        <v>1.7363112419344806</v>
      </c>
      <c r="BO139" s="11">
        <v>1</v>
      </c>
      <c r="CC139" s="39"/>
      <c r="CD139" s="41"/>
      <c r="CE139" s="39"/>
      <c r="CF139" s="43"/>
      <c r="CG139" s="38"/>
      <c r="CH139" s="39"/>
      <c r="CI139" s="41"/>
      <c r="CJ139" s="39"/>
      <c r="CK139" s="43"/>
      <c r="CL139" s="38"/>
      <c r="CM139" s="39"/>
      <c r="CN139" s="38"/>
      <c r="CO139" s="39"/>
      <c r="CP139" s="43"/>
      <c r="CQ139" s="38"/>
      <c r="CR139" s="39"/>
      <c r="CS139" s="38"/>
      <c r="CT139" s="39"/>
      <c r="CU139" s="43"/>
      <c r="CV139" s="41"/>
      <c r="CW139" s="41"/>
      <c r="CX139" s="41"/>
      <c r="CY139" s="41"/>
      <c r="CZ139" s="41"/>
      <c r="DA139" s="38"/>
      <c r="DC139" s="13"/>
      <c r="DD139" s="12"/>
      <c r="DE139" s="11"/>
      <c r="DI139" s="44"/>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W139" s="13"/>
      <c r="EX139" s="13"/>
      <c r="EY139" s="13"/>
      <c r="EZ139" s="13"/>
      <c r="FA139" s="13"/>
      <c r="GB139" s="45"/>
      <c r="GC139" s="45"/>
      <c r="GD139" s="45"/>
      <c r="GF139" s="45"/>
      <c r="GG139" s="45"/>
      <c r="GH139" s="45"/>
      <c r="GI139" s="45"/>
      <c r="GJ139" s="45"/>
      <c r="GK139" s="45"/>
      <c r="GL139" s="45"/>
      <c r="GM139" s="45"/>
    </row>
    <row r="140" spans="1:195" s="10" customFormat="1" ht="14" customHeight="1">
      <c r="A140" s="62" t="s">
        <v>150</v>
      </c>
      <c r="B140" s="10">
        <v>850</v>
      </c>
      <c r="C140" s="10">
        <v>2000</v>
      </c>
      <c r="D140" s="10" t="s">
        <v>125</v>
      </c>
      <c r="E140" s="10">
        <v>-12.31</v>
      </c>
      <c r="F140" s="13" t="s">
        <v>126</v>
      </c>
      <c r="G140" s="32">
        <v>73.099999999999994</v>
      </c>
      <c r="H140" s="32"/>
      <c r="I140" s="32">
        <v>12.02</v>
      </c>
      <c r="J140" s="32"/>
      <c r="K140" s="32"/>
      <c r="L140" s="32">
        <v>0.14000000000000001</v>
      </c>
      <c r="M140" s="32">
        <v>3.93</v>
      </c>
      <c r="N140" s="32">
        <v>3.87</v>
      </c>
      <c r="O140" s="32">
        <v>4.7440699126092382E-2</v>
      </c>
      <c r="P140" s="13">
        <f t="shared" si="23"/>
        <v>93.107440699126101</v>
      </c>
      <c r="Q140" s="13">
        <f t="shared" si="24"/>
        <v>6.8925593008738986</v>
      </c>
      <c r="R140" s="13">
        <v>5.62</v>
      </c>
      <c r="S140" s="11"/>
      <c r="T140" s="35">
        <v>190</v>
      </c>
      <c r="U140" s="36"/>
      <c r="V140" s="36">
        <v>187.60747469063833</v>
      </c>
      <c r="W140" s="37">
        <v>-1.2592238470324596E-2</v>
      </c>
      <c r="X140" s="38">
        <v>373.58389487783313</v>
      </c>
      <c r="Y140" s="37">
        <v>0.96623102567280594</v>
      </c>
      <c r="Z140" s="38">
        <v>937.32840279998584</v>
      </c>
      <c r="AA140" s="37">
        <v>3.9333073831578202</v>
      </c>
      <c r="AB140" s="38">
        <v>521.60014030440993</v>
      </c>
      <c r="AC140" s="37">
        <v>1.7452638963389997</v>
      </c>
      <c r="AD140" s="109">
        <v>159.74891110312504</v>
      </c>
      <c r="AE140" s="37">
        <v>-0.15921625735197348</v>
      </c>
      <c r="AF140" s="39"/>
      <c r="AG140" s="40">
        <f t="shared" si="19"/>
        <v>1.2592238470324596E-2</v>
      </c>
      <c r="AH140" s="39">
        <f t="shared" si="20"/>
        <v>3.9333073831578202</v>
      </c>
      <c r="AI140" s="39">
        <f t="shared" si="21"/>
        <v>0.96623102567280594</v>
      </c>
      <c r="AJ140" s="39">
        <f t="shared" si="22"/>
        <v>1.7452638963389997</v>
      </c>
      <c r="AK140" s="39">
        <f t="shared" si="25"/>
        <v>0.15921625735197348</v>
      </c>
      <c r="AM140" s="41">
        <v>1.2411725760996613</v>
      </c>
      <c r="AN140" s="13">
        <v>0</v>
      </c>
      <c r="AO140" s="13">
        <v>1.1019058674899536</v>
      </c>
      <c r="AQ140" s="42">
        <v>0.69371792338317395</v>
      </c>
      <c r="AR140" s="42">
        <v>0</v>
      </c>
      <c r="AS140" s="42">
        <v>6.7226791332222369E-2</v>
      </c>
      <c r="AT140" s="42">
        <v>0</v>
      </c>
      <c r="AU140" s="42">
        <v>0</v>
      </c>
      <c r="AV140" s="42">
        <v>0</v>
      </c>
      <c r="AW140" s="42">
        <v>1.4235993241659096E-3</v>
      </c>
      <c r="AX140" s="42">
        <v>3.6158359711652509E-2</v>
      </c>
      <c r="AY140" s="42">
        <v>2.3427600233848773E-2</v>
      </c>
      <c r="AZ140" s="42">
        <v>3.3786950416184571E-4</v>
      </c>
      <c r="BA140" s="42">
        <v>0.17804572601493651</v>
      </c>
      <c r="BB140" s="42">
        <v>1.0003378695041618</v>
      </c>
      <c r="BD140" s="42">
        <v>0.73117836614423815</v>
      </c>
      <c r="BE140" s="42">
        <v>0</v>
      </c>
      <c r="BF140" s="42">
        <v>0.14171401311845139</v>
      </c>
      <c r="BG140" s="42">
        <v>0</v>
      </c>
      <c r="BH140" s="42">
        <v>0</v>
      </c>
      <c r="BI140" s="42">
        <v>0</v>
      </c>
      <c r="BJ140" s="42">
        <v>1.5004730205200843E-3</v>
      </c>
      <c r="BK140" s="42">
        <v>7.622178838190008E-2</v>
      </c>
      <c r="BL140" s="42">
        <v>4.9385359334890147E-2</v>
      </c>
      <c r="BM140" s="42">
        <v>3.5611429904856086E-4</v>
      </c>
      <c r="BN140" s="42">
        <v>1.7392317988450687</v>
      </c>
      <c r="BO140" s="11">
        <v>1</v>
      </c>
      <c r="CC140" s="39"/>
      <c r="CD140" s="41"/>
      <c r="CE140" s="39"/>
      <c r="CF140" s="43"/>
      <c r="CG140" s="38"/>
      <c r="CH140" s="39"/>
      <c r="CI140" s="41"/>
      <c r="CJ140" s="39"/>
      <c r="CK140" s="43"/>
      <c r="CL140" s="38"/>
      <c r="CM140" s="39"/>
      <c r="CN140" s="38"/>
      <c r="CO140" s="39"/>
      <c r="CP140" s="43"/>
      <c r="CQ140" s="38"/>
      <c r="CR140" s="39"/>
      <c r="CS140" s="38"/>
      <c r="CT140" s="39"/>
      <c r="CU140" s="43"/>
      <c r="CV140" s="41"/>
      <c r="CW140" s="41"/>
      <c r="CX140" s="41"/>
      <c r="CY140" s="41"/>
      <c r="CZ140" s="41"/>
      <c r="DA140" s="38"/>
      <c r="DC140" s="13"/>
      <c r="DD140" s="12"/>
      <c r="DE140" s="11"/>
      <c r="DI140" s="44"/>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W140" s="13"/>
      <c r="EX140" s="13"/>
      <c r="EY140" s="13"/>
      <c r="EZ140" s="13"/>
      <c r="FA140" s="13"/>
      <c r="GB140" s="45"/>
      <c r="GC140" s="45"/>
      <c r="GD140" s="45"/>
      <c r="GF140" s="45"/>
      <c r="GG140" s="45"/>
      <c r="GH140" s="45"/>
      <c r="GI140" s="45"/>
      <c r="GJ140" s="45"/>
      <c r="GK140" s="45"/>
      <c r="GL140" s="45"/>
      <c r="GM140" s="45"/>
    </row>
    <row r="141" spans="1:195" s="10" customFormat="1" ht="14" customHeight="1">
      <c r="A141" s="62" t="s">
        <v>151</v>
      </c>
      <c r="B141" s="10">
        <v>850</v>
      </c>
      <c r="C141" s="10">
        <v>2000</v>
      </c>
      <c r="D141" s="10" t="s">
        <v>125</v>
      </c>
      <c r="E141" s="10">
        <v>-12.31</v>
      </c>
      <c r="F141" s="13" t="s">
        <v>126</v>
      </c>
      <c r="G141" s="32">
        <v>72.349999999999994</v>
      </c>
      <c r="H141" s="32"/>
      <c r="I141" s="32">
        <v>11.87</v>
      </c>
      <c r="J141" s="32"/>
      <c r="K141" s="32"/>
      <c r="L141" s="32">
        <v>0.16</v>
      </c>
      <c r="M141" s="32">
        <v>3.5</v>
      </c>
      <c r="N141" s="32">
        <v>3.93</v>
      </c>
      <c r="O141" s="32">
        <v>4.49438202247191E-2</v>
      </c>
      <c r="P141" s="13">
        <f t="shared" si="23"/>
        <v>91.854943820224719</v>
      </c>
      <c r="Q141" s="13">
        <f t="shared" si="24"/>
        <v>8.1450561797752812</v>
      </c>
      <c r="R141" s="13">
        <v>5.62</v>
      </c>
      <c r="S141" s="11"/>
      <c r="T141" s="35">
        <v>180</v>
      </c>
      <c r="U141" s="36"/>
      <c r="V141" s="36">
        <v>248.96450886591464</v>
      </c>
      <c r="W141" s="37">
        <v>0.38313616036619241</v>
      </c>
      <c r="X141" s="38">
        <v>360.01777486781111</v>
      </c>
      <c r="Y141" s="37">
        <v>1.0000987492656173</v>
      </c>
      <c r="Z141" s="38">
        <v>799.66380807608903</v>
      </c>
      <c r="AA141" s="37">
        <v>3.4425767115338277</v>
      </c>
      <c r="AB141" s="38">
        <v>492.88624244070178</v>
      </c>
      <c r="AC141" s="37">
        <v>1.7382569024483432</v>
      </c>
      <c r="AD141" s="109">
        <v>131.67591266735644</v>
      </c>
      <c r="AE141" s="37">
        <v>-0.26846715184801978</v>
      </c>
      <c r="AF141" s="39"/>
      <c r="AG141" s="40">
        <f t="shared" si="19"/>
        <v>0.38313616036619241</v>
      </c>
      <c r="AH141" s="39">
        <f t="shared" si="20"/>
        <v>3.4425767115338277</v>
      </c>
      <c r="AI141" s="39">
        <f t="shared" si="21"/>
        <v>1.0000987492656173</v>
      </c>
      <c r="AJ141" s="39">
        <f t="shared" si="22"/>
        <v>1.7382569024483432</v>
      </c>
      <c r="AK141" s="39">
        <f t="shared" si="25"/>
        <v>0.26846715184801978</v>
      </c>
      <c r="AM141" s="41">
        <v>1.1793867019477391</v>
      </c>
      <c r="AN141" s="13">
        <v>0</v>
      </c>
      <c r="AO141" s="13">
        <v>1.1521690424961546</v>
      </c>
      <c r="AQ141" s="42">
        <v>0.69448007049629901</v>
      </c>
      <c r="AR141" s="42">
        <v>0</v>
      </c>
      <c r="AS141" s="42">
        <v>6.7149741943433969E-2</v>
      </c>
      <c r="AT141" s="42">
        <v>0</v>
      </c>
      <c r="AU141" s="42">
        <v>0</v>
      </c>
      <c r="AV141" s="42">
        <v>0</v>
      </c>
      <c r="AW141" s="42">
        <v>1.6456422678283707E-3</v>
      </c>
      <c r="AX141" s="42">
        <v>3.2571662666319043E-2</v>
      </c>
      <c r="AY141" s="42">
        <v>2.4063849537730431E-2</v>
      </c>
      <c r="AZ141" s="42">
        <v>3.2376031358732123E-4</v>
      </c>
      <c r="BA141" s="42">
        <v>0.18008903308838908</v>
      </c>
      <c r="BB141" s="42">
        <v>1.0003237603135871</v>
      </c>
      <c r="BD141" s="42">
        <v>0.73591485797929324</v>
      </c>
      <c r="BE141" s="42">
        <v>0</v>
      </c>
      <c r="BF141" s="42">
        <v>0.14231219844893087</v>
      </c>
      <c r="BG141" s="42">
        <v>0</v>
      </c>
      <c r="BH141" s="42">
        <v>0</v>
      </c>
      <c r="BI141" s="42">
        <v>0</v>
      </c>
      <c r="BJ141" s="42">
        <v>1.7438262770423036E-3</v>
      </c>
      <c r="BK141" s="42">
        <v>6.9029973712863707E-2</v>
      </c>
      <c r="BL141" s="42">
        <v>5.0999143581869993E-2</v>
      </c>
      <c r="BM141" s="42">
        <v>3.4307683591650983E-4</v>
      </c>
      <c r="BN141" s="42">
        <v>1.7470563985563918</v>
      </c>
      <c r="BO141" s="11">
        <v>1</v>
      </c>
      <c r="CC141" s="39"/>
      <c r="CD141" s="41"/>
      <c r="CE141" s="39"/>
      <c r="CF141" s="43"/>
      <c r="CG141" s="38"/>
      <c r="CH141" s="39"/>
      <c r="CI141" s="41"/>
      <c r="CJ141" s="39"/>
      <c r="CK141" s="43"/>
      <c r="CL141" s="38"/>
      <c r="CM141" s="39"/>
      <c r="CN141" s="38"/>
      <c r="CO141" s="39"/>
      <c r="CP141" s="43"/>
      <c r="CQ141" s="38"/>
      <c r="CR141" s="39"/>
      <c r="CS141" s="38"/>
      <c r="CT141" s="39"/>
      <c r="CU141" s="43"/>
      <c r="CV141" s="41"/>
      <c r="CW141" s="41"/>
      <c r="CX141" s="41"/>
      <c r="CY141" s="41"/>
      <c r="CZ141" s="41"/>
      <c r="DA141" s="38"/>
      <c r="DC141" s="13"/>
      <c r="DD141" s="12"/>
      <c r="DE141" s="11"/>
      <c r="DI141" s="44"/>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W141" s="13"/>
      <c r="EX141" s="13"/>
      <c r="EY141" s="13"/>
      <c r="EZ141" s="13"/>
      <c r="FA141" s="13"/>
      <c r="GB141" s="45"/>
      <c r="GC141" s="45"/>
      <c r="GD141" s="45"/>
      <c r="GF141" s="45"/>
      <c r="GG141" s="45"/>
      <c r="GH141" s="45"/>
      <c r="GI141" s="45"/>
      <c r="GJ141" s="45"/>
      <c r="GK141" s="45"/>
      <c r="GL141" s="45"/>
      <c r="GM141" s="45"/>
    </row>
    <row r="142" spans="1:195" s="10" customFormat="1" ht="14" customHeight="1">
      <c r="A142" s="62" t="s">
        <v>152</v>
      </c>
      <c r="B142" s="10">
        <v>850</v>
      </c>
      <c r="C142" s="10">
        <v>2000</v>
      </c>
      <c r="D142" s="10" t="s">
        <v>125</v>
      </c>
      <c r="E142" s="10">
        <v>-12.31</v>
      </c>
      <c r="F142" s="13" t="s">
        <v>126</v>
      </c>
      <c r="G142" s="32">
        <v>72.55</v>
      </c>
      <c r="H142" s="32"/>
      <c r="I142" s="32">
        <v>12.04</v>
      </c>
      <c r="J142" s="32"/>
      <c r="K142" s="32"/>
      <c r="L142" s="32">
        <v>0.05</v>
      </c>
      <c r="M142" s="32">
        <v>3.27</v>
      </c>
      <c r="N142" s="32">
        <v>3.88</v>
      </c>
      <c r="O142" s="32">
        <v>0.15980024968789014</v>
      </c>
      <c r="P142" s="13">
        <f t="shared" si="23"/>
        <v>91.949800249687883</v>
      </c>
      <c r="Q142" s="13">
        <f t="shared" si="24"/>
        <v>8.0501997503121174</v>
      </c>
      <c r="R142" s="13">
        <v>5.62</v>
      </c>
      <c r="S142" s="11"/>
      <c r="T142" s="35">
        <v>640</v>
      </c>
      <c r="U142" s="36"/>
      <c r="V142" s="36">
        <v>1242.7465986334223</v>
      </c>
      <c r="W142" s="37">
        <v>0.94179156036472234</v>
      </c>
      <c r="X142" s="38">
        <v>345.82695757919504</v>
      </c>
      <c r="Y142" s="37">
        <v>-0.45964537878250777</v>
      </c>
      <c r="Z142" s="38">
        <v>2554.9698016835291</v>
      </c>
      <c r="AA142" s="37">
        <v>2.9921403151305141</v>
      </c>
      <c r="AB142" s="38">
        <v>596.47004904139749</v>
      </c>
      <c r="AC142" s="37">
        <v>-6.8015548372816426E-2</v>
      </c>
      <c r="AD142" s="109">
        <v>237.36636874045132</v>
      </c>
      <c r="AE142" s="37">
        <v>-0.62911504884304481</v>
      </c>
      <c r="AF142" s="39"/>
      <c r="AG142" s="40">
        <f t="shared" si="19"/>
        <v>0.94179156036472234</v>
      </c>
      <c r="AH142" s="39">
        <f t="shared" si="20"/>
        <v>2.9921403151305141</v>
      </c>
      <c r="AI142" s="39">
        <f t="shared" si="21"/>
        <v>0.45964537878250777</v>
      </c>
      <c r="AJ142" s="39">
        <f t="shared" si="22"/>
        <v>6.8015548372816426E-2</v>
      </c>
      <c r="AK142" s="39">
        <f t="shared" si="25"/>
        <v>0.62911504884304481</v>
      </c>
      <c r="AM142" s="41">
        <v>1.0858281636281133</v>
      </c>
      <c r="AN142" s="13">
        <v>0</v>
      </c>
      <c r="AO142" s="13">
        <v>1.245109123368191</v>
      </c>
      <c r="AQ142" s="42">
        <v>0.69688521121267089</v>
      </c>
      <c r="AR142" s="42">
        <v>0</v>
      </c>
      <c r="AS142" s="42">
        <v>6.8158919281990762E-2</v>
      </c>
      <c r="AT142" s="42">
        <v>0</v>
      </c>
      <c r="AU142" s="42">
        <v>0</v>
      </c>
      <c r="AV142" s="42">
        <v>0</v>
      </c>
      <c r="AW142" s="42">
        <v>5.1462162871797551E-4</v>
      </c>
      <c r="AX142" s="42">
        <v>3.0452448424946207E-2</v>
      </c>
      <c r="AY142" s="42">
        <v>2.377425181345982E-2</v>
      </c>
      <c r="AZ142" s="42">
        <v>1.1519500836669665E-3</v>
      </c>
      <c r="BA142" s="42">
        <v>0.18021454763821426</v>
      </c>
      <c r="BB142" s="42">
        <v>1.001151950083667</v>
      </c>
      <c r="BD142" s="42">
        <v>0.73965889211658553</v>
      </c>
      <c r="BE142" s="42">
        <v>0</v>
      </c>
      <c r="BF142" s="42">
        <v>0.14468480579822765</v>
      </c>
      <c r="BG142" s="42">
        <v>0</v>
      </c>
      <c r="BH142" s="42">
        <v>0</v>
      </c>
      <c r="BI142" s="42">
        <v>0</v>
      </c>
      <c r="BJ142" s="42">
        <v>5.4620826734778851E-4</v>
      </c>
      <c r="BK142" s="42">
        <v>6.4643140367515464E-2</v>
      </c>
      <c r="BL142" s="42">
        <v>5.0466953450323662E-2</v>
      </c>
      <c r="BM142" s="42">
        <v>1.2226549063597411E-3</v>
      </c>
      <c r="BN142" s="42">
        <v>1.7544462481067802</v>
      </c>
      <c r="BO142" s="11">
        <v>1</v>
      </c>
      <c r="CC142" s="39"/>
      <c r="CD142" s="41"/>
      <c r="CE142" s="39"/>
      <c r="CF142" s="43"/>
      <c r="CG142" s="38"/>
      <c r="CH142" s="39"/>
      <c r="CI142" s="41"/>
      <c r="CJ142" s="39"/>
      <c r="CK142" s="43"/>
      <c r="CL142" s="38"/>
      <c r="CM142" s="39"/>
      <c r="CN142" s="38"/>
      <c r="CO142" s="39"/>
      <c r="CP142" s="43"/>
      <c r="CQ142" s="38"/>
      <c r="CR142" s="39"/>
      <c r="CS142" s="38"/>
      <c r="CT142" s="39"/>
      <c r="CU142" s="43"/>
      <c r="CV142" s="41"/>
      <c r="CW142" s="41"/>
      <c r="CX142" s="41"/>
      <c r="CY142" s="41"/>
      <c r="CZ142" s="41"/>
      <c r="DA142" s="38"/>
      <c r="DC142" s="13"/>
      <c r="DD142" s="12"/>
      <c r="DE142" s="11"/>
      <c r="DI142" s="44"/>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W142" s="13"/>
      <c r="EX142" s="13"/>
      <c r="EY142" s="13"/>
      <c r="EZ142" s="13"/>
      <c r="FA142" s="13"/>
      <c r="GB142" s="45"/>
      <c r="GC142" s="45"/>
      <c r="GD142" s="45"/>
      <c r="GF142" s="45"/>
      <c r="GG142" s="45"/>
      <c r="GH142" s="45"/>
      <c r="GI142" s="45"/>
      <c r="GJ142" s="45"/>
      <c r="GK142" s="45"/>
      <c r="GL142" s="45"/>
      <c r="GM142" s="45"/>
    </row>
    <row r="143" spans="1:195" s="10" customFormat="1" ht="14" customHeight="1">
      <c r="A143" s="62" t="s">
        <v>153</v>
      </c>
      <c r="B143" s="10">
        <v>850</v>
      </c>
      <c r="C143" s="10">
        <v>2000</v>
      </c>
      <c r="D143" s="10" t="s">
        <v>125</v>
      </c>
      <c r="E143" s="10">
        <v>-12.31</v>
      </c>
      <c r="F143" s="13" t="s">
        <v>126</v>
      </c>
      <c r="G143" s="32">
        <v>72.989999999999995</v>
      </c>
      <c r="H143" s="32"/>
      <c r="I143" s="32">
        <v>12.06</v>
      </c>
      <c r="J143" s="32"/>
      <c r="K143" s="32"/>
      <c r="L143" s="32">
        <v>0.09</v>
      </c>
      <c r="M143" s="32">
        <v>3.74</v>
      </c>
      <c r="N143" s="32">
        <v>3.86</v>
      </c>
      <c r="O143" s="32">
        <v>7.740324594257178E-2</v>
      </c>
      <c r="P143" s="13">
        <f t="shared" si="23"/>
        <v>92.817403245942572</v>
      </c>
      <c r="Q143" s="13">
        <f t="shared" si="24"/>
        <v>7.1825967540574283</v>
      </c>
      <c r="R143" s="13">
        <v>5.62</v>
      </c>
      <c r="S143" s="11"/>
      <c r="T143" s="35">
        <v>310</v>
      </c>
      <c r="U143" s="36"/>
      <c r="V143" s="36">
        <v>423.60381586191602</v>
      </c>
      <c r="W143" s="37">
        <v>0.36646392213521295</v>
      </c>
      <c r="X143" s="38">
        <v>363.98128914349479</v>
      </c>
      <c r="Y143" s="37">
        <v>0.17413319078546707</v>
      </c>
      <c r="Z143" s="38">
        <v>1447.9443358076746</v>
      </c>
      <c r="AA143" s="37">
        <v>3.6707881800247568</v>
      </c>
      <c r="AB143" s="38">
        <v>556.5017215631317</v>
      </c>
      <c r="AC143" s="37">
        <v>0.79516684375203772</v>
      </c>
      <c r="AD143" s="109">
        <v>194.05153727369236</v>
      </c>
      <c r="AE143" s="37">
        <v>-0.3740272991171214</v>
      </c>
      <c r="AF143" s="39"/>
      <c r="AG143" s="40">
        <f t="shared" si="19"/>
        <v>0.36646392213521295</v>
      </c>
      <c r="AH143" s="39">
        <f t="shared" si="20"/>
        <v>3.6707881800247568</v>
      </c>
      <c r="AI143" s="39">
        <f t="shared" si="21"/>
        <v>0.17413319078546707</v>
      </c>
      <c r="AJ143" s="39">
        <f t="shared" si="22"/>
        <v>0.79516684375203772</v>
      </c>
      <c r="AK143" s="39">
        <f t="shared" si="25"/>
        <v>0.3740272991171214</v>
      </c>
      <c r="AM143" s="41">
        <v>1.1859351917648007</v>
      </c>
      <c r="AN143" s="13">
        <v>0</v>
      </c>
      <c r="AO143" s="13">
        <v>1.1492188997770807</v>
      </c>
      <c r="AQ143" s="42">
        <v>0.6948539630920908</v>
      </c>
      <c r="AR143" s="42">
        <v>0</v>
      </c>
      <c r="AS143" s="42">
        <v>6.7662783573347138E-2</v>
      </c>
      <c r="AT143" s="42">
        <v>0</v>
      </c>
      <c r="AU143" s="42">
        <v>0</v>
      </c>
      <c r="AV143" s="42">
        <v>0</v>
      </c>
      <c r="AW143" s="42">
        <v>9.1805116000841995E-4</v>
      </c>
      <c r="AX143" s="42">
        <v>3.4518539288522825E-2</v>
      </c>
      <c r="AY143" s="42">
        <v>2.3440603083938506E-2</v>
      </c>
      <c r="AZ143" s="42">
        <v>5.5299566155083779E-4</v>
      </c>
      <c r="BA143" s="42">
        <v>0.1786060598020924</v>
      </c>
      <c r="BB143" s="42">
        <v>1.0005529956615509</v>
      </c>
      <c r="BD143" s="42">
        <v>0.73373001227694534</v>
      </c>
      <c r="BE143" s="42">
        <v>0</v>
      </c>
      <c r="BF143" s="42">
        <v>0.14289683202219727</v>
      </c>
      <c r="BG143" s="42">
        <v>0</v>
      </c>
      <c r="BH143" s="42">
        <v>0</v>
      </c>
      <c r="BI143" s="42">
        <v>0</v>
      </c>
      <c r="BJ143" s="42">
        <v>9.6941476149365723E-4</v>
      </c>
      <c r="BK143" s="42">
        <v>7.2899600783001867E-2</v>
      </c>
      <c r="BL143" s="42">
        <v>4.9504140156361925E-2</v>
      </c>
      <c r="BM143" s="42">
        <v>5.8393494905492637E-4</v>
      </c>
      <c r="BN143" s="42">
        <v>1.7439765578183621</v>
      </c>
      <c r="BO143" s="11">
        <v>1</v>
      </c>
      <c r="CC143" s="39"/>
      <c r="CD143" s="41"/>
      <c r="CE143" s="39"/>
      <c r="CF143" s="43"/>
      <c r="CG143" s="38"/>
      <c r="CH143" s="39"/>
      <c r="CI143" s="41"/>
      <c r="CJ143" s="39"/>
      <c r="CK143" s="43"/>
      <c r="CL143" s="38"/>
      <c r="CM143" s="39"/>
      <c r="CN143" s="38"/>
      <c r="CO143" s="39"/>
      <c r="CP143" s="43"/>
      <c r="CQ143" s="38"/>
      <c r="CR143" s="39"/>
      <c r="CS143" s="38"/>
      <c r="CT143" s="39"/>
      <c r="CU143" s="43"/>
      <c r="CV143" s="41"/>
      <c r="CW143" s="41"/>
      <c r="CX143" s="41"/>
      <c r="CY143" s="41"/>
      <c r="CZ143" s="41"/>
      <c r="DA143" s="38"/>
      <c r="DC143" s="13"/>
      <c r="DD143" s="12"/>
      <c r="DE143" s="11"/>
      <c r="DI143" s="44"/>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W143" s="13"/>
      <c r="EX143" s="13"/>
      <c r="EY143" s="13"/>
      <c r="EZ143" s="13"/>
      <c r="FA143" s="13"/>
      <c r="GB143" s="45"/>
      <c r="GC143" s="45"/>
      <c r="GD143" s="45"/>
      <c r="GF143" s="45"/>
      <c r="GG143" s="45"/>
      <c r="GH143" s="45"/>
      <c r="GI143" s="45"/>
      <c r="GJ143" s="45"/>
      <c r="GK143" s="45"/>
      <c r="GL143" s="45"/>
      <c r="GM143" s="45"/>
    </row>
    <row r="144" spans="1:195" s="10" customFormat="1" ht="14" customHeight="1">
      <c r="A144" s="62" t="s">
        <v>154</v>
      </c>
      <c r="B144" s="10">
        <v>850</v>
      </c>
      <c r="C144" s="10">
        <v>2000</v>
      </c>
      <c r="D144" s="10" t="s">
        <v>125</v>
      </c>
      <c r="E144" s="10">
        <v>-12.31</v>
      </c>
      <c r="F144" s="13" t="s">
        <v>126</v>
      </c>
      <c r="G144" s="32">
        <v>72.92</v>
      </c>
      <c r="H144" s="32"/>
      <c r="I144" s="32">
        <v>12.04</v>
      </c>
      <c r="J144" s="32"/>
      <c r="K144" s="32"/>
      <c r="L144" s="32">
        <v>0.08</v>
      </c>
      <c r="M144" s="32">
        <v>3.58</v>
      </c>
      <c r="N144" s="32">
        <v>3.86</v>
      </c>
      <c r="O144" s="32">
        <v>8.7390761548064938E-2</v>
      </c>
      <c r="P144" s="13">
        <f t="shared" si="23"/>
        <v>92.567390761548069</v>
      </c>
      <c r="Q144" s="13">
        <f t="shared" si="24"/>
        <v>7.4326092384519313</v>
      </c>
      <c r="R144" s="13">
        <v>5.62</v>
      </c>
      <c r="S144" s="11"/>
      <c r="T144" s="35">
        <v>350.00000000000006</v>
      </c>
      <c r="U144" s="36"/>
      <c r="V144" s="36">
        <v>571.43311712417619</v>
      </c>
      <c r="W144" s="37">
        <v>0.63266604892621747</v>
      </c>
      <c r="X144" s="38">
        <v>358.27489569534424</v>
      </c>
      <c r="Y144" s="37">
        <v>2.3642559129554808E-2</v>
      </c>
      <c r="Z144" s="38">
        <v>1620.4335286818562</v>
      </c>
      <c r="AA144" s="37">
        <v>3.6298100819481598</v>
      </c>
      <c r="AB144" s="38">
        <v>560.36434285060011</v>
      </c>
      <c r="AC144" s="37">
        <v>0.60104097957314295</v>
      </c>
      <c r="AD144" s="109">
        <v>198.5993571254235</v>
      </c>
      <c r="AE144" s="37">
        <v>-0.43257326535593299</v>
      </c>
      <c r="AF144" s="39"/>
      <c r="AG144" s="40">
        <f t="shared" si="19"/>
        <v>0.63266604892621747</v>
      </c>
      <c r="AH144" s="39">
        <f t="shared" si="20"/>
        <v>3.6298100819481598</v>
      </c>
      <c r="AI144" s="39">
        <f t="shared" si="21"/>
        <v>2.3642559129554808E-2</v>
      </c>
      <c r="AJ144" s="39">
        <f t="shared" si="22"/>
        <v>0.60104097957314295</v>
      </c>
      <c r="AK144" s="39">
        <f t="shared" si="25"/>
        <v>0.43257326535593299</v>
      </c>
      <c r="AM144" s="41">
        <v>1.1523404549062943</v>
      </c>
      <c r="AN144" s="13">
        <v>0</v>
      </c>
      <c r="AO144" s="13">
        <v>1.1789247847492026</v>
      </c>
      <c r="AQ144" s="42">
        <v>0.69582787253482692</v>
      </c>
      <c r="AR144" s="42">
        <v>0</v>
      </c>
      <c r="AS144" s="42">
        <v>6.7710188882897634E-2</v>
      </c>
      <c r="AT144" s="42">
        <v>0</v>
      </c>
      <c r="AU144" s="42">
        <v>0</v>
      </c>
      <c r="AV144" s="42">
        <v>0</v>
      </c>
      <c r="AW144" s="42">
        <v>8.1797371321702781E-4</v>
      </c>
      <c r="AX144" s="42">
        <v>3.3119884982497398E-2</v>
      </c>
      <c r="AY144" s="42">
        <v>2.3495990994112811E-2</v>
      </c>
      <c r="AZ144" s="42">
        <v>6.2582521984211944E-4</v>
      </c>
      <c r="BA144" s="42">
        <v>0.17902808889244817</v>
      </c>
      <c r="BB144" s="42">
        <v>1.0006258252198421</v>
      </c>
      <c r="BD144" s="42">
        <v>0.73609368709689704</v>
      </c>
      <c r="BE144" s="42">
        <v>0</v>
      </c>
      <c r="BF144" s="42">
        <v>0.14325681553190397</v>
      </c>
      <c r="BG144" s="42">
        <v>0</v>
      </c>
      <c r="BH144" s="42">
        <v>0</v>
      </c>
      <c r="BI144" s="42">
        <v>0</v>
      </c>
      <c r="BJ144" s="42">
        <v>8.6530780136308185E-4</v>
      </c>
      <c r="BK144" s="42">
        <v>7.0072899391570284E-2</v>
      </c>
      <c r="BL144" s="42">
        <v>4.9711290178265574E-2</v>
      </c>
      <c r="BM144" s="42">
        <v>6.6204015638760591E-4</v>
      </c>
      <c r="BN144" s="42">
        <v>1.7478300000779308</v>
      </c>
      <c r="BO144" s="11">
        <v>1</v>
      </c>
      <c r="CC144" s="39"/>
      <c r="CD144" s="41"/>
      <c r="CE144" s="39"/>
      <c r="CF144" s="43"/>
      <c r="CG144" s="38"/>
      <c r="CH144" s="39"/>
      <c r="CI144" s="41"/>
      <c r="CJ144" s="39"/>
      <c r="CK144" s="43"/>
      <c r="CL144" s="38"/>
      <c r="CM144" s="39"/>
      <c r="CN144" s="38"/>
      <c r="CO144" s="39"/>
      <c r="CP144" s="43"/>
      <c r="CQ144" s="38"/>
      <c r="CR144" s="39"/>
      <c r="CS144" s="38"/>
      <c r="CT144" s="39"/>
      <c r="CU144" s="43"/>
      <c r="CV144" s="41"/>
      <c r="CW144" s="41"/>
      <c r="CX144" s="41"/>
      <c r="CY144" s="41"/>
      <c r="CZ144" s="41"/>
      <c r="DA144" s="38"/>
      <c r="DC144" s="13"/>
      <c r="DD144" s="12"/>
      <c r="DE144" s="11"/>
      <c r="DI144" s="44"/>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W144" s="13"/>
      <c r="EX144" s="13"/>
      <c r="EY144" s="13"/>
      <c r="EZ144" s="13"/>
      <c r="FA144" s="13"/>
      <c r="GB144" s="45"/>
      <c r="GC144" s="45"/>
      <c r="GD144" s="45"/>
      <c r="GF144" s="45"/>
      <c r="GG144" s="45"/>
      <c r="GH144" s="45"/>
      <c r="GI144" s="45"/>
      <c r="GJ144" s="45"/>
      <c r="GK144" s="45"/>
      <c r="GL144" s="45"/>
      <c r="GM144" s="45"/>
    </row>
    <row r="145" spans="1:195" s="10" customFormat="1" ht="14" customHeight="1">
      <c r="A145" s="62" t="s">
        <v>155</v>
      </c>
      <c r="B145" s="10">
        <v>850</v>
      </c>
      <c r="C145" s="10">
        <v>2000</v>
      </c>
      <c r="D145" s="10" t="s">
        <v>125</v>
      </c>
      <c r="E145" s="10">
        <v>-12.31</v>
      </c>
      <c r="F145" s="13" t="s">
        <v>126</v>
      </c>
      <c r="G145" s="32">
        <v>72.97</v>
      </c>
      <c r="H145" s="32"/>
      <c r="I145" s="32">
        <v>12.15</v>
      </c>
      <c r="J145" s="32"/>
      <c r="K145" s="32"/>
      <c r="L145" s="32">
        <v>0.06</v>
      </c>
      <c r="M145" s="32">
        <v>3.92</v>
      </c>
      <c r="N145" s="32">
        <v>3.87</v>
      </c>
      <c r="O145" s="32">
        <v>0.11235955056179775</v>
      </c>
      <c r="P145" s="13">
        <f t="shared" si="23"/>
        <v>93.082359550561804</v>
      </c>
      <c r="Q145" s="13">
        <f t="shared" si="24"/>
        <v>6.9176404494381956</v>
      </c>
      <c r="R145" s="13">
        <v>5.62</v>
      </c>
      <c r="S145" s="11"/>
      <c r="T145" s="35">
        <v>450</v>
      </c>
      <c r="U145" s="36"/>
      <c r="V145" s="36">
        <v>550.81857873399554</v>
      </c>
      <c r="W145" s="37">
        <v>0.22404128607554563</v>
      </c>
      <c r="X145" s="38">
        <v>367.69042484227111</v>
      </c>
      <c r="Y145" s="37">
        <v>-0.1829101670171753</v>
      </c>
      <c r="Z145" s="38">
        <v>2180.2590651512073</v>
      </c>
      <c r="AA145" s="37">
        <v>3.8450201447804608</v>
      </c>
      <c r="AB145" s="38">
        <v>614.02955044135024</v>
      </c>
      <c r="AC145" s="37">
        <v>0.36451011209188944</v>
      </c>
      <c r="AD145" s="109">
        <v>252.87502741533285</v>
      </c>
      <c r="AE145" s="37">
        <v>-0.43805549463259369</v>
      </c>
      <c r="AF145" s="39"/>
      <c r="AG145" s="40">
        <f t="shared" ref="AG145:AG162" si="26">ABS(W145)</f>
        <v>0.22404128607554563</v>
      </c>
      <c r="AH145" s="39">
        <f t="shared" ref="AH145:AH162" si="27">+ABS(AA145)</f>
        <v>3.8450201447804608</v>
      </c>
      <c r="AI145" s="39">
        <f t="shared" ref="AI145:AI162" si="28">+ABS(Y145)</f>
        <v>0.1829101670171753</v>
      </c>
      <c r="AJ145" s="39">
        <f t="shared" ref="AJ145:AJ162" si="29">+ABS(AC145)</f>
        <v>0.36451011209188944</v>
      </c>
      <c r="AK145" s="39">
        <f t="shared" si="25"/>
        <v>0.43805549463259369</v>
      </c>
      <c r="AM145" s="41">
        <v>1.2108310200722627</v>
      </c>
      <c r="AN145" s="13">
        <v>0</v>
      </c>
      <c r="AO145" s="13">
        <v>1.1306035033308235</v>
      </c>
      <c r="AQ145" s="42">
        <v>0.69346347267888697</v>
      </c>
      <c r="AR145" s="42">
        <v>0</v>
      </c>
      <c r="AS145" s="42">
        <v>6.8049963875140979E-2</v>
      </c>
      <c r="AT145" s="42">
        <v>0</v>
      </c>
      <c r="AU145" s="42">
        <v>0</v>
      </c>
      <c r="AV145" s="42">
        <v>0</v>
      </c>
      <c r="AW145" s="42">
        <v>6.1097676306417408E-4</v>
      </c>
      <c r="AX145" s="42">
        <v>3.611735542130376E-2</v>
      </c>
      <c r="AY145" s="42">
        <v>2.3460729387316429E-2</v>
      </c>
      <c r="AZ145" s="42">
        <v>8.013488401917724E-4</v>
      </c>
      <c r="BA145" s="42">
        <v>0.17829750187428753</v>
      </c>
      <c r="BB145" s="42">
        <v>1.0008013488401917</v>
      </c>
      <c r="BD145" s="42">
        <v>0.73047630776181283</v>
      </c>
      <c r="BE145" s="42">
        <v>0</v>
      </c>
      <c r="BF145" s="42">
        <v>0.14336410874767377</v>
      </c>
      <c r="BG145" s="42">
        <v>0</v>
      </c>
      <c r="BH145" s="42">
        <v>0</v>
      </c>
      <c r="BI145" s="42">
        <v>0</v>
      </c>
      <c r="BJ145" s="42">
        <v>6.4358696253644782E-4</v>
      </c>
      <c r="BK145" s="42">
        <v>7.6090157517184273E-2</v>
      </c>
      <c r="BL145" s="42">
        <v>4.942583901079272E-2</v>
      </c>
      <c r="BM145" s="42">
        <v>8.4411993576416499E-4</v>
      </c>
      <c r="BN145" s="42">
        <v>1.7394003638716613</v>
      </c>
      <c r="BO145" s="11">
        <v>1</v>
      </c>
      <c r="CC145" s="39"/>
      <c r="CD145" s="41"/>
      <c r="CE145" s="39"/>
      <c r="CF145" s="43"/>
      <c r="CG145" s="38"/>
      <c r="CH145" s="39"/>
      <c r="CI145" s="41"/>
      <c r="CJ145" s="39"/>
      <c r="CK145" s="43"/>
      <c r="CL145" s="38"/>
      <c r="CM145" s="39"/>
      <c r="CN145" s="38"/>
      <c r="CO145" s="39"/>
      <c r="CP145" s="43"/>
      <c r="CQ145" s="38"/>
      <c r="CR145" s="39"/>
      <c r="CS145" s="38"/>
      <c r="CT145" s="39"/>
      <c r="CU145" s="43"/>
      <c r="CV145" s="41"/>
      <c r="CW145" s="41"/>
      <c r="CX145" s="41"/>
      <c r="CY145" s="41"/>
      <c r="CZ145" s="41"/>
      <c r="DA145" s="38"/>
      <c r="DC145" s="13"/>
      <c r="DD145" s="12"/>
      <c r="DE145" s="11"/>
      <c r="DI145" s="44"/>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W145" s="13"/>
      <c r="EX145" s="13"/>
      <c r="EY145" s="13"/>
      <c r="EZ145" s="13"/>
      <c r="FA145" s="13"/>
      <c r="GB145" s="45"/>
      <c r="GC145" s="45"/>
      <c r="GD145" s="45"/>
      <c r="GF145" s="45"/>
      <c r="GG145" s="45"/>
      <c r="GH145" s="45"/>
      <c r="GI145" s="45"/>
      <c r="GJ145" s="45"/>
      <c r="GK145" s="45"/>
      <c r="GL145" s="45"/>
      <c r="GM145" s="45"/>
    </row>
    <row r="146" spans="1:195" s="10" customFormat="1" ht="14" customHeight="1">
      <c r="A146" s="62" t="s">
        <v>156</v>
      </c>
      <c r="B146" s="10">
        <v>850</v>
      </c>
      <c r="C146" s="10">
        <v>2000</v>
      </c>
      <c r="D146" s="10" t="s">
        <v>125</v>
      </c>
      <c r="E146" s="10">
        <v>-12.31</v>
      </c>
      <c r="F146" s="13" t="s">
        <v>126</v>
      </c>
      <c r="G146" s="32">
        <v>70.989999999999995</v>
      </c>
      <c r="H146" s="32"/>
      <c r="I146" s="32">
        <v>12.19</v>
      </c>
      <c r="J146" s="32"/>
      <c r="K146" s="32"/>
      <c r="L146" s="32">
        <v>1.19</v>
      </c>
      <c r="M146" s="32">
        <v>3.85</v>
      </c>
      <c r="N146" s="32">
        <v>3.9</v>
      </c>
      <c r="O146" s="32">
        <v>3.2459425717852687E-2</v>
      </c>
      <c r="P146" s="13">
        <f t="shared" si="23"/>
        <v>92.152459425717836</v>
      </c>
      <c r="Q146" s="13">
        <f t="shared" si="24"/>
        <v>7.8475405742821636</v>
      </c>
      <c r="R146" s="13">
        <v>5.62</v>
      </c>
      <c r="S146" s="11"/>
      <c r="T146" s="35">
        <v>130</v>
      </c>
      <c r="U146" s="36"/>
      <c r="V146" s="36">
        <v>139.48988678016644</v>
      </c>
      <c r="W146" s="37">
        <v>7.2999129078203412E-2</v>
      </c>
      <c r="X146" s="38">
        <v>400.12390489785679</v>
      </c>
      <c r="Y146" s="37">
        <v>2.0778761915219754</v>
      </c>
      <c r="Z146" s="38">
        <v>133.6387022832883</v>
      </c>
      <c r="AA146" s="37">
        <v>2.7990017563756124E-2</v>
      </c>
      <c r="AB146" s="38">
        <v>368.90721264562546</v>
      </c>
      <c r="AC146" s="37">
        <v>1.8377477895817342</v>
      </c>
      <c r="AD146" s="109">
        <v>74.153710603235766</v>
      </c>
      <c r="AE146" s="37">
        <v>-0.42958684151357102</v>
      </c>
      <c r="AF146" s="39"/>
      <c r="AG146" s="40">
        <f t="shared" si="26"/>
        <v>7.2999129078203412E-2</v>
      </c>
      <c r="AH146" s="39">
        <f t="shared" si="27"/>
        <v>2.7990017563756124E-2</v>
      </c>
      <c r="AI146" s="39">
        <f t="shared" si="28"/>
        <v>2.0778761915219754</v>
      </c>
      <c r="AJ146" s="39">
        <f t="shared" si="29"/>
        <v>1.8377477895817342</v>
      </c>
      <c r="AK146" s="39">
        <f t="shared" si="25"/>
        <v>0.42958684151357102</v>
      </c>
      <c r="AM146" s="41">
        <v>1.456087848879805</v>
      </c>
      <c r="AN146" s="13">
        <v>7.2946906290593284E-3</v>
      </c>
      <c r="AO146" s="13">
        <v>0.95846420097695662</v>
      </c>
      <c r="AQ146" s="42">
        <v>0.67977842336321614</v>
      </c>
      <c r="AR146" s="42">
        <v>0</v>
      </c>
      <c r="AS146" s="42">
        <v>6.8793322074289717E-2</v>
      </c>
      <c r="AT146" s="42">
        <v>0</v>
      </c>
      <c r="AU146" s="42">
        <v>0</v>
      </c>
      <c r="AV146" s="42">
        <v>0</v>
      </c>
      <c r="AW146" s="42">
        <v>1.2209878995151876E-2</v>
      </c>
      <c r="AX146" s="42">
        <v>3.574222308206295E-2</v>
      </c>
      <c r="AY146" s="42">
        <v>2.3822432646324259E-2</v>
      </c>
      <c r="AZ146" s="42">
        <v>2.3326168413330655E-4</v>
      </c>
      <c r="BA146" s="42">
        <v>0.17965371983895512</v>
      </c>
      <c r="BB146" s="42">
        <v>1.0002332616841334</v>
      </c>
      <c r="BD146" s="42">
        <v>0.71653354315313988</v>
      </c>
      <c r="BE146" s="42">
        <v>0</v>
      </c>
      <c r="BF146" s="42">
        <v>0.14502585288685477</v>
      </c>
      <c r="BG146" s="42">
        <v>0</v>
      </c>
      <c r="BH146" s="42">
        <v>0</v>
      </c>
      <c r="BI146" s="42">
        <v>0</v>
      </c>
      <c r="BJ146" s="42">
        <v>1.2870058179520447E-2</v>
      </c>
      <c r="BK146" s="42">
        <v>7.5349557635124936E-2</v>
      </c>
      <c r="BL146" s="42">
        <v>5.0220988145359878E-2</v>
      </c>
      <c r="BM146" s="42">
        <v>2.4587397197307236E-4</v>
      </c>
      <c r="BN146" s="42">
        <v>1.7262611967063246</v>
      </c>
      <c r="BO146" s="11">
        <v>1</v>
      </c>
      <c r="CC146" s="39"/>
      <c r="CD146" s="41"/>
      <c r="CE146" s="39"/>
      <c r="CF146" s="43"/>
      <c r="CG146" s="38"/>
      <c r="CH146" s="39"/>
      <c r="CI146" s="41"/>
      <c r="CJ146" s="39"/>
      <c r="CK146" s="43"/>
      <c r="CL146" s="38"/>
      <c r="CM146" s="39"/>
      <c r="CN146" s="38"/>
      <c r="CO146" s="39"/>
      <c r="CP146" s="43"/>
      <c r="CQ146" s="38"/>
      <c r="CR146" s="39"/>
      <c r="CS146" s="38"/>
      <c r="CT146" s="39"/>
      <c r="CU146" s="43"/>
      <c r="CV146" s="41"/>
      <c r="CW146" s="41"/>
      <c r="CX146" s="41"/>
      <c r="CY146" s="41"/>
      <c r="CZ146" s="41"/>
      <c r="DA146" s="38"/>
      <c r="DC146" s="13"/>
      <c r="DD146" s="12"/>
      <c r="DE146" s="11"/>
      <c r="DI146" s="44"/>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W146" s="13"/>
      <c r="EX146" s="13"/>
      <c r="EY146" s="13"/>
      <c r="EZ146" s="13"/>
      <c r="FA146" s="13"/>
      <c r="GB146" s="45"/>
      <c r="GC146" s="45"/>
      <c r="GD146" s="45"/>
      <c r="GF146" s="45"/>
      <c r="GG146" s="45"/>
      <c r="GH146" s="45"/>
      <c r="GI146" s="45"/>
      <c r="GJ146" s="45"/>
      <c r="GK146" s="45"/>
      <c r="GL146" s="45"/>
      <c r="GM146" s="45"/>
    </row>
    <row r="147" spans="1:195" s="10" customFormat="1" ht="14" customHeight="1">
      <c r="A147" s="62" t="s">
        <v>157</v>
      </c>
      <c r="B147" s="10">
        <v>850</v>
      </c>
      <c r="C147" s="10">
        <v>2000</v>
      </c>
      <c r="D147" s="10" t="s">
        <v>125</v>
      </c>
      <c r="E147" s="10">
        <v>-12.31</v>
      </c>
      <c r="F147" s="13" t="s">
        <v>126</v>
      </c>
      <c r="G147" s="32">
        <v>71.88</v>
      </c>
      <c r="H147" s="32"/>
      <c r="I147" s="32">
        <v>11.93</v>
      </c>
      <c r="J147" s="32"/>
      <c r="K147" s="32"/>
      <c r="L147" s="32">
        <v>0.24</v>
      </c>
      <c r="M147" s="32">
        <v>3.99</v>
      </c>
      <c r="N147" s="32">
        <v>3.9</v>
      </c>
      <c r="O147" s="32">
        <v>3.2459425717852687E-2</v>
      </c>
      <c r="P147" s="13">
        <f t="shared" si="23"/>
        <v>91.972459425717844</v>
      </c>
      <c r="Q147" s="13">
        <f t="shared" si="24"/>
        <v>8.0275405742821562</v>
      </c>
      <c r="R147" s="13">
        <v>5.62</v>
      </c>
      <c r="S147" s="11"/>
      <c r="T147" s="35">
        <v>130</v>
      </c>
      <c r="U147" s="36"/>
      <c r="V147" s="36">
        <v>78.016950128285103</v>
      </c>
      <c r="W147" s="37">
        <v>-0.39986961439780688</v>
      </c>
      <c r="X147" s="38">
        <v>375.98254213954266</v>
      </c>
      <c r="Y147" s="37">
        <v>1.892173401073405</v>
      </c>
      <c r="Z147" s="38">
        <v>534.3252785361916</v>
      </c>
      <c r="AA147" s="37">
        <v>3.1101944502783971</v>
      </c>
      <c r="AB147" s="38">
        <v>480.41660833002948</v>
      </c>
      <c r="AC147" s="37">
        <v>2.6955123717694573</v>
      </c>
      <c r="AD147" s="109">
        <v>123.15396214617365</v>
      </c>
      <c r="AE147" s="37">
        <v>-5.266182964481804E-2</v>
      </c>
      <c r="AF147" s="39"/>
      <c r="AG147" s="40">
        <f t="shared" si="26"/>
        <v>0.39986961439780688</v>
      </c>
      <c r="AH147" s="39">
        <f t="shared" si="27"/>
        <v>3.1101944502783971</v>
      </c>
      <c r="AI147" s="39">
        <f t="shared" si="28"/>
        <v>1.892173401073405</v>
      </c>
      <c r="AJ147" s="39">
        <f t="shared" si="29"/>
        <v>2.6955123717694573</v>
      </c>
      <c r="AK147" s="39">
        <f t="shared" si="25"/>
        <v>5.266182964481804E-2</v>
      </c>
      <c r="AM147" s="41">
        <v>1.2943233568686878</v>
      </c>
      <c r="AN147" s="13">
        <v>0</v>
      </c>
      <c r="AO147" s="13">
        <v>1.0631511186296583</v>
      </c>
      <c r="AQ147" s="42">
        <v>0.68926064636099615</v>
      </c>
      <c r="AR147" s="42">
        <v>0</v>
      </c>
      <c r="AS147" s="42">
        <v>6.7419920397875394E-2</v>
      </c>
      <c r="AT147" s="42">
        <v>0</v>
      </c>
      <c r="AU147" s="42">
        <v>0</v>
      </c>
      <c r="AV147" s="42">
        <v>0</v>
      </c>
      <c r="AW147" s="42">
        <v>2.4659306309274529E-3</v>
      </c>
      <c r="AX147" s="42">
        <v>3.7093596404204461E-2</v>
      </c>
      <c r="AY147" s="42">
        <v>2.385565375758161E-2</v>
      </c>
      <c r="AZ147" s="42">
        <v>2.3358697468930126E-4</v>
      </c>
      <c r="BA147" s="42">
        <v>0.17990425244841504</v>
      </c>
      <c r="BB147" s="42">
        <v>1.0002335869746894</v>
      </c>
      <c r="BD147" s="42">
        <v>0.72671179840112121</v>
      </c>
      <c r="BE147" s="42">
        <v>0</v>
      </c>
      <c r="BF147" s="42">
        <v>0.14216639774538845</v>
      </c>
      <c r="BG147" s="42">
        <v>0</v>
      </c>
      <c r="BH147" s="42">
        <v>0</v>
      </c>
      <c r="BI147" s="42">
        <v>0</v>
      </c>
      <c r="BJ147" s="42">
        <v>2.5999175972033382E-3</v>
      </c>
      <c r="BK147" s="42">
        <v>7.8218172746066086E-2</v>
      </c>
      <c r="BL147" s="42">
        <v>5.0303713510220845E-2</v>
      </c>
      <c r="BM147" s="42">
        <v>2.462789822046993E-4</v>
      </c>
      <c r="BN147" s="42">
        <v>1.7335340541456716</v>
      </c>
      <c r="BO147" s="11">
        <v>1</v>
      </c>
      <c r="CC147" s="39"/>
      <c r="CD147" s="41"/>
      <c r="CE147" s="39"/>
      <c r="CF147" s="43"/>
      <c r="CG147" s="38"/>
      <c r="CH147" s="39"/>
      <c r="CI147" s="41"/>
      <c r="CJ147" s="39"/>
      <c r="CK147" s="43"/>
      <c r="CL147" s="38"/>
      <c r="CM147" s="39"/>
      <c r="CN147" s="38"/>
      <c r="CO147" s="39"/>
      <c r="CP147" s="43"/>
      <c r="CQ147" s="38"/>
      <c r="CR147" s="39"/>
      <c r="CS147" s="38"/>
      <c r="CT147" s="39"/>
      <c r="CU147" s="43"/>
      <c r="CV147" s="41"/>
      <c r="CW147" s="41"/>
      <c r="CX147" s="41"/>
      <c r="CY147" s="41"/>
      <c r="CZ147" s="41"/>
      <c r="DA147" s="38"/>
      <c r="DC147" s="13"/>
      <c r="DD147" s="12"/>
      <c r="DE147" s="11"/>
      <c r="DI147" s="44"/>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W147" s="13"/>
      <c r="EX147" s="13"/>
      <c r="EY147" s="13"/>
      <c r="EZ147" s="13"/>
      <c r="FA147" s="13"/>
      <c r="GB147" s="45"/>
      <c r="GC147" s="45"/>
      <c r="GD147" s="45"/>
      <c r="GF147" s="45"/>
      <c r="GG147" s="45"/>
      <c r="GH147" s="45"/>
      <c r="GI147" s="45"/>
      <c r="GJ147" s="45"/>
      <c r="GK147" s="45"/>
      <c r="GL147" s="45"/>
      <c r="GM147" s="45"/>
    </row>
    <row r="148" spans="1:195" s="10" customFormat="1" ht="14" customHeight="1">
      <c r="A148" s="62" t="s">
        <v>158</v>
      </c>
      <c r="B148" s="10">
        <v>850</v>
      </c>
      <c r="C148" s="10">
        <v>2000</v>
      </c>
      <c r="D148" s="10" t="s">
        <v>125</v>
      </c>
      <c r="E148" s="10">
        <v>-12.31</v>
      </c>
      <c r="F148" s="13" t="s">
        <v>126</v>
      </c>
      <c r="G148" s="32">
        <v>72.78</v>
      </c>
      <c r="H148" s="32"/>
      <c r="I148" s="32">
        <v>12.05</v>
      </c>
      <c r="J148" s="32"/>
      <c r="K148" s="32"/>
      <c r="L148" s="32">
        <v>0.27</v>
      </c>
      <c r="M148" s="32">
        <v>4</v>
      </c>
      <c r="N148" s="32">
        <v>3.84</v>
      </c>
      <c r="O148" s="32">
        <v>3.2459425717852687E-2</v>
      </c>
      <c r="P148" s="13">
        <f t="shared" si="23"/>
        <v>92.972459425717844</v>
      </c>
      <c r="Q148" s="13">
        <f t="shared" si="24"/>
        <v>7.0275405742821562</v>
      </c>
      <c r="R148" s="13">
        <v>5.62</v>
      </c>
      <c r="S148" s="11"/>
      <c r="T148" s="35">
        <v>130</v>
      </c>
      <c r="U148" s="36"/>
      <c r="V148" s="36">
        <v>84.612162342961241</v>
      </c>
      <c r="W148" s="37">
        <v>-0.34913721274645199</v>
      </c>
      <c r="X148" s="38">
        <v>378.32159233135133</v>
      </c>
      <c r="Y148" s="37">
        <v>1.9101660948565486</v>
      </c>
      <c r="Z148" s="38">
        <v>484.85429977152529</v>
      </c>
      <c r="AA148" s="37">
        <v>2.7296484597809636</v>
      </c>
      <c r="AB148" s="38">
        <v>463.32531431203154</v>
      </c>
      <c r="AC148" s="37">
        <v>2.5640408793233194</v>
      </c>
      <c r="AD148" s="109">
        <v>120.5008563229662</v>
      </c>
      <c r="AE148" s="37">
        <v>-7.3070335977183071E-2</v>
      </c>
      <c r="AF148" s="39"/>
      <c r="AG148" s="40">
        <f t="shared" si="26"/>
        <v>0.34913721274645199</v>
      </c>
      <c r="AH148" s="39">
        <f t="shared" si="27"/>
        <v>2.7296484597809636</v>
      </c>
      <c r="AI148" s="39">
        <f t="shared" si="28"/>
        <v>1.9101660948565486</v>
      </c>
      <c r="AJ148" s="39">
        <f t="shared" si="29"/>
        <v>2.5640408793233194</v>
      </c>
      <c r="AK148" s="39">
        <f t="shared" si="25"/>
        <v>7.3070335977183071E-2</v>
      </c>
      <c r="AM148" s="41">
        <v>1.2792824954609252</v>
      </c>
      <c r="AN148" s="13">
        <v>0</v>
      </c>
      <c r="AO148" s="13">
        <v>1.0732662344044279</v>
      </c>
      <c r="AQ148" s="42">
        <v>0.69143109683500847</v>
      </c>
      <c r="AR148" s="42">
        <v>0</v>
      </c>
      <c r="AS148" s="42">
        <v>6.7467758349678095E-2</v>
      </c>
      <c r="AT148" s="42">
        <v>0</v>
      </c>
      <c r="AU148" s="42">
        <v>0</v>
      </c>
      <c r="AV148" s="42">
        <v>0</v>
      </c>
      <c r="AW148" s="42">
        <v>2.7484941683190555E-3</v>
      </c>
      <c r="AX148" s="42">
        <v>3.6842363237683036E-2</v>
      </c>
      <c r="AY148" s="42">
        <v>2.3271232341111791E-2</v>
      </c>
      <c r="AZ148" s="42">
        <v>2.3142488895196362E-4</v>
      </c>
      <c r="BA148" s="42">
        <v>0.17823905506819945</v>
      </c>
      <c r="BB148" s="42">
        <v>1.0002314248889519</v>
      </c>
      <c r="BD148" s="42">
        <v>0.72832643996280522</v>
      </c>
      <c r="BE148" s="42">
        <v>0</v>
      </c>
      <c r="BF148" s="42">
        <v>0.14213578902083276</v>
      </c>
      <c r="BG148" s="42">
        <v>0</v>
      </c>
      <c r="BH148" s="42">
        <v>0</v>
      </c>
      <c r="BI148" s="42">
        <v>0</v>
      </c>
      <c r="BJ148" s="42">
        <v>2.8951561218948547E-3</v>
      </c>
      <c r="BK148" s="42">
        <v>7.761660526853989E-2</v>
      </c>
      <c r="BL148" s="42">
        <v>4.9026009625927153E-2</v>
      </c>
      <c r="BM148" s="42">
        <v>2.4377391508816076E-4</v>
      </c>
      <c r="BN148" s="42">
        <v>1.7360730270259879</v>
      </c>
      <c r="BO148" s="11">
        <v>1</v>
      </c>
      <c r="CC148" s="39"/>
      <c r="CD148" s="41"/>
      <c r="CE148" s="39"/>
      <c r="CF148" s="43"/>
      <c r="CG148" s="38"/>
      <c r="CH148" s="39"/>
      <c r="CI148" s="41"/>
      <c r="CJ148" s="39"/>
      <c r="CK148" s="43"/>
      <c r="CL148" s="38"/>
      <c r="CM148" s="39"/>
      <c r="CN148" s="38"/>
      <c r="CO148" s="39"/>
      <c r="CP148" s="43"/>
      <c r="CQ148" s="38"/>
      <c r="CR148" s="39"/>
      <c r="CS148" s="38"/>
      <c r="CT148" s="39"/>
      <c r="CU148" s="43"/>
      <c r="CV148" s="41"/>
      <c r="CW148" s="41"/>
      <c r="CX148" s="41"/>
      <c r="CY148" s="41"/>
      <c r="CZ148" s="41"/>
      <c r="DA148" s="38"/>
      <c r="DC148" s="13"/>
      <c r="DD148" s="12"/>
      <c r="DE148" s="11"/>
      <c r="DI148" s="44"/>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W148" s="13"/>
      <c r="EX148" s="13"/>
      <c r="EY148" s="13"/>
      <c r="EZ148" s="13"/>
      <c r="FA148" s="13"/>
      <c r="GB148" s="45"/>
      <c r="GC148" s="45"/>
      <c r="GD148" s="45"/>
      <c r="GF148" s="45"/>
      <c r="GG148" s="45"/>
      <c r="GH148" s="45"/>
      <c r="GI148" s="45"/>
      <c r="GJ148" s="45"/>
      <c r="GK148" s="45"/>
      <c r="GL148" s="45"/>
      <c r="GM148" s="45"/>
    </row>
    <row r="149" spans="1:195" s="17" customFormat="1" ht="14" customHeight="1" thickBot="1">
      <c r="A149" s="188" t="s">
        <v>159</v>
      </c>
      <c r="B149" s="17">
        <v>850</v>
      </c>
      <c r="C149" s="17">
        <v>2000</v>
      </c>
      <c r="D149" s="17" t="s">
        <v>125</v>
      </c>
      <c r="E149" s="17">
        <v>-12.31</v>
      </c>
      <c r="F149" s="64" t="s">
        <v>126</v>
      </c>
      <c r="G149" s="180">
        <v>70.86</v>
      </c>
      <c r="H149" s="180"/>
      <c r="I149" s="180">
        <v>12.14</v>
      </c>
      <c r="J149" s="180"/>
      <c r="K149" s="180"/>
      <c r="L149" s="180">
        <v>0.24</v>
      </c>
      <c r="M149" s="180">
        <v>3.67</v>
      </c>
      <c r="N149" s="180">
        <v>3.98</v>
      </c>
      <c r="O149" s="180">
        <v>4.49438202247191E-2</v>
      </c>
      <c r="P149" s="64">
        <f t="shared" si="23"/>
        <v>90.934943820224717</v>
      </c>
      <c r="Q149" s="64">
        <f t="shared" si="24"/>
        <v>9.0650561797752829</v>
      </c>
      <c r="R149" s="64">
        <v>5.62</v>
      </c>
      <c r="S149" s="63"/>
      <c r="T149" s="66">
        <v>180</v>
      </c>
      <c r="U149" s="67"/>
      <c r="V149" s="67">
        <v>153.13984843650752</v>
      </c>
      <c r="W149" s="68">
        <v>-0.14922306424162488</v>
      </c>
      <c r="X149" s="69">
        <v>359.00276170668337</v>
      </c>
      <c r="Y149" s="68">
        <v>0.99445978725935202</v>
      </c>
      <c r="Z149" s="69">
        <v>521.26630589082708</v>
      </c>
      <c r="AA149" s="68">
        <v>1.895923921615706</v>
      </c>
      <c r="AB149" s="69">
        <v>465.47718532480127</v>
      </c>
      <c r="AC149" s="68">
        <v>1.5859843629155626</v>
      </c>
      <c r="AD149" s="214">
        <v>120.25099581459409</v>
      </c>
      <c r="AE149" s="68">
        <v>-0.33193891214114396</v>
      </c>
      <c r="AF149" s="70"/>
      <c r="AG149" s="71">
        <f t="shared" si="26"/>
        <v>0.14922306424162488</v>
      </c>
      <c r="AH149" s="70">
        <f t="shared" si="27"/>
        <v>1.895923921615706</v>
      </c>
      <c r="AI149" s="70">
        <f t="shared" si="28"/>
        <v>0.99445978725935202</v>
      </c>
      <c r="AJ149" s="70">
        <f t="shared" si="29"/>
        <v>1.5859843629155626</v>
      </c>
      <c r="AK149" s="70">
        <f t="shared" si="25"/>
        <v>0.33193891214114396</v>
      </c>
      <c r="AM149" s="72">
        <v>1.2234923981945311</v>
      </c>
      <c r="AN149" s="64">
        <v>0</v>
      </c>
      <c r="AO149" s="64">
        <v>1.1259993338250254</v>
      </c>
      <c r="AQ149" s="73">
        <v>0.68709255320196216</v>
      </c>
      <c r="AR149" s="73">
        <v>0</v>
      </c>
      <c r="AS149" s="73">
        <v>6.937534527549305E-2</v>
      </c>
      <c r="AT149" s="73">
        <v>0</v>
      </c>
      <c r="AU149" s="73">
        <v>0</v>
      </c>
      <c r="AV149" s="73">
        <v>0</v>
      </c>
      <c r="AW149" s="73">
        <v>2.4935583448530592E-3</v>
      </c>
      <c r="AX149" s="73">
        <v>3.4500929047290088E-2</v>
      </c>
      <c r="AY149" s="73">
        <v>2.4617756231327448E-2</v>
      </c>
      <c r="AZ149" s="73">
        <v>3.27051732307638E-4</v>
      </c>
      <c r="BA149" s="73">
        <v>0.18191985789907425</v>
      </c>
      <c r="BB149" s="73">
        <v>1.0003270517323077</v>
      </c>
      <c r="BD149" s="73">
        <v>0.72587291418985489</v>
      </c>
      <c r="BE149" s="73">
        <v>0</v>
      </c>
      <c r="BF149" s="73">
        <v>0.14658195264487905</v>
      </c>
      <c r="BG149" s="73">
        <v>0</v>
      </c>
      <c r="BH149" s="73">
        <v>0</v>
      </c>
      <c r="BI149" s="73">
        <v>0</v>
      </c>
      <c r="BJ149" s="73">
        <v>2.6342978890485703E-3</v>
      </c>
      <c r="BK149" s="73">
        <v>7.2896409059036091E-2</v>
      </c>
      <c r="BL149" s="73">
        <v>5.2014426217181386E-2</v>
      </c>
      <c r="BM149" s="73">
        <v>3.4551094014143014E-4</v>
      </c>
      <c r="BN149" s="73">
        <v>1.7367084728741855</v>
      </c>
      <c r="BO149" s="63">
        <v>1</v>
      </c>
      <c r="BP149" s="10"/>
      <c r="BQ149" s="10"/>
      <c r="BR149" s="10"/>
      <c r="BS149" s="10"/>
      <c r="BT149" s="10"/>
      <c r="BU149" s="10"/>
      <c r="BV149" s="10"/>
      <c r="BW149" s="10"/>
      <c r="BX149" s="10"/>
      <c r="BY149" s="10"/>
      <c r="BZ149" s="10"/>
      <c r="CA149" s="10"/>
      <c r="CB149" s="10"/>
      <c r="CC149" s="39"/>
      <c r="CD149" s="41"/>
      <c r="CE149" s="39"/>
      <c r="CF149" s="43"/>
      <c r="CG149" s="38"/>
      <c r="CH149" s="39"/>
      <c r="CI149" s="41"/>
      <c r="CJ149" s="39"/>
      <c r="CK149" s="43"/>
      <c r="CL149" s="38"/>
      <c r="CM149" s="39"/>
      <c r="CN149" s="38"/>
      <c r="CO149" s="39"/>
      <c r="CP149" s="43"/>
      <c r="CQ149" s="38"/>
      <c r="CR149" s="39"/>
      <c r="CS149" s="38"/>
      <c r="CT149" s="39"/>
      <c r="CU149" s="43"/>
      <c r="CV149" s="41"/>
      <c r="CW149" s="41"/>
      <c r="CX149" s="41"/>
      <c r="CY149" s="41"/>
      <c r="CZ149" s="41"/>
      <c r="DA149" s="38"/>
      <c r="DB149" s="10"/>
      <c r="DC149" s="13"/>
      <c r="DD149" s="12"/>
      <c r="DE149" s="11"/>
      <c r="DF149" s="10"/>
      <c r="DG149" s="10"/>
      <c r="DH149" s="10"/>
      <c r="DI149" s="44"/>
      <c r="DJ149" s="10"/>
      <c r="DK149" s="10"/>
      <c r="DL149" s="10"/>
      <c r="DM149" s="10"/>
      <c r="DN149" s="10"/>
      <c r="DO149" s="10"/>
      <c r="DP149" s="10"/>
      <c r="DQ149" s="10"/>
      <c r="DR149" s="10"/>
      <c r="DS149" s="10"/>
      <c r="DT149" s="10"/>
      <c r="DU149" s="10"/>
      <c r="DV149" s="10"/>
      <c r="DW149" s="10"/>
      <c r="DX149" s="10"/>
      <c r="DY149" s="10"/>
      <c r="DZ149" s="45"/>
      <c r="EA149" s="45"/>
      <c r="EB149" s="187"/>
      <c r="EC149" s="187"/>
      <c r="ED149" s="187"/>
      <c r="EE149" s="187"/>
      <c r="EF149" s="187"/>
      <c r="EG149" s="187"/>
      <c r="EH149" s="187"/>
      <c r="EI149" s="187"/>
      <c r="EJ149" s="187"/>
      <c r="EK149" s="187"/>
      <c r="EL149" s="187"/>
      <c r="EM149" s="187"/>
      <c r="EN149" s="187"/>
      <c r="EO149" s="187"/>
      <c r="EP149" s="187"/>
      <c r="EQ149" s="187"/>
      <c r="ER149" s="187"/>
      <c r="ES149" s="187"/>
      <c r="ET149" s="187"/>
      <c r="EU149" s="187"/>
      <c r="EW149" s="64"/>
      <c r="EX149" s="64"/>
      <c r="EY149" s="64"/>
      <c r="EZ149" s="64"/>
      <c r="FA149" s="64"/>
      <c r="GB149" s="187"/>
      <c r="GC149" s="187"/>
      <c r="GD149" s="187"/>
      <c r="GF149" s="187"/>
      <c r="GG149" s="187"/>
      <c r="GH149" s="187"/>
      <c r="GI149" s="187"/>
      <c r="GJ149" s="187"/>
      <c r="GK149" s="187"/>
      <c r="GL149" s="187"/>
      <c r="GM149" s="187"/>
    </row>
    <row r="150" spans="1:195" s="10" customFormat="1" ht="14" customHeight="1">
      <c r="A150" s="10" t="s">
        <v>160</v>
      </c>
      <c r="B150" s="10">
        <v>875</v>
      </c>
      <c r="C150" s="10">
        <v>2000</v>
      </c>
      <c r="D150" s="10" t="s">
        <v>161</v>
      </c>
      <c r="E150" s="10">
        <v>-9.34</v>
      </c>
      <c r="F150" s="10" t="s">
        <v>162</v>
      </c>
      <c r="G150" s="13">
        <v>70.7</v>
      </c>
      <c r="H150" s="13">
        <v>0.28999999999999998</v>
      </c>
      <c r="I150" s="13">
        <v>17.21</v>
      </c>
      <c r="J150" s="13">
        <v>0.82</v>
      </c>
      <c r="K150" s="13">
        <v>1.37</v>
      </c>
      <c r="L150" s="13">
        <v>2.36</v>
      </c>
      <c r="M150" s="13">
        <v>4.5999999999999996</v>
      </c>
      <c r="N150" s="13">
        <v>2.89</v>
      </c>
      <c r="O150" s="11">
        <v>9.5133461509650671E-2</v>
      </c>
      <c r="P150" s="13">
        <f>SUM(G150:O150)</f>
        <v>100.33513346150966</v>
      </c>
      <c r="Q150" s="13">
        <v>6</v>
      </c>
      <c r="R150" s="13">
        <v>4.99</v>
      </c>
      <c r="T150" s="35">
        <v>381</v>
      </c>
      <c r="U150" s="36"/>
      <c r="V150" s="36">
        <v>370.70317228313036</v>
      </c>
      <c r="W150" s="37">
        <v>-2.7025794532466254E-2</v>
      </c>
      <c r="X150" s="38">
        <v>438.90995156788665</v>
      </c>
      <c r="Y150" s="37">
        <v>0.15199462353776025</v>
      </c>
      <c r="Z150" s="38">
        <v>176.53750104298223</v>
      </c>
      <c r="AA150" s="37">
        <v>-0.53664697888981039</v>
      </c>
      <c r="AB150" s="38">
        <v>1233.1419252477929</v>
      </c>
      <c r="AC150" s="37">
        <v>2.2365929796529995</v>
      </c>
      <c r="AD150" s="109">
        <v>344.20651184808958</v>
      </c>
      <c r="AE150" s="37">
        <v>-9.6570835044384309E-2</v>
      </c>
      <c r="AF150" s="39"/>
      <c r="AG150" s="40">
        <f t="shared" si="26"/>
        <v>2.7025794532466254E-2</v>
      </c>
      <c r="AH150" s="39">
        <f t="shared" si="27"/>
        <v>0.53664697888981039</v>
      </c>
      <c r="AI150" s="39">
        <f t="shared" si="28"/>
        <v>0.15199462353776025</v>
      </c>
      <c r="AJ150" s="39">
        <f t="shared" si="29"/>
        <v>2.2365929796529995</v>
      </c>
      <c r="AK150" s="39">
        <f t="shared" si="25"/>
        <v>9.6570835044384309E-2</v>
      </c>
      <c r="AM150" s="41">
        <v>1.6756824409134776</v>
      </c>
      <c r="AN150" s="13">
        <v>3.1155686415431719E-2</v>
      </c>
      <c r="AO150" s="13">
        <v>1.1484018461975265</v>
      </c>
      <c r="AQ150" s="42">
        <v>0.64696647961781151</v>
      </c>
      <c r="AR150" s="42">
        <v>1.9967939953029444E-3</v>
      </c>
      <c r="AS150" s="42">
        <v>9.2814453852112774E-2</v>
      </c>
      <c r="AT150" s="42">
        <v>3.056408134217801E-3</v>
      </c>
      <c r="AU150" s="42">
        <v>3.2191397812772376E-3</v>
      </c>
      <c r="AV150" s="42">
        <v>1.8688409378771725E-2</v>
      </c>
      <c r="AW150" s="42">
        <v>2.3140277779105455E-2</v>
      </c>
      <c r="AX150" s="42">
        <v>4.081039795587612E-2</v>
      </c>
      <c r="AY150" s="42">
        <v>1.6869861222034599E-2</v>
      </c>
      <c r="AZ150" s="42">
        <v>6.5332313993062365E-4</v>
      </c>
      <c r="BA150" s="42">
        <v>0.15243777828348984</v>
      </c>
      <c r="BB150" s="42">
        <v>1.0006533231399306</v>
      </c>
      <c r="BD150" s="42">
        <v>0.6482260250835441</v>
      </c>
      <c r="BE150" s="42">
        <v>2.0006814499115223E-3</v>
      </c>
      <c r="BF150" s="42">
        <v>0.18599029899167815</v>
      </c>
      <c r="BG150" s="42">
        <v>3.0623584966062152E-3</v>
      </c>
      <c r="BH150" s="42">
        <v>3.225406957464576E-3</v>
      </c>
      <c r="BI150" s="42">
        <v>1.8724792873181961E-2</v>
      </c>
      <c r="BJ150" s="42">
        <v>2.3185328385080715E-2</v>
      </c>
      <c r="BK150" s="42">
        <v>8.1779699203713918E-2</v>
      </c>
      <c r="BL150" s="42">
        <v>3.3805408558819083E-2</v>
      </c>
      <c r="BM150" s="42">
        <v>6.5459506084844911E-4</v>
      </c>
      <c r="BN150" s="42">
        <v>1.6870420056267605</v>
      </c>
      <c r="BO150" s="11">
        <v>1</v>
      </c>
      <c r="CC150" s="39"/>
      <c r="CD150" s="41"/>
      <c r="CE150" s="39"/>
      <c r="CF150" s="43"/>
      <c r="CG150" s="38"/>
      <c r="CH150" s="39"/>
      <c r="CI150" s="41"/>
      <c r="CJ150" s="39"/>
      <c r="CK150" s="43"/>
      <c r="CL150" s="38"/>
      <c r="CM150" s="39"/>
      <c r="CN150" s="38"/>
      <c r="CO150" s="39"/>
      <c r="CP150" s="43"/>
      <c r="CQ150" s="38"/>
      <c r="CR150" s="39"/>
      <c r="CS150" s="38"/>
      <c r="CT150" s="39"/>
      <c r="CU150" s="43"/>
      <c r="CV150" s="41"/>
      <c r="CW150" s="41"/>
      <c r="CX150" s="41"/>
      <c r="CY150" s="41"/>
      <c r="CZ150" s="41"/>
      <c r="DA150" s="38"/>
      <c r="DC150" s="13"/>
      <c r="DD150" s="12"/>
      <c r="DE150" s="11"/>
      <c r="DI150" s="44"/>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W150" s="13"/>
      <c r="EX150" s="13"/>
      <c r="EY150" s="13"/>
      <c r="EZ150" s="13"/>
      <c r="GB150" s="45"/>
      <c r="GC150" s="45"/>
      <c r="GD150" s="45"/>
      <c r="GF150" s="45"/>
      <c r="GG150" s="45"/>
      <c r="GH150" s="45"/>
      <c r="GI150" s="45"/>
      <c r="GJ150" s="45"/>
      <c r="GK150" s="45"/>
      <c r="GL150" s="45"/>
      <c r="GM150" s="45"/>
    </row>
    <row r="151" spans="1:195" s="10" customFormat="1" ht="14" customHeight="1">
      <c r="A151" s="10" t="s">
        <v>163</v>
      </c>
      <c r="B151" s="10">
        <v>875</v>
      </c>
      <c r="C151" s="10">
        <v>2000</v>
      </c>
      <c r="D151" s="10" t="s">
        <v>161</v>
      </c>
      <c r="E151" s="10">
        <v>-9.34</v>
      </c>
      <c r="F151" s="10" t="s">
        <v>162</v>
      </c>
      <c r="G151" s="13">
        <v>70.900000000000006</v>
      </c>
      <c r="H151" s="13">
        <v>0.36</v>
      </c>
      <c r="I151" s="13">
        <v>16.399999999999999</v>
      </c>
      <c r="J151" s="13">
        <v>0.87</v>
      </c>
      <c r="K151" s="13">
        <v>1.21</v>
      </c>
      <c r="L151" s="13">
        <v>2.71</v>
      </c>
      <c r="M151" s="13">
        <v>4.6500000000000004</v>
      </c>
      <c r="N151" s="13">
        <v>3.13</v>
      </c>
      <c r="O151" s="11">
        <v>9.4134685010861696E-2</v>
      </c>
      <c r="P151" s="13">
        <f>SUM(G151:O151)</f>
        <v>100.32413468501085</v>
      </c>
      <c r="Q151" s="13">
        <v>6</v>
      </c>
      <c r="R151" s="13">
        <v>4.99</v>
      </c>
      <c r="T151" s="35">
        <v>377.00000000000006</v>
      </c>
      <c r="U151" s="36"/>
      <c r="V151" s="36">
        <v>349.38965528563824</v>
      </c>
      <c r="W151" s="37">
        <v>-7.3236988632259442E-2</v>
      </c>
      <c r="X151" s="38">
        <v>488.70727880431889</v>
      </c>
      <c r="Y151" s="37">
        <v>0.29630577932180058</v>
      </c>
      <c r="Z151" s="38">
        <v>250.83737500401938</v>
      </c>
      <c r="AA151" s="37">
        <v>-0.33464887266838372</v>
      </c>
      <c r="AB151" s="38">
        <v>1251.9144678787277</v>
      </c>
      <c r="AC151" s="37">
        <v>2.320728031508561</v>
      </c>
      <c r="AD151" s="109">
        <v>289.82586973466221</v>
      </c>
      <c r="AE151" s="37">
        <v>-0.23123111476216934</v>
      </c>
      <c r="AF151" s="39"/>
      <c r="AG151" s="40">
        <f t="shared" si="26"/>
        <v>7.3236988632259442E-2</v>
      </c>
      <c r="AH151" s="39">
        <f t="shared" si="27"/>
        <v>0.33464887266838372</v>
      </c>
      <c r="AI151" s="39">
        <f t="shared" si="28"/>
        <v>0.29630577932180058</v>
      </c>
      <c r="AJ151" s="39">
        <f t="shared" si="29"/>
        <v>2.320728031508561</v>
      </c>
      <c r="AK151" s="39">
        <f t="shared" si="25"/>
        <v>0.23123111476216934</v>
      </c>
      <c r="AM151" s="41">
        <v>1.8024307282715504</v>
      </c>
      <c r="AN151" s="13">
        <v>5.0418148817279837E-2</v>
      </c>
      <c r="AO151" s="13">
        <v>1.0272852305418516</v>
      </c>
      <c r="AQ151" s="42">
        <v>0.64787652499575621</v>
      </c>
      <c r="AR151" s="42">
        <v>2.4752633291825919E-3</v>
      </c>
      <c r="AS151" s="42">
        <v>8.8320645440580117E-2</v>
      </c>
      <c r="AT151" s="42">
        <v>3.1774492525980867E-3</v>
      </c>
      <c r="AU151" s="42">
        <v>3.47131130711791E-3</v>
      </c>
      <c r="AV151" s="42">
        <v>1.6482412735805241E-2</v>
      </c>
      <c r="AW151" s="42">
        <v>2.6534413875995311E-2</v>
      </c>
      <c r="AX151" s="42">
        <v>4.1195482504599444E-2</v>
      </c>
      <c r="AY151" s="42">
        <v>1.8244906736154556E-2</v>
      </c>
      <c r="AZ151" s="42">
        <v>6.4554728384155541E-4</v>
      </c>
      <c r="BA151" s="42">
        <v>0.15222158982221048</v>
      </c>
      <c r="BB151" s="42">
        <v>1.0006455472838416</v>
      </c>
      <c r="BD151" s="42">
        <v>0.65077936222550747</v>
      </c>
      <c r="BE151" s="42">
        <v>2.4863538476196296E-3</v>
      </c>
      <c r="BF151" s="42">
        <v>0.17743273939904644</v>
      </c>
      <c r="BG151" s="42">
        <v>3.1916859437425109E-3</v>
      </c>
      <c r="BH151" s="42">
        <v>3.4868646591990414E-3</v>
      </c>
      <c r="BI151" s="42">
        <v>1.6556262859215617E-2</v>
      </c>
      <c r="BJ151" s="42">
        <v>2.665330240104161E-2</v>
      </c>
      <c r="BK151" s="42">
        <v>8.2760121092798941E-2</v>
      </c>
      <c r="BL151" s="42">
        <v>3.6653307571828754E-2</v>
      </c>
      <c r="BM151" s="42">
        <v>6.4843968481118823E-4</v>
      </c>
      <c r="BN151" s="42">
        <v>1.6840188037699364</v>
      </c>
      <c r="BO151" s="11">
        <v>1</v>
      </c>
      <c r="CC151" s="39"/>
      <c r="CD151" s="41"/>
      <c r="CE151" s="39"/>
      <c r="CF151" s="43"/>
      <c r="CG151" s="38"/>
      <c r="CH151" s="39"/>
      <c r="CI151" s="41"/>
      <c r="CJ151" s="39"/>
      <c r="CK151" s="43"/>
      <c r="CL151" s="38"/>
      <c r="CM151" s="39"/>
      <c r="CN151" s="38"/>
      <c r="CO151" s="39"/>
      <c r="CP151" s="43"/>
      <c r="CQ151" s="38"/>
      <c r="CR151" s="39"/>
      <c r="CS151" s="38"/>
      <c r="CT151" s="39"/>
      <c r="CU151" s="43"/>
      <c r="CV151" s="41"/>
      <c r="CW151" s="41"/>
      <c r="CX151" s="41"/>
      <c r="CY151" s="41"/>
      <c r="CZ151" s="41"/>
      <c r="DA151" s="38"/>
      <c r="DC151" s="13"/>
      <c r="DD151" s="12"/>
      <c r="DE151" s="11"/>
      <c r="DI151" s="44"/>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W151" s="13"/>
      <c r="EX151" s="13"/>
      <c r="EY151" s="13"/>
      <c r="EZ151" s="13"/>
      <c r="GB151" s="45"/>
      <c r="GC151" s="45"/>
      <c r="GD151" s="45"/>
      <c r="GF151" s="45"/>
      <c r="GG151" s="45"/>
      <c r="GH151" s="45"/>
      <c r="GI151" s="45"/>
      <c r="GJ151" s="45"/>
      <c r="GK151" s="45"/>
      <c r="GL151" s="45"/>
      <c r="GM151" s="45"/>
    </row>
    <row r="152" spans="1:195" s="10" customFormat="1" ht="14" customHeight="1">
      <c r="A152" s="10" t="s">
        <v>164</v>
      </c>
      <c r="B152" s="10">
        <v>875</v>
      </c>
      <c r="C152" s="10">
        <v>2000</v>
      </c>
      <c r="D152" s="10" t="s">
        <v>161</v>
      </c>
      <c r="E152" s="10">
        <v>-9.34</v>
      </c>
      <c r="F152" s="10" t="s">
        <v>162</v>
      </c>
      <c r="G152" s="13">
        <v>70.900000000000006</v>
      </c>
      <c r="H152" s="13">
        <v>0.28999999999999998</v>
      </c>
      <c r="I152" s="13">
        <v>16.45</v>
      </c>
      <c r="J152" s="13">
        <v>1.21</v>
      </c>
      <c r="K152" s="13">
        <v>0.93</v>
      </c>
      <c r="L152" s="13">
        <v>2.78</v>
      </c>
      <c r="M152" s="13">
        <v>4.51</v>
      </c>
      <c r="N152" s="13">
        <v>3.21</v>
      </c>
      <c r="O152" s="11">
        <v>8.3148143524182871E-2</v>
      </c>
      <c r="P152" s="13">
        <f t="shared" ref="P152:P181" si="30">SUM(G152:O152)</f>
        <v>100.3631481435242</v>
      </c>
      <c r="Q152" s="13">
        <v>6</v>
      </c>
      <c r="R152" s="13">
        <v>4.99</v>
      </c>
      <c r="T152" s="35">
        <v>332.99999999999994</v>
      </c>
      <c r="U152" s="36"/>
      <c r="V152" s="36">
        <v>366.75640205058619</v>
      </c>
      <c r="W152" s="37">
        <v>0.10137057672848725</v>
      </c>
      <c r="X152" s="38">
        <v>510.70919206490839</v>
      </c>
      <c r="Y152" s="37">
        <v>0.53366123743215765</v>
      </c>
      <c r="Z152" s="38">
        <v>221.14745868946201</v>
      </c>
      <c r="AA152" s="37">
        <v>-0.33589351744906293</v>
      </c>
      <c r="AB152" s="38">
        <v>1217.5465990694281</v>
      </c>
      <c r="AC152" s="37">
        <v>2.6562960933015862</v>
      </c>
      <c r="AD152" s="109">
        <v>290.80981293249312</v>
      </c>
      <c r="AE152" s="37">
        <v>-0.12669725846098148</v>
      </c>
      <c r="AF152" s="39"/>
      <c r="AG152" s="40">
        <f t="shared" si="26"/>
        <v>0.10137057672848725</v>
      </c>
      <c r="AH152" s="39">
        <f t="shared" si="27"/>
        <v>0.33589351744906293</v>
      </c>
      <c r="AI152" s="39">
        <f t="shared" si="28"/>
        <v>0.53366123743215765</v>
      </c>
      <c r="AJ152" s="39">
        <f t="shared" si="29"/>
        <v>2.6562960933015862</v>
      </c>
      <c r="AK152" s="39">
        <f t="shared" si="25"/>
        <v>0.12669725846098148</v>
      </c>
      <c r="AM152" s="41">
        <v>1.7357146256558904</v>
      </c>
      <c r="AN152" s="13">
        <v>4.6570721823310048E-2</v>
      </c>
      <c r="AO152" s="13">
        <v>1.0314799314585215</v>
      </c>
      <c r="AQ152" s="42">
        <v>0.64886042880400452</v>
      </c>
      <c r="AR152" s="42">
        <v>1.9969902757154823E-3</v>
      </c>
      <c r="AS152" s="42">
        <v>8.8724453613878387E-2</v>
      </c>
      <c r="AT152" s="42">
        <v>4.4453464343503554E-3</v>
      </c>
      <c r="AU152" s="42">
        <v>4.8158235575653918E-3</v>
      </c>
      <c r="AV152" s="42">
        <v>1.2687539532359878E-2</v>
      </c>
      <c r="AW152" s="42">
        <v>2.7261142253911578E-2</v>
      </c>
      <c r="AX152" s="42">
        <v>4.0015866732208347E-2</v>
      </c>
      <c r="AY152" s="42">
        <v>1.873964621765244E-2</v>
      </c>
      <c r="AZ152" s="42">
        <v>5.7107084233013589E-4</v>
      </c>
      <c r="BA152" s="42">
        <v>0.15245276257835361</v>
      </c>
      <c r="BB152" s="42">
        <v>1.0005710708423301</v>
      </c>
      <c r="BD152" s="42">
        <v>0.65210320502306052</v>
      </c>
      <c r="BE152" s="42">
        <v>2.0069705307723556E-3</v>
      </c>
      <c r="BF152" s="42">
        <v>0.17833573445732953</v>
      </c>
      <c r="BG152" s="42">
        <v>4.4675627124016268E-3</v>
      </c>
      <c r="BH152" s="42">
        <v>4.8398913499817483E-3</v>
      </c>
      <c r="BI152" s="42">
        <v>1.2750947392737038E-2</v>
      </c>
      <c r="BJ152" s="42">
        <v>2.7397383855157369E-2</v>
      </c>
      <c r="BK152" s="42">
        <v>8.0431703921124309E-2</v>
      </c>
      <c r="BL152" s="42">
        <v>3.7666600757435525E-2</v>
      </c>
      <c r="BM152" s="42">
        <v>5.7392485355458028E-4</v>
      </c>
      <c r="BN152" s="42">
        <v>1.6866488361182086</v>
      </c>
      <c r="BO152" s="11">
        <v>1</v>
      </c>
      <c r="CC152" s="39"/>
      <c r="CD152" s="41"/>
      <c r="CE152" s="39"/>
      <c r="CF152" s="43"/>
      <c r="CG152" s="38"/>
      <c r="CH152" s="39"/>
      <c r="CI152" s="41"/>
      <c r="CJ152" s="39"/>
      <c r="CK152" s="43"/>
      <c r="CL152" s="38"/>
      <c r="CM152" s="39"/>
      <c r="CN152" s="38"/>
      <c r="CO152" s="39"/>
      <c r="CP152" s="43"/>
      <c r="CQ152" s="38"/>
      <c r="CR152" s="39"/>
      <c r="CS152" s="38"/>
      <c r="CT152" s="39"/>
      <c r="CU152" s="43"/>
      <c r="CV152" s="41"/>
      <c r="CW152" s="41"/>
      <c r="CX152" s="41"/>
      <c r="CY152" s="41"/>
      <c r="CZ152" s="41"/>
      <c r="DA152" s="38"/>
      <c r="DC152" s="13"/>
      <c r="DD152" s="12"/>
      <c r="DE152" s="11"/>
      <c r="DI152" s="44"/>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W152" s="13"/>
      <c r="EX152" s="13"/>
      <c r="EY152" s="13"/>
      <c r="EZ152" s="13"/>
      <c r="GB152" s="45"/>
      <c r="GC152" s="45"/>
      <c r="GD152" s="45"/>
      <c r="GF152" s="45"/>
      <c r="GG152" s="45"/>
      <c r="GH152" s="45"/>
      <c r="GI152" s="45"/>
      <c r="GJ152" s="45"/>
      <c r="GK152" s="45"/>
      <c r="GL152" s="45"/>
      <c r="GM152" s="45"/>
    </row>
    <row r="153" spans="1:195" s="10" customFormat="1" ht="14" customHeight="1">
      <c r="A153" s="10" t="s">
        <v>165</v>
      </c>
      <c r="B153" s="10">
        <v>850</v>
      </c>
      <c r="C153" s="10">
        <v>2000</v>
      </c>
      <c r="D153" s="10" t="s">
        <v>166</v>
      </c>
      <c r="E153" s="10">
        <v>-11.41</v>
      </c>
      <c r="F153" s="10" t="s">
        <v>162</v>
      </c>
      <c r="G153" s="13">
        <v>73</v>
      </c>
      <c r="H153" s="13">
        <v>0.36</v>
      </c>
      <c r="I153" s="13">
        <v>16.03</v>
      </c>
      <c r="J153" s="13">
        <v>1.44</v>
      </c>
      <c r="K153" s="13">
        <v>0.35</v>
      </c>
      <c r="L153" s="13">
        <v>1.97</v>
      </c>
      <c r="M153" s="13">
        <v>3.57</v>
      </c>
      <c r="N153" s="13">
        <v>3.51</v>
      </c>
      <c r="O153" s="11">
        <v>8.090089640190766E-2</v>
      </c>
      <c r="P153" s="13">
        <f t="shared" si="30"/>
        <v>100.3109008964019</v>
      </c>
      <c r="Q153" s="13">
        <v>5.9</v>
      </c>
      <c r="R153" s="13">
        <v>5.15</v>
      </c>
      <c r="T153" s="35">
        <v>324</v>
      </c>
      <c r="U153" s="36"/>
      <c r="V153" s="36">
        <v>310.66075104059615</v>
      </c>
      <c r="W153" s="37">
        <v>-4.1170521479641502E-2</v>
      </c>
      <c r="X153" s="38">
        <v>399.08323802592787</v>
      </c>
      <c r="Y153" s="37">
        <v>0.23173838896891319</v>
      </c>
      <c r="Z153" s="38">
        <v>64.36286374728563</v>
      </c>
      <c r="AA153" s="37">
        <v>-0.8013491859651678</v>
      </c>
      <c r="AB153" s="38">
        <v>814.73176256027159</v>
      </c>
      <c r="AC153" s="37">
        <v>1.5146042054329369</v>
      </c>
      <c r="AD153" s="109">
        <v>174.96432516617287</v>
      </c>
      <c r="AE153" s="37">
        <v>-0.45998665072168865</v>
      </c>
      <c r="AF153" s="39"/>
      <c r="AG153" s="40">
        <f t="shared" si="26"/>
        <v>4.1170521479641502E-2</v>
      </c>
      <c r="AH153" s="39">
        <f t="shared" si="27"/>
        <v>0.8013491859651678</v>
      </c>
      <c r="AI153" s="39">
        <f t="shared" si="28"/>
        <v>0.23173838896891319</v>
      </c>
      <c r="AJ153" s="39">
        <f t="shared" si="29"/>
        <v>1.5146042054329369</v>
      </c>
      <c r="AK153" s="39">
        <f t="shared" si="25"/>
        <v>0.45998665072168865</v>
      </c>
      <c r="AM153" s="41">
        <v>1.393421412802043</v>
      </c>
      <c r="AN153" s="13">
        <v>1.9547816775628557E-3</v>
      </c>
      <c r="AO153" s="13">
        <v>1.209477780849431</v>
      </c>
      <c r="AQ153" s="42">
        <v>0.66698563839077551</v>
      </c>
      <c r="AR153" s="42">
        <v>2.474964771213427E-3</v>
      </c>
      <c r="AS153" s="42">
        <v>8.6317632913357686E-2</v>
      </c>
      <c r="AT153" s="42">
        <v>7.3471185193923552E-3</v>
      </c>
      <c r="AU153" s="42">
        <v>3.656399177426255E-3</v>
      </c>
      <c r="AV153" s="42">
        <v>4.7670649907788597E-3</v>
      </c>
      <c r="AW153" s="42">
        <v>1.9286527810436254E-2</v>
      </c>
      <c r="AX153" s="42">
        <v>3.1623684668257789E-2</v>
      </c>
      <c r="AY153" s="42">
        <v>2.0457475526897737E-2</v>
      </c>
      <c r="AZ153" s="42">
        <v>5.5472703477329154E-4</v>
      </c>
      <c r="BA153" s="42">
        <v>0.15708349323146409</v>
      </c>
      <c r="BB153" s="42">
        <v>1.0005547270347734</v>
      </c>
      <c r="BD153" s="42">
        <v>0.67968535543504061</v>
      </c>
      <c r="BE153" s="42">
        <v>2.5220892525812245E-3</v>
      </c>
      <c r="BF153" s="42">
        <v>0.17592232165171093</v>
      </c>
      <c r="BG153" s="42">
        <v>7.4870110761677622E-3</v>
      </c>
      <c r="BH153" s="42">
        <v>3.7260187198593282E-3</v>
      </c>
      <c r="BI153" s="42">
        <v>4.857832127325574E-3</v>
      </c>
      <c r="BJ153" s="42">
        <v>1.9653752278042239E-2</v>
      </c>
      <c r="BK153" s="42">
        <v>6.4451628691043497E-2</v>
      </c>
      <c r="BL153" s="42">
        <v>4.1693990768228911E-2</v>
      </c>
      <c r="BM153" s="42">
        <v>5.6528929574703912E-4</v>
      </c>
      <c r="BN153" s="42">
        <v>1.7189588051437705</v>
      </c>
      <c r="BO153" s="11">
        <v>1</v>
      </c>
      <c r="CC153" s="39"/>
      <c r="CD153" s="41"/>
      <c r="CE153" s="39"/>
      <c r="CF153" s="43"/>
      <c r="CG153" s="38"/>
      <c r="CH153" s="39"/>
      <c r="CI153" s="41"/>
      <c r="CJ153" s="39"/>
      <c r="CK153" s="43"/>
      <c r="CL153" s="38"/>
      <c r="CM153" s="39"/>
      <c r="CN153" s="38"/>
      <c r="CO153" s="39"/>
      <c r="CP153" s="43"/>
      <c r="CQ153" s="38"/>
      <c r="CR153" s="39"/>
      <c r="CS153" s="38"/>
      <c r="CT153" s="39"/>
      <c r="CU153" s="43"/>
      <c r="CV153" s="41"/>
      <c r="CW153" s="41"/>
      <c r="CX153" s="41"/>
      <c r="CY153" s="41"/>
      <c r="CZ153" s="41"/>
      <c r="DA153" s="38"/>
      <c r="DC153" s="13"/>
      <c r="DD153" s="12"/>
      <c r="DE153" s="11"/>
      <c r="DI153" s="44"/>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W153" s="13"/>
      <c r="EX153" s="13"/>
      <c r="EY153" s="13"/>
      <c r="EZ153" s="13"/>
      <c r="GB153" s="45"/>
      <c r="GC153" s="45"/>
      <c r="GD153" s="45"/>
      <c r="GF153" s="45"/>
      <c r="GG153" s="45"/>
      <c r="GH153" s="45"/>
      <c r="GI153" s="45"/>
      <c r="GJ153" s="45"/>
      <c r="GK153" s="45"/>
      <c r="GL153" s="45"/>
      <c r="GM153" s="45"/>
    </row>
    <row r="154" spans="1:195" s="10" customFormat="1" ht="14" customHeight="1">
      <c r="A154" s="10" t="s">
        <v>167</v>
      </c>
      <c r="B154" s="10">
        <v>850</v>
      </c>
      <c r="C154" s="10">
        <v>2000</v>
      </c>
      <c r="D154" s="10" t="s">
        <v>166</v>
      </c>
      <c r="E154" s="10">
        <v>-11.41</v>
      </c>
      <c r="F154" s="10" t="s">
        <v>162</v>
      </c>
      <c r="G154" s="13">
        <v>73.400000000000006</v>
      </c>
      <c r="H154" s="13">
        <v>0.33</v>
      </c>
      <c r="I154" s="13">
        <v>16.02</v>
      </c>
      <c r="J154" s="13">
        <v>1.1599999999999999</v>
      </c>
      <c r="K154" s="13">
        <v>0.24</v>
      </c>
      <c r="L154" s="13">
        <v>1.92</v>
      </c>
      <c r="M154" s="13">
        <v>3.47</v>
      </c>
      <c r="N154" s="13">
        <v>3.57</v>
      </c>
      <c r="O154" s="11">
        <v>8.8641414267522284E-2</v>
      </c>
      <c r="P154" s="13">
        <f t="shared" si="30"/>
        <v>100.19864141426751</v>
      </c>
      <c r="Q154" s="13">
        <v>5.9</v>
      </c>
      <c r="R154" s="13">
        <v>5.15</v>
      </c>
      <c r="T154" s="35">
        <v>355.00000000000006</v>
      </c>
      <c r="U154" s="36"/>
      <c r="V154" s="36">
        <v>290.68058836237026</v>
      </c>
      <c r="W154" s="37">
        <v>-0.18118144123275998</v>
      </c>
      <c r="X154" s="38">
        <v>392.2584148499447</v>
      </c>
      <c r="Y154" s="37">
        <v>0.10495328126744968</v>
      </c>
      <c r="Z154" s="38">
        <v>62.21703290084988</v>
      </c>
      <c r="AA154" s="37">
        <v>-0.82474075239197231</v>
      </c>
      <c r="AB154" s="38">
        <v>792.55189596252501</v>
      </c>
      <c r="AC154" s="37">
        <v>1.2325405520071124</v>
      </c>
      <c r="AD154" s="109">
        <v>166.95722976616062</v>
      </c>
      <c r="AE154" s="37">
        <v>-0.52969794432067441</v>
      </c>
      <c r="AF154" s="39"/>
      <c r="AG154" s="40">
        <f t="shared" si="26"/>
        <v>0.18118144123275998</v>
      </c>
      <c r="AH154" s="39">
        <f t="shared" si="27"/>
        <v>0.82474075239197231</v>
      </c>
      <c r="AI154" s="39">
        <f t="shared" si="28"/>
        <v>0.10495328126744968</v>
      </c>
      <c r="AJ154" s="39">
        <f t="shared" si="29"/>
        <v>1.2325405520071124</v>
      </c>
      <c r="AK154" s="39">
        <f t="shared" si="25"/>
        <v>0.52969794432067441</v>
      </c>
      <c r="AM154" s="41">
        <v>1.3238801547348076</v>
      </c>
      <c r="AN154" s="13">
        <v>0</v>
      </c>
      <c r="AO154" s="13">
        <v>1.2263470678317847</v>
      </c>
      <c r="AQ154" s="42">
        <v>0.67149234030683247</v>
      </c>
      <c r="AR154" s="42">
        <v>2.2715999014253137E-3</v>
      </c>
      <c r="AS154" s="42">
        <v>8.6373375459412649E-2</v>
      </c>
      <c r="AT154" s="42">
        <v>5.926746760134877E-3</v>
      </c>
      <c r="AU154" s="42">
        <v>2.948458867257107E-3</v>
      </c>
      <c r="AV154" s="42">
        <v>3.2729973275808042E-3</v>
      </c>
      <c r="AW154" s="42">
        <v>1.8820901893692187E-2</v>
      </c>
      <c r="AX154" s="42">
        <v>3.0776916767068299E-2</v>
      </c>
      <c r="AY154" s="42">
        <v>2.0833609541798147E-2</v>
      </c>
      <c r="AZ154" s="42">
        <v>6.0857492637414229E-4</v>
      </c>
      <c r="BA154" s="42">
        <v>0.15728305317479827</v>
      </c>
      <c r="BB154" s="42">
        <v>1.0006085749263742</v>
      </c>
      <c r="BD154" s="42">
        <v>0.68470659658333666</v>
      </c>
      <c r="BE154" s="42">
        <v>2.3163025755338516E-3</v>
      </c>
      <c r="BF154" s="42">
        <v>0.17614622355693715</v>
      </c>
      <c r="BG154" s="42">
        <v>6.0433788434414064E-3</v>
      </c>
      <c r="BH154" s="42">
        <v>3.0064814071342765E-3</v>
      </c>
      <c r="BI154" s="42">
        <v>3.3374064397669583E-3</v>
      </c>
      <c r="BJ154" s="42">
        <v>1.919127725920201E-2</v>
      </c>
      <c r="BK154" s="42">
        <v>6.2765147621129294E-2</v>
      </c>
      <c r="BL154" s="42">
        <v>4.248718571351838E-2</v>
      </c>
      <c r="BM154" s="42">
        <v>6.2055103474923984E-4</v>
      </c>
      <c r="BN154" s="42">
        <v>1.7239730849735821</v>
      </c>
      <c r="BO154" s="11">
        <v>1</v>
      </c>
      <c r="CC154" s="39"/>
      <c r="CD154" s="41"/>
      <c r="CE154" s="39"/>
      <c r="CF154" s="43"/>
      <c r="CG154" s="38"/>
      <c r="CH154" s="39"/>
      <c r="CI154" s="41"/>
      <c r="CJ154" s="39"/>
      <c r="CK154" s="43"/>
      <c r="CL154" s="38"/>
      <c r="CM154" s="39"/>
      <c r="CN154" s="38"/>
      <c r="CO154" s="39"/>
      <c r="CP154" s="43"/>
      <c r="CQ154" s="38"/>
      <c r="CR154" s="39"/>
      <c r="CS154" s="38"/>
      <c r="CT154" s="39"/>
      <c r="CU154" s="43"/>
      <c r="CV154" s="41"/>
      <c r="CW154" s="41"/>
      <c r="CX154" s="41"/>
      <c r="CY154" s="41"/>
      <c r="CZ154" s="41"/>
      <c r="DA154" s="38"/>
      <c r="DC154" s="13"/>
      <c r="DD154" s="12"/>
      <c r="DE154" s="11"/>
      <c r="DI154" s="44"/>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W154" s="13"/>
      <c r="EX154" s="13"/>
      <c r="EY154" s="13"/>
      <c r="EZ154" s="13"/>
      <c r="GB154" s="45"/>
      <c r="GC154" s="45"/>
      <c r="GD154" s="45"/>
      <c r="GF154" s="45"/>
      <c r="GG154" s="45"/>
      <c r="GH154" s="45"/>
      <c r="GI154" s="45"/>
      <c r="GJ154" s="45"/>
      <c r="GK154" s="45"/>
      <c r="GL154" s="45"/>
      <c r="GM154" s="45"/>
    </row>
    <row r="155" spans="1:195" s="10" customFormat="1" ht="14" customHeight="1">
      <c r="A155" s="10" t="s">
        <v>168</v>
      </c>
      <c r="B155" s="10">
        <v>800</v>
      </c>
      <c r="C155" s="10">
        <v>2000</v>
      </c>
      <c r="D155" s="10" t="s">
        <v>169</v>
      </c>
      <c r="E155" s="10">
        <v>-12.83</v>
      </c>
      <c r="F155" s="10" t="s">
        <v>162</v>
      </c>
      <c r="G155" s="13">
        <v>75.3</v>
      </c>
      <c r="H155" s="13">
        <v>0.11</v>
      </c>
      <c r="I155" s="13">
        <v>15.17</v>
      </c>
      <c r="J155" s="13">
        <v>0.77</v>
      </c>
      <c r="K155" s="13">
        <v>0.67</v>
      </c>
      <c r="L155" s="13">
        <v>1.36</v>
      </c>
      <c r="M155" s="13">
        <v>4</v>
      </c>
      <c r="N155" s="13">
        <v>3.08</v>
      </c>
      <c r="O155" s="11">
        <v>3.7454118704586883E-2</v>
      </c>
      <c r="P155" s="13">
        <f t="shared" si="30"/>
        <v>100.49745411870458</v>
      </c>
      <c r="Q155" s="13">
        <v>6.1</v>
      </c>
      <c r="R155" s="13">
        <v>5.15</v>
      </c>
      <c r="T155" s="35">
        <v>150</v>
      </c>
      <c r="U155" s="36"/>
      <c r="V155" s="36">
        <v>150.70464004142391</v>
      </c>
      <c r="W155" s="37">
        <v>4.6976002761594301E-3</v>
      </c>
      <c r="X155" s="38">
        <v>228.2014632551876</v>
      </c>
      <c r="Y155" s="37">
        <v>0.52134308836791732</v>
      </c>
      <c r="Z155" s="38">
        <v>29.423655746041412</v>
      </c>
      <c r="AA155" s="37">
        <v>-0.80384229502639049</v>
      </c>
      <c r="AB155" s="38">
        <v>410.50845651498577</v>
      </c>
      <c r="AC155" s="37">
        <v>1.7367230434332384</v>
      </c>
      <c r="AD155" s="109">
        <v>130.85899162209327</v>
      </c>
      <c r="AE155" s="37">
        <v>-0.12760672251937819</v>
      </c>
      <c r="AF155" s="39"/>
      <c r="AG155" s="40">
        <f t="shared" si="26"/>
        <v>4.6976002761594301E-3</v>
      </c>
      <c r="AH155" s="39">
        <f t="shared" si="27"/>
        <v>0.80384229502639049</v>
      </c>
      <c r="AI155" s="39">
        <f t="shared" si="28"/>
        <v>0.52134308836791732</v>
      </c>
      <c r="AJ155" s="39">
        <f t="shared" si="29"/>
        <v>1.7367230434332384</v>
      </c>
      <c r="AK155" s="39">
        <f t="shared" si="25"/>
        <v>0.12760672251937819</v>
      </c>
      <c r="AM155" s="41">
        <v>1.388993161747945</v>
      </c>
      <c r="AN155" s="13">
        <v>4.9691521316995217E-5</v>
      </c>
      <c r="AO155" s="13">
        <v>1.2247154947396235</v>
      </c>
      <c r="AQ155" s="42">
        <v>0.68170496399933045</v>
      </c>
      <c r="AR155" s="42">
        <v>7.4931954983957223E-4</v>
      </c>
      <c r="AS155" s="42">
        <v>8.0939298907357224E-2</v>
      </c>
      <c r="AT155" s="42">
        <v>4.0703681839152151E-3</v>
      </c>
      <c r="AU155" s="42">
        <v>1.7596194952958868E-3</v>
      </c>
      <c r="AV155" s="42">
        <v>9.0420246944421905E-3</v>
      </c>
      <c r="AW155" s="42">
        <v>1.3192727366790301E-2</v>
      </c>
      <c r="AX155" s="42">
        <v>3.5108486168669212E-2</v>
      </c>
      <c r="AY155" s="42">
        <v>1.7787032473516675E-2</v>
      </c>
      <c r="AZ155" s="42">
        <v>2.5446815342453598E-4</v>
      </c>
      <c r="BA155" s="42">
        <v>0.15564615916084318</v>
      </c>
      <c r="BB155" s="42">
        <v>1.0002544681534244</v>
      </c>
      <c r="BD155" s="42">
        <v>0.69690540587769056</v>
      </c>
      <c r="BE155" s="42">
        <v>7.6602764038776806E-4</v>
      </c>
      <c r="BF155" s="42">
        <v>0.16548811563749416</v>
      </c>
      <c r="BG155" s="42">
        <v>4.161127967502753E-3</v>
      </c>
      <c r="BH155" s="42">
        <v>1.7988549347877148E-3</v>
      </c>
      <c r="BI155" s="42">
        <v>9.243640903929996E-3</v>
      </c>
      <c r="BJ155" s="42">
        <v>1.3486894632904187E-2</v>
      </c>
      <c r="BK155" s="42">
        <v>7.1782648198969942E-2</v>
      </c>
      <c r="BL155" s="42">
        <v>3.6367284206332916E-2</v>
      </c>
      <c r="BM155" s="42">
        <v>2.6014220390134475E-4</v>
      </c>
      <c r="BN155" s="42">
        <v>1.7272399526015678</v>
      </c>
      <c r="BO155" s="11">
        <v>1</v>
      </c>
      <c r="CC155" s="39"/>
      <c r="CD155" s="41"/>
      <c r="CE155" s="39"/>
      <c r="CF155" s="43"/>
      <c r="CG155" s="38"/>
      <c r="CH155" s="39"/>
      <c r="CI155" s="41"/>
      <c r="CJ155" s="39"/>
      <c r="CK155" s="43"/>
      <c r="CL155" s="38"/>
      <c r="CM155" s="39"/>
      <c r="CN155" s="38"/>
      <c r="CO155" s="39"/>
      <c r="CP155" s="43"/>
      <c r="CQ155" s="38"/>
      <c r="CR155" s="39"/>
      <c r="CS155" s="38"/>
      <c r="CT155" s="39"/>
      <c r="CU155" s="43"/>
      <c r="CV155" s="41"/>
      <c r="CW155" s="41"/>
      <c r="CX155" s="41"/>
      <c r="CY155" s="41"/>
      <c r="CZ155" s="41"/>
      <c r="DA155" s="38"/>
      <c r="DC155" s="13"/>
      <c r="DD155" s="12"/>
      <c r="DE155" s="11"/>
      <c r="DI155" s="44"/>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W155" s="13"/>
      <c r="EX155" s="13"/>
      <c r="EY155" s="13"/>
      <c r="EZ155" s="13"/>
      <c r="GB155" s="45"/>
      <c r="GC155" s="45"/>
      <c r="GD155" s="45"/>
      <c r="GF155" s="45"/>
      <c r="GG155" s="45"/>
      <c r="GH155" s="45"/>
      <c r="GI155" s="45"/>
      <c r="GJ155" s="45"/>
      <c r="GK155" s="45"/>
      <c r="GL155" s="45"/>
      <c r="GM155" s="45"/>
    </row>
    <row r="156" spans="1:195" s="10" customFormat="1" ht="14" customHeight="1">
      <c r="A156" s="10" t="s">
        <v>170</v>
      </c>
      <c r="B156" s="10">
        <v>825</v>
      </c>
      <c r="C156" s="10">
        <v>2000</v>
      </c>
      <c r="D156" s="10" t="s">
        <v>169</v>
      </c>
      <c r="E156" s="10">
        <v>-12.31</v>
      </c>
      <c r="F156" s="10" t="s">
        <v>162</v>
      </c>
      <c r="G156" s="13">
        <v>74</v>
      </c>
      <c r="H156" s="13">
        <v>0.31</v>
      </c>
      <c r="I156" s="13">
        <v>15.12</v>
      </c>
      <c r="J156" s="13">
        <v>1.5</v>
      </c>
      <c r="K156" s="13">
        <v>0.47</v>
      </c>
      <c r="L156" s="13">
        <v>1.92</v>
      </c>
      <c r="M156" s="13">
        <v>3.71</v>
      </c>
      <c r="N156" s="13">
        <v>3.37</v>
      </c>
      <c r="O156" s="11">
        <v>6.741741366825639E-2</v>
      </c>
      <c r="P156" s="13">
        <f t="shared" si="30"/>
        <v>100.46741741366826</v>
      </c>
      <c r="Q156" s="13">
        <v>5.9</v>
      </c>
      <c r="R156" s="13">
        <v>5.15</v>
      </c>
      <c r="T156" s="35">
        <v>270.00000000000006</v>
      </c>
      <c r="U156" s="36"/>
      <c r="V156" s="36">
        <v>220.30267174926971</v>
      </c>
      <c r="W156" s="37">
        <v>-0.18406417870640868</v>
      </c>
      <c r="X156" s="38">
        <v>327.36311061972992</v>
      </c>
      <c r="Y156" s="37">
        <v>0.21245596525825872</v>
      </c>
      <c r="Z156" s="38">
        <v>67.409068968124231</v>
      </c>
      <c r="AA156" s="37">
        <v>-0.75033678159953987</v>
      </c>
      <c r="AB156" s="38">
        <v>591.59452149827928</v>
      </c>
      <c r="AC156" s="37">
        <v>1.1910908203639969</v>
      </c>
      <c r="AD156" s="109">
        <v>134.50020831094514</v>
      </c>
      <c r="AE156" s="37">
        <v>-0.50185108032983294</v>
      </c>
      <c r="AF156" s="39"/>
      <c r="AG156" s="40">
        <f t="shared" si="26"/>
        <v>0.18406417870640868</v>
      </c>
      <c r="AH156" s="39">
        <f t="shared" si="27"/>
        <v>0.75033678159953987</v>
      </c>
      <c r="AI156" s="39">
        <f t="shared" si="28"/>
        <v>0.21245596525825872</v>
      </c>
      <c r="AJ156" s="39">
        <f t="shared" si="29"/>
        <v>1.1910908203639969</v>
      </c>
      <c r="AK156" s="39">
        <f t="shared" si="25"/>
        <v>0.50185108032983294</v>
      </c>
      <c r="AM156" s="41">
        <v>1.4991376489678736</v>
      </c>
      <c r="AN156" s="13">
        <v>1.8471350925025793E-2</v>
      </c>
      <c r="AO156" s="13">
        <v>1.1418627150907426</v>
      </c>
      <c r="AQ156" s="42">
        <v>0.67214301194752413</v>
      </c>
      <c r="AR156" s="42">
        <v>2.1186760635600959E-3</v>
      </c>
      <c r="AS156" s="42">
        <v>8.093831081736505E-2</v>
      </c>
      <c r="AT156" s="42">
        <v>7.9883360181080033E-3</v>
      </c>
      <c r="AU156" s="42">
        <v>3.4062003436610908E-3</v>
      </c>
      <c r="AV156" s="42">
        <v>6.3638103972341242E-3</v>
      </c>
      <c r="AW156" s="42">
        <v>1.8686389445777104E-2</v>
      </c>
      <c r="AX156" s="42">
        <v>3.2670404361304028E-2</v>
      </c>
      <c r="AY156" s="42">
        <v>1.9525904916410319E-2</v>
      </c>
      <c r="AZ156" s="42">
        <v>4.5955175737359959E-4</v>
      </c>
      <c r="BA156" s="42">
        <v>0.15615895568905605</v>
      </c>
      <c r="BB156" s="42">
        <v>1.0004595517573736</v>
      </c>
      <c r="BD156" s="42">
        <v>0.68798337198723403</v>
      </c>
      <c r="BE156" s="42">
        <v>2.1686067941602189E-3</v>
      </c>
      <c r="BF156" s="42">
        <v>0.16569155971059635</v>
      </c>
      <c r="BG156" s="42">
        <v>8.1765967251238685E-3</v>
      </c>
      <c r="BH156" s="42">
        <v>3.4864740932231664E-3</v>
      </c>
      <c r="BI156" s="42">
        <v>6.5137859918989512E-3</v>
      </c>
      <c r="BJ156" s="42">
        <v>1.9126770631628744E-2</v>
      </c>
      <c r="BK156" s="42">
        <v>6.6880692225157565E-2</v>
      </c>
      <c r="BL156" s="42">
        <v>3.9972141840977346E-2</v>
      </c>
      <c r="BM156" s="42">
        <v>4.7038199017269852E-4</v>
      </c>
      <c r="BN156" s="42">
        <v>1.7213145786502366</v>
      </c>
      <c r="BO156" s="11">
        <v>1</v>
      </c>
      <c r="CC156" s="39"/>
      <c r="CD156" s="41"/>
      <c r="CE156" s="39"/>
      <c r="CF156" s="43"/>
      <c r="CG156" s="38"/>
      <c r="CH156" s="39"/>
      <c r="CI156" s="41"/>
      <c r="CJ156" s="39"/>
      <c r="CK156" s="43"/>
      <c r="CL156" s="38"/>
      <c r="CM156" s="39"/>
      <c r="CN156" s="38"/>
      <c r="CO156" s="39"/>
      <c r="CP156" s="43"/>
      <c r="CQ156" s="38"/>
      <c r="CR156" s="39"/>
      <c r="CS156" s="38"/>
      <c r="CT156" s="39"/>
      <c r="CU156" s="43"/>
      <c r="CV156" s="41"/>
      <c r="CW156" s="41"/>
      <c r="CX156" s="41"/>
      <c r="CY156" s="41"/>
      <c r="CZ156" s="41"/>
      <c r="DA156" s="38"/>
      <c r="DC156" s="13"/>
      <c r="DD156" s="12"/>
      <c r="DE156" s="11"/>
      <c r="DI156" s="44"/>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W156" s="13"/>
      <c r="EX156" s="13"/>
      <c r="EY156" s="13"/>
      <c r="EZ156" s="13"/>
      <c r="GB156" s="45"/>
      <c r="GC156" s="45"/>
      <c r="GD156" s="45"/>
      <c r="GF156" s="45"/>
      <c r="GG156" s="45"/>
      <c r="GH156" s="45"/>
      <c r="GI156" s="45"/>
      <c r="GJ156" s="45"/>
      <c r="GK156" s="45"/>
      <c r="GL156" s="45"/>
      <c r="GM156" s="45"/>
    </row>
    <row r="157" spans="1:195" s="10" customFormat="1" ht="14" customHeight="1">
      <c r="A157" s="10" t="s">
        <v>171</v>
      </c>
      <c r="B157" s="10">
        <v>850</v>
      </c>
      <c r="C157" s="10">
        <v>2080</v>
      </c>
      <c r="D157" s="10" t="s">
        <v>169</v>
      </c>
      <c r="E157" s="10">
        <v>-11.81</v>
      </c>
      <c r="F157" s="10" t="s">
        <v>162</v>
      </c>
      <c r="G157" s="13">
        <v>73.5</v>
      </c>
      <c r="H157" s="13">
        <v>0.38</v>
      </c>
      <c r="I157" s="13">
        <v>16.940000000000001</v>
      </c>
      <c r="J157" s="13">
        <v>0.4</v>
      </c>
      <c r="K157" s="13">
        <v>0.85</v>
      </c>
      <c r="L157" s="13">
        <v>1.92</v>
      </c>
      <c r="M157" s="13">
        <v>3.71</v>
      </c>
      <c r="N157" s="13">
        <v>2.78</v>
      </c>
      <c r="O157" s="11">
        <v>7.6905790406751731E-2</v>
      </c>
      <c r="P157" s="13">
        <f t="shared" si="30"/>
        <v>100.55690579040674</v>
      </c>
      <c r="Q157" s="13">
        <v>6</v>
      </c>
      <c r="R157" s="13">
        <v>5.15</v>
      </c>
      <c r="T157" s="35">
        <v>308</v>
      </c>
      <c r="U157" s="36"/>
      <c r="V157" s="36">
        <v>308.79720470158907</v>
      </c>
      <c r="W157" s="37">
        <v>2.5883269532112553E-3</v>
      </c>
      <c r="X157" s="38">
        <v>334.45436984819628</v>
      </c>
      <c r="Y157" s="37">
        <v>8.5890811195442465E-2</v>
      </c>
      <c r="Z157" s="38">
        <v>63.069081057859165</v>
      </c>
      <c r="AA157" s="37">
        <v>-0.79523025630565203</v>
      </c>
      <c r="AB157" s="38">
        <v>807.99539528722687</v>
      </c>
      <c r="AC157" s="37">
        <v>1.623361673010477</v>
      </c>
      <c r="AD157" s="109">
        <v>231.36112517563686</v>
      </c>
      <c r="AE157" s="37">
        <v>-0.24882751566351669</v>
      </c>
      <c r="AF157" s="39"/>
      <c r="AG157" s="40">
        <f t="shared" si="26"/>
        <v>2.5883269532112553E-3</v>
      </c>
      <c r="AH157" s="39">
        <f t="shared" si="27"/>
        <v>0.79523025630565203</v>
      </c>
      <c r="AI157" s="39">
        <f t="shared" si="28"/>
        <v>8.5890811195442465E-2</v>
      </c>
      <c r="AJ157" s="39">
        <f t="shared" si="29"/>
        <v>1.623361673010477</v>
      </c>
      <c r="AK157" s="39">
        <f t="shared" si="25"/>
        <v>0.24882751566351669</v>
      </c>
      <c r="AM157" s="41">
        <v>1.3101894063997996</v>
      </c>
      <c r="AN157" s="13">
        <v>0</v>
      </c>
      <c r="AO157" s="13">
        <v>1.3441330752277862</v>
      </c>
      <c r="AQ157" s="42">
        <v>0.66823618812910701</v>
      </c>
      <c r="AR157" s="42">
        <v>2.599555815700887E-3</v>
      </c>
      <c r="AS157" s="42">
        <v>9.0767094806666365E-2</v>
      </c>
      <c r="AT157" s="42">
        <v>2.1621592244766459E-3</v>
      </c>
      <c r="AU157" s="42">
        <v>8.7927252209879134E-4</v>
      </c>
      <c r="AV157" s="42">
        <v>1.1519960328871764E-2</v>
      </c>
      <c r="AW157" s="42">
        <v>1.8704154435787029E-2</v>
      </c>
      <c r="AX157" s="42">
        <v>3.2701463834231261E-2</v>
      </c>
      <c r="AY157" s="42">
        <v>1.61227362355684E-2</v>
      </c>
      <c r="AZ157" s="42">
        <v>5.2472779251627809E-4</v>
      </c>
      <c r="BA157" s="42">
        <v>0.15630741466749201</v>
      </c>
      <c r="BB157" s="42">
        <v>1.0005247277925164</v>
      </c>
      <c r="BD157" s="42">
        <v>0.6795964030113959</v>
      </c>
      <c r="BE157" s="42">
        <v>2.6437490413739038E-3</v>
      </c>
      <c r="BF157" s="42">
        <v>0.18462032508328308</v>
      </c>
      <c r="BG157" s="42">
        <v>2.1989165773948515E-3</v>
      </c>
      <c r="BH157" s="42">
        <v>8.9422041772099672E-4</v>
      </c>
      <c r="BI157" s="42">
        <v>1.171580309688741E-2</v>
      </c>
      <c r="BJ157" s="42">
        <v>1.9022130650419997E-2</v>
      </c>
      <c r="BK157" s="42">
        <v>6.651479698270113E-2</v>
      </c>
      <c r="BL157" s="42">
        <v>3.2793655138822965E-2</v>
      </c>
      <c r="BM157" s="42">
        <v>5.3364832178959287E-4</v>
      </c>
      <c r="BN157" s="42">
        <v>1.7253431987425094</v>
      </c>
      <c r="BO157" s="11">
        <v>1</v>
      </c>
      <c r="CC157" s="39"/>
      <c r="CD157" s="41"/>
      <c r="CE157" s="39"/>
      <c r="CF157" s="43"/>
      <c r="CG157" s="38"/>
      <c r="CH157" s="39"/>
      <c r="CI157" s="41"/>
      <c r="CJ157" s="39"/>
      <c r="CK157" s="43"/>
      <c r="CL157" s="38"/>
      <c r="CM157" s="39"/>
      <c r="CN157" s="38"/>
      <c r="CO157" s="39"/>
      <c r="CP157" s="43"/>
      <c r="CQ157" s="38"/>
      <c r="CR157" s="39"/>
      <c r="CS157" s="38"/>
      <c r="CT157" s="39"/>
      <c r="CU157" s="43"/>
      <c r="CV157" s="41"/>
      <c r="CW157" s="41"/>
      <c r="CX157" s="41"/>
      <c r="CY157" s="41"/>
      <c r="CZ157" s="41"/>
      <c r="DA157" s="38"/>
      <c r="DC157" s="13"/>
      <c r="DD157" s="12"/>
      <c r="DE157" s="11"/>
      <c r="DI157" s="44"/>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W157" s="13"/>
      <c r="EX157" s="13"/>
      <c r="EY157" s="13"/>
      <c r="EZ157" s="13"/>
      <c r="GB157" s="45"/>
      <c r="GC157" s="45"/>
      <c r="GD157" s="45"/>
      <c r="GF157" s="45"/>
      <c r="GG157" s="45"/>
      <c r="GH157" s="45"/>
      <c r="GI157" s="45"/>
      <c r="GJ157" s="45"/>
      <c r="GK157" s="45"/>
      <c r="GL157" s="45"/>
      <c r="GM157" s="45"/>
    </row>
    <row r="158" spans="1:195" s="10" customFormat="1" ht="14" customHeight="1">
      <c r="A158" s="10" t="s">
        <v>172</v>
      </c>
      <c r="B158" s="10">
        <v>850</v>
      </c>
      <c r="C158" s="10">
        <v>2080</v>
      </c>
      <c r="D158" s="10" t="s">
        <v>169</v>
      </c>
      <c r="E158" s="10">
        <v>-11.81</v>
      </c>
      <c r="F158" s="10" t="s">
        <v>162</v>
      </c>
      <c r="G158" s="13">
        <v>73.5</v>
      </c>
      <c r="H158" s="13">
        <v>0.28999999999999998</v>
      </c>
      <c r="I158" s="13">
        <v>16.37</v>
      </c>
      <c r="J158" s="13">
        <v>0.56999999999999995</v>
      </c>
      <c r="K158" s="13">
        <v>0.98</v>
      </c>
      <c r="L158" s="13">
        <v>1.85</v>
      </c>
      <c r="M158" s="13">
        <v>4.0999999999999996</v>
      </c>
      <c r="N158" s="13">
        <v>2.84</v>
      </c>
      <c r="O158" s="11">
        <v>6.6668331294164648E-2</v>
      </c>
      <c r="P158" s="13">
        <f t="shared" si="30"/>
        <v>100.56666833129417</v>
      </c>
      <c r="Q158" s="13">
        <v>6</v>
      </c>
      <c r="R158" s="13">
        <v>5.15</v>
      </c>
      <c r="T158" s="35">
        <v>267</v>
      </c>
      <c r="U158" s="36"/>
      <c r="V158" s="36">
        <v>286.60126778294244</v>
      </c>
      <c r="W158" s="37">
        <v>7.3412987951095299E-2</v>
      </c>
      <c r="X158" s="38">
        <v>350.35847155059514</v>
      </c>
      <c r="Y158" s="37">
        <v>0.31220401329810915</v>
      </c>
      <c r="Z158" s="38">
        <v>68.284021962168026</v>
      </c>
      <c r="AA158" s="37">
        <v>-0.74425459939262917</v>
      </c>
      <c r="AB158" s="38">
        <v>870.50453608617556</v>
      </c>
      <c r="AC158" s="37">
        <v>2.2603166145549647</v>
      </c>
      <c r="AD158" s="109">
        <v>219.03927118345416</v>
      </c>
      <c r="AE158" s="37">
        <v>-0.17962819781477843</v>
      </c>
      <c r="AF158" s="39"/>
      <c r="AG158" s="40">
        <f t="shared" si="26"/>
        <v>7.3412987951095299E-2</v>
      </c>
      <c r="AH158" s="39">
        <f t="shared" si="27"/>
        <v>0.74425459939262917</v>
      </c>
      <c r="AI158" s="39">
        <f t="shared" si="28"/>
        <v>0.31220401329810915</v>
      </c>
      <c r="AJ158" s="39">
        <f t="shared" si="29"/>
        <v>2.2603166145549647</v>
      </c>
      <c r="AK158" s="39">
        <f t="shared" si="25"/>
        <v>0.17962819781477843</v>
      </c>
      <c r="AM158" s="41">
        <v>1.4531732166575309</v>
      </c>
      <c r="AN158" s="13">
        <v>1.2681707864612111E-3</v>
      </c>
      <c r="AO158" s="13">
        <v>1.2418297227021089</v>
      </c>
      <c r="AQ158" s="42">
        <v>0.66657752694897476</v>
      </c>
      <c r="AR158" s="42">
        <v>1.9789472805923167E-3</v>
      </c>
      <c r="AS158" s="42">
        <v>8.7495231642092136E-2</v>
      </c>
      <c r="AT158" s="42">
        <v>3.0478962648431795E-3</v>
      </c>
      <c r="AU158" s="42">
        <v>1.275386244312312E-3</v>
      </c>
      <c r="AV158" s="42">
        <v>1.3248869129037919E-2</v>
      </c>
      <c r="AW158" s="42">
        <v>1.7977498289511874E-2</v>
      </c>
      <c r="AX158" s="42">
        <v>3.6049381463164977E-2</v>
      </c>
      <c r="AY158" s="42">
        <v>1.642982622123914E-2</v>
      </c>
      <c r="AZ158" s="42">
        <v>4.537485905646746E-4</v>
      </c>
      <c r="BA158" s="42">
        <v>0.15591943651623136</v>
      </c>
      <c r="BB158" s="42">
        <v>1.0004537485905647</v>
      </c>
      <c r="BD158" s="42">
        <v>0.67737832239596585</v>
      </c>
      <c r="BE158" s="42">
        <v>2.0110128752364839E-3</v>
      </c>
      <c r="BF158" s="42">
        <v>0.17782589670744661</v>
      </c>
      <c r="BG158" s="42">
        <v>3.0972824243959891E-3</v>
      </c>
      <c r="BH158" s="42">
        <v>1.2960517864042793E-3</v>
      </c>
      <c r="BI158" s="42">
        <v>1.3463545321350728E-2</v>
      </c>
      <c r="BJ158" s="42">
        <v>1.8268794161069985E-2</v>
      </c>
      <c r="BK158" s="42">
        <v>7.3267005117021167E-2</v>
      </c>
      <c r="BL158" s="42">
        <v>3.3392089211108797E-2</v>
      </c>
      <c r="BM158" s="42">
        <v>4.6110084219770143E-4</v>
      </c>
      <c r="BN158" s="42">
        <v>1.7156207623540627</v>
      </c>
      <c r="BO158" s="11">
        <v>1</v>
      </c>
      <c r="CC158" s="39"/>
      <c r="CD158" s="41"/>
      <c r="CE158" s="39"/>
      <c r="CF158" s="43"/>
      <c r="CG158" s="38"/>
      <c r="CH158" s="39"/>
      <c r="CI158" s="41"/>
      <c r="CJ158" s="39"/>
      <c r="CK158" s="43"/>
      <c r="CL158" s="38"/>
      <c r="CM158" s="39"/>
      <c r="CN158" s="38"/>
      <c r="CO158" s="39"/>
      <c r="CP158" s="43"/>
      <c r="CQ158" s="38"/>
      <c r="CR158" s="39"/>
      <c r="CS158" s="38"/>
      <c r="CT158" s="39"/>
      <c r="CU158" s="43"/>
      <c r="CV158" s="41"/>
      <c r="CW158" s="41"/>
      <c r="CX158" s="41"/>
      <c r="CY158" s="41"/>
      <c r="CZ158" s="41"/>
      <c r="DA158" s="38"/>
      <c r="DC158" s="13"/>
      <c r="DD158" s="12"/>
      <c r="DE158" s="11"/>
      <c r="DI158" s="44"/>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W158" s="13"/>
      <c r="EX158" s="13"/>
      <c r="EY158" s="13"/>
      <c r="EZ158" s="13"/>
      <c r="GB158" s="45"/>
      <c r="GC158" s="45"/>
      <c r="GD158" s="45"/>
      <c r="GF158" s="45"/>
      <c r="GG158" s="45"/>
      <c r="GH158" s="45"/>
      <c r="GI158" s="45"/>
      <c r="GJ158" s="45"/>
      <c r="GK158" s="45"/>
      <c r="GL158" s="45"/>
      <c r="GM158" s="45"/>
    </row>
    <row r="159" spans="1:195" s="17" customFormat="1" ht="14" customHeight="1" thickBot="1">
      <c r="A159" s="17" t="s">
        <v>173</v>
      </c>
      <c r="B159" s="17">
        <v>850</v>
      </c>
      <c r="C159" s="17">
        <v>2080</v>
      </c>
      <c r="D159" s="17" t="s">
        <v>169</v>
      </c>
      <c r="E159" s="17">
        <v>-11.81</v>
      </c>
      <c r="F159" s="17" t="s">
        <v>162</v>
      </c>
      <c r="G159" s="64">
        <v>73.599999999999994</v>
      </c>
      <c r="H159" s="64">
        <v>0.2</v>
      </c>
      <c r="I159" s="64">
        <v>16.329999999999998</v>
      </c>
      <c r="J159" s="64">
        <v>0.75</v>
      </c>
      <c r="K159" s="64">
        <v>0.91</v>
      </c>
      <c r="L159" s="64">
        <v>2.0499999999999998</v>
      </c>
      <c r="M159" s="64">
        <v>3.83</v>
      </c>
      <c r="N159" s="64">
        <v>2.77</v>
      </c>
      <c r="O159" s="63">
        <v>7.1412519663412319E-2</v>
      </c>
      <c r="P159" s="64">
        <f t="shared" si="30"/>
        <v>100.51141251966339</v>
      </c>
      <c r="Q159" s="64">
        <v>6</v>
      </c>
      <c r="R159" s="64">
        <v>5.15</v>
      </c>
      <c r="T159" s="66">
        <v>286</v>
      </c>
      <c r="U159" s="67"/>
      <c r="V159" s="67">
        <v>313.38687421834425</v>
      </c>
      <c r="W159" s="68">
        <v>9.5758301462742126E-2</v>
      </c>
      <c r="X159" s="69">
        <v>353.30102954074863</v>
      </c>
      <c r="Y159" s="68">
        <v>0.23531828510751268</v>
      </c>
      <c r="Z159" s="69">
        <v>60.719271665741687</v>
      </c>
      <c r="AA159" s="68">
        <v>-0.7876948543155885</v>
      </c>
      <c r="AB159" s="69">
        <v>844.41574714695696</v>
      </c>
      <c r="AC159" s="68">
        <v>1.9525026124019473</v>
      </c>
      <c r="AD159" s="214">
        <v>212.62867989591555</v>
      </c>
      <c r="AE159" s="68">
        <v>-0.25654307728700854</v>
      </c>
      <c r="AF159" s="70"/>
      <c r="AG159" s="71">
        <f t="shared" si="26"/>
        <v>9.5758301462742126E-2</v>
      </c>
      <c r="AH159" s="70">
        <f t="shared" si="27"/>
        <v>0.7876948543155885</v>
      </c>
      <c r="AI159" s="70">
        <f t="shared" si="28"/>
        <v>0.23531828510751268</v>
      </c>
      <c r="AJ159" s="70">
        <f t="shared" si="29"/>
        <v>1.9525026124019473</v>
      </c>
      <c r="AK159" s="70">
        <f t="shared" si="25"/>
        <v>0.25654307728700854</v>
      </c>
      <c r="AM159" s="72">
        <v>1.4332520190337192</v>
      </c>
      <c r="AN159" s="64">
        <v>7.8591436794789044E-4</v>
      </c>
      <c r="AO159" s="64">
        <v>1.253660427450713</v>
      </c>
      <c r="AQ159" s="73">
        <v>0.66770983627154157</v>
      </c>
      <c r="AR159" s="73">
        <v>1.3652521008761574E-3</v>
      </c>
      <c r="AS159" s="73">
        <v>8.7310911398175206E-2</v>
      </c>
      <c r="AT159" s="73">
        <v>4.0287254015644244E-3</v>
      </c>
      <c r="AU159" s="73">
        <v>1.66172516085572E-3</v>
      </c>
      <c r="AV159" s="73">
        <v>1.2306675741271724E-2</v>
      </c>
      <c r="AW159" s="73">
        <v>1.9927738693896073E-2</v>
      </c>
      <c r="AX159" s="73">
        <v>3.3686769565340828E-2</v>
      </c>
      <c r="AY159" s="73">
        <v>1.6030277111965856E-2</v>
      </c>
      <c r="AZ159" s="73">
        <v>4.8620194498543649E-4</v>
      </c>
      <c r="BA159" s="73">
        <v>0.15597208855451256</v>
      </c>
      <c r="BB159" s="73">
        <v>1.0004862019449854</v>
      </c>
      <c r="BD159" s="73">
        <v>0.68060327348897198</v>
      </c>
      <c r="BE159" s="73">
        <v>1.3916150377274474E-3</v>
      </c>
      <c r="BF159" s="73">
        <v>0.1779937598065795</v>
      </c>
      <c r="BG159" s="73">
        <v>4.106519849406306E-3</v>
      </c>
      <c r="BH159" s="73">
        <v>1.6938129748585145E-3</v>
      </c>
      <c r="BI159" s="73">
        <v>1.254431691773154E-2</v>
      </c>
      <c r="BJ159" s="73">
        <v>2.0312542142606419E-2</v>
      </c>
      <c r="BK159" s="73">
        <v>6.8674518163352766E-2</v>
      </c>
      <c r="BL159" s="73">
        <v>3.2679641618765562E-2</v>
      </c>
      <c r="BM159" s="73">
        <v>4.9559047561974169E-4</v>
      </c>
      <c r="BN159" s="73">
        <v>1.7211615950263595</v>
      </c>
      <c r="BO159" s="63">
        <v>1</v>
      </c>
      <c r="BP159" s="10"/>
      <c r="BQ159" s="10"/>
      <c r="BR159" s="10"/>
      <c r="BS159" s="10"/>
      <c r="BT159" s="10"/>
      <c r="BU159" s="10"/>
      <c r="BV159" s="10"/>
      <c r="BW159" s="10"/>
      <c r="BX159" s="10"/>
      <c r="BY159" s="10"/>
      <c r="BZ159" s="10"/>
      <c r="CA159" s="10"/>
      <c r="CB159" s="10"/>
      <c r="CC159" s="39"/>
      <c r="CD159" s="41"/>
      <c r="CE159" s="39"/>
      <c r="CF159" s="43"/>
      <c r="CG159" s="38"/>
      <c r="CH159" s="39"/>
      <c r="CI159" s="41"/>
      <c r="CJ159" s="39"/>
      <c r="CK159" s="43"/>
      <c r="CL159" s="38"/>
      <c r="CM159" s="39"/>
      <c r="CN159" s="38"/>
      <c r="CO159" s="39"/>
      <c r="CP159" s="43"/>
      <c r="CQ159" s="38"/>
      <c r="CR159" s="39"/>
      <c r="CS159" s="38"/>
      <c r="CT159" s="39"/>
      <c r="CU159" s="43"/>
      <c r="CV159" s="41"/>
      <c r="CW159" s="41"/>
      <c r="CX159" s="41"/>
      <c r="CY159" s="41"/>
      <c r="CZ159" s="41"/>
      <c r="DA159" s="38"/>
      <c r="DB159" s="10"/>
      <c r="DC159" s="13"/>
      <c r="DD159" s="12"/>
      <c r="DE159" s="11"/>
      <c r="DF159" s="10"/>
      <c r="DG159" s="10"/>
      <c r="DH159" s="10"/>
      <c r="DI159" s="44"/>
      <c r="DJ159" s="10"/>
      <c r="DK159" s="10"/>
      <c r="DL159" s="10"/>
      <c r="DM159" s="10"/>
      <c r="DN159" s="10"/>
      <c r="DO159" s="10"/>
      <c r="DP159" s="10"/>
      <c r="DQ159" s="10"/>
      <c r="DR159" s="10"/>
      <c r="DS159" s="10"/>
      <c r="DT159" s="10"/>
      <c r="DU159" s="10"/>
      <c r="DV159" s="10"/>
      <c r="DW159" s="10"/>
      <c r="DX159" s="10"/>
      <c r="DY159" s="10"/>
      <c r="DZ159" s="45"/>
      <c r="EA159" s="45"/>
      <c r="EB159" s="187"/>
      <c r="EC159" s="187"/>
      <c r="ED159" s="187"/>
      <c r="EE159" s="187"/>
      <c r="EF159" s="187"/>
      <c r="EG159" s="187"/>
      <c r="EH159" s="187"/>
      <c r="EI159" s="187"/>
      <c r="EJ159" s="187"/>
      <c r="EK159" s="187"/>
      <c r="EL159" s="187"/>
      <c r="EM159" s="187"/>
      <c r="EN159" s="187"/>
      <c r="EO159" s="187"/>
      <c r="EP159" s="187"/>
      <c r="EQ159" s="187"/>
      <c r="ER159" s="187"/>
      <c r="ES159" s="187"/>
      <c r="ET159" s="187"/>
      <c r="EU159" s="187"/>
      <c r="EW159" s="64"/>
      <c r="EX159" s="64"/>
      <c r="EY159" s="64"/>
      <c r="EZ159" s="64"/>
      <c r="GB159" s="187"/>
      <c r="GC159" s="187"/>
      <c r="GD159" s="187"/>
      <c r="GF159" s="187"/>
      <c r="GG159" s="187"/>
      <c r="GH159" s="187"/>
      <c r="GI159" s="187"/>
      <c r="GJ159" s="187"/>
      <c r="GK159" s="187"/>
      <c r="GL159" s="187"/>
      <c r="GM159" s="187"/>
    </row>
    <row r="160" spans="1:195" s="10" customFormat="1" ht="14" customHeight="1">
      <c r="A160" s="10" t="s">
        <v>174</v>
      </c>
      <c r="B160" s="10">
        <v>930</v>
      </c>
      <c r="C160" s="10">
        <v>2000</v>
      </c>
      <c r="D160" s="10" t="s">
        <v>175</v>
      </c>
      <c r="E160" s="10">
        <v>-10.039999999999999</v>
      </c>
      <c r="F160" s="10" t="s">
        <v>176</v>
      </c>
      <c r="G160" s="13">
        <v>77.25</v>
      </c>
      <c r="H160" s="13">
        <v>0</v>
      </c>
      <c r="I160" s="13">
        <v>13.55</v>
      </c>
      <c r="J160" s="13">
        <v>0.45</v>
      </c>
      <c r="K160" s="13">
        <v>0.35</v>
      </c>
      <c r="L160" s="13">
        <v>2.0099999999999998</v>
      </c>
      <c r="M160" s="13">
        <v>4.43</v>
      </c>
      <c r="N160" s="13">
        <v>1.94</v>
      </c>
      <c r="O160" s="11">
        <v>7.1162825538715072E-2</v>
      </c>
      <c r="P160" s="13">
        <f t="shared" si="30"/>
        <v>100.05116282553871</v>
      </c>
      <c r="Q160" s="13">
        <v>4.71</v>
      </c>
      <c r="R160" s="13">
        <f>+Q160</f>
        <v>4.71</v>
      </c>
      <c r="T160" s="35">
        <v>285</v>
      </c>
      <c r="U160" s="36"/>
      <c r="V160" s="36">
        <v>339.58007727291232</v>
      </c>
      <c r="W160" s="37">
        <v>0.19150904306285024</v>
      </c>
      <c r="X160" s="38">
        <v>816.99775085135002</v>
      </c>
      <c r="Y160" s="37">
        <v>1.8666587749170176</v>
      </c>
      <c r="Z160" s="38">
        <v>312.58961016910922</v>
      </c>
      <c r="AA160" s="37">
        <v>9.6805649716172712E-2</v>
      </c>
      <c r="AB160" s="38">
        <v>2329.2667358154204</v>
      </c>
      <c r="AC160" s="37">
        <v>7.1728657397032292</v>
      </c>
      <c r="AD160" s="109">
        <v>201.34389220114255</v>
      </c>
      <c r="AE160" s="37">
        <v>-0.29353020280300857</v>
      </c>
      <c r="AF160" s="39"/>
      <c r="AG160" s="40">
        <f t="shared" si="26"/>
        <v>0.19150904306285024</v>
      </c>
      <c r="AH160" s="39">
        <f t="shared" si="27"/>
        <v>9.6805649716172712E-2</v>
      </c>
      <c r="AI160" s="39">
        <f t="shared" si="28"/>
        <v>1.8666587749170176</v>
      </c>
      <c r="AJ160" s="39">
        <f t="shared" si="29"/>
        <v>7.1728657397032292</v>
      </c>
      <c r="AK160" s="39">
        <f t="shared" si="25"/>
        <v>0.29353020280300857</v>
      </c>
      <c r="AM160" s="41">
        <v>1.4612772744835256</v>
      </c>
      <c r="AN160" s="13">
        <v>1.2842014803008747E-2</v>
      </c>
      <c r="AO160" s="13">
        <v>1.0389681640089836</v>
      </c>
      <c r="AQ160" s="42">
        <v>0.70519945568015907</v>
      </c>
      <c r="AR160" s="42">
        <v>0</v>
      </c>
      <c r="AS160" s="42">
        <v>7.2899601240180675E-2</v>
      </c>
      <c r="AT160" s="42">
        <v>2.3228196317879443E-3</v>
      </c>
      <c r="AU160" s="42">
        <v>1.1127711249926274E-3</v>
      </c>
      <c r="AV160" s="42">
        <v>4.7628941567374738E-3</v>
      </c>
      <c r="AW160" s="42">
        <v>1.9660915505948444E-2</v>
      </c>
      <c r="AX160" s="42">
        <v>3.9207381511055552E-2</v>
      </c>
      <c r="AY160" s="42">
        <v>1.1297087992377613E-2</v>
      </c>
      <c r="AZ160" s="42">
        <v>4.8752741170229294E-4</v>
      </c>
      <c r="BA160" s="42">
        <v>0.14353707315676073</v>
      </c>
      <c r="BB160" s="42">
        <v>1.0004875274117024</v>
      </c>
      <c r="BD160" s="42">
        <v>0.7196889551509279</v>
      </c>
      <c r="BE160" s="42">
        <v>0</v>
      </c>
      <c r="BF160" s="42">
        <v>0.14879489036718785</v>
      </c>
      <c r="BG160" s="42">
        <v>2.3705458368415504E-3</v>
      </c>
      <c r="BH160" s="42">
        <v>1.1356348644592387E-3</v>
      </c>
      <c r="BI160" s="42">
        <v>4.8607557642692239E-3</v>
      </c>
      <c r="BJ160" s="42">
        <v>2.0064881820051041E-2</v>
      </c>
      <c r="BK160" s="42">
        <v>8.0025925166604672E-2</v>
      </c>
      <c r="BL160" s="42">
        <v>2.3058411029658679E-2</v>
      </c>
      <c r="BM160" s="42">
        <v>4.9754447583492544E-4</v>
      </c>
      <c r="BN160" s="42">
        <v>1.7431120496686197</v>
      </c>
      <c r="BO160" s="11">
        <v>1</v>
      </c>
      <c r="CC160" s="39"/>
      <c r="CD160" s="41"/>
      <c r="CE160" s="39"/>
      <c r="CF160" s="43"/>
      <c r="CG160" s="38"/>
      <c r="CH160" s="39"/>
      <c r="CI160" s="41"/>
      <c r="CJ160" s="39"/>
      <c r="CK160" s="43"/>
      <c r="CL160" s="38"/>
      <c r="CM160" s="39"/>
      <c r="CN160" s="38"/>
      <c r="CO160" s="39"/>
      <c r="CP160" s="43"/>
      <c r="CQ160" s="38"/>
      <c r="CR160" s="39"/>
      <c r="CS160" s="38"/>
      <c r="CT160" s="39"/>
      <c r="CU160" s="43"/>
      <c r="CV160" s="41"/>
      <c r="CW160" s="41"/>
      <c r="CX160" s="41"/>
      <c r="CY160" s="41"/>
      <c r="CZ160" s="41"/>
      <c r="DA160" s="38"/>
      <c r="DC160" s="13"/>
      <c r="DD160" s="12"/>
      <c r="DE160" s="11"/>
      <c r="DI160" s="44"/>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W160" s="13"/>
      <c r="EX160" s="13"/>
      <c r="EY160" s="13"/>
      <c r="EZ160" s="13"/>
      <c r="GB160" s="45"/>
      <c r="GC160" s="45"/>
      <c r="GD160" s="45"/>
      <c r="GF160" s="45"/>
      <c r="GG160" s="45"/>
      <c r="GH160" s="45"/>
      <c r="GI160" s="45"/>
      <c r="GJ160" s="45"/>
      <c r="GK160" s="45"/>
      <c r="GL160" s="45"/>
      <c r="GM160" s="45"/>
    </row>
    <row r="161" spans="1:195" s="10" customFormat="1" ht="14" customHeight="1">
      <c r="A161" s="10" t="s">
        <v>177</v>
      </c>
      <c r="B161" s="10">
        <v>933</v>
      </c>
      <c r="C161" s="10">
        <v>2250</v>
      </c>
      <c r="D161" s="10" t="s">
        <v>178</v>
      </c>
      <c r="E161" s="10">
        <v>-8.9</v>
      </c>
      <c r="F161" s="10" t="s">
        <v>176</v>
      </c>
      <c r="G161" s="13">
        <v>77.3</v>
      </c>
      <c r="H161" s="13">
        <v>0</v>
      </c>
      <c r="I161" s="13">
        <v>13.73</v>
      </c>
      <c r="J161" s="13">
        <v>1.85</v>
      </c>
      <c r="K161" s="13">
        <v>0.32</v>
      </c>
      <c r="L161" s="13">
        <v>0.39</v>
      </c>
      <c r="M161" s="13">
        <v>4.4000000000000004</v>
      </c>
      <c r="N161" s="13">
        <v>2.0099999999999998</v>
      </c>
      <c r="O161" s="11">
        <v>0.24694748932557617</v>
      </c>
      <c r="P161" s="13">
        <f t="shared" si="30"/>
        <v>100.24694748932558</v>
      </c>
      <c r="Q161" s="13">
        <v>3.04</v>
      </c>
      <c r="R161" s="13">
        <f t="shared" ref="R161:R168" si="31">+Q161</f>
        <v>3.04</v>
      </c>
      <c r="T161" s="35">
        <v>989</v>
      </c>
      <c r="U161" s="36"/>
      <c r="V161" s="36">
        <v>781.03311368129994</v>
      </c>
      <c r="W161" s="37">
        <v>-0.21027996594408499</v>
      </c>
      <c r="X161" s="38">
        <v>815.76645989545375</v>
      </c>
      <c r="Y161" s="37">
        <v>-0.17516030344241279</v>
      </c>
      <c r="Z161" s="38">
        <v>647.23635789632624</v>
      </c>
      <c r="AA161" s="37">
        <v>-0.34556485551433141</v>
      </c>
      <c r="AB161" s="38">
        <v>2477.0347581127435</v>
      </c>
      <c r="AC161" s="37">
        <v>1.5045851952606102</v>
      </c>
      <c r="AD161" s="109">
        <v>360.98324588939965</v>
      </c>
      <c r="AE161" s="37">
        <v>-0.63500177362042498</v>
      </c>
      <c r="AF161" s="39"/>
      <c r="AG161" s="40">
        <f t="shared" si="26"/>
        <v>0.21027996594408499</v>
      </c>
      <c r="AH161" s="39">
        <f t="shared" si="27"/>
        <v>0.34556485551433141</v>
      </c>
      <c r="AI161" s="39">
        <f t="shared" si="28"/>
        <v>0.17516030344241279</v>
      </c>
      <c r="AJ161" s="39">
        <f t="shared" si="29"/>
        <v>1.5045851952606102</v>
      </c>
      <c r="AK161" s="39">
        <f t="shared" si="25"/>
        <v>0.63500177362042498</v>
      </c>
      <c r="AM161" s="41">
        <v>1.2079083778358672</v>
      </c>
      <c r="AN161" s="13">
        <v>0</v>
      </c>
      <c r="AO161" s="13">
        <v>1.356337246208881</v>
      </c>
      <c r="AQ161" s="42">
        <v>0.74664054806918434</v>
      </c>
      <c r="AR161" s="42">
        <v>0</v>
      </c>
      <c r="AS161" s="42">
        <v>7.8158279763801963E-2</v>
      </c>
      <c r="AT161" s="42">
        <v>8.686983179478679E-3</v>
      </c>
      <c r="AU161" s="42">
        <v>6.2574427774538411E-3</v>
      </c>
      <c r="AV161" s="42">
        <v>4.6075649071291068E-3</v>
      </c>
      <c r="AW161" s="42">
        <v>4.0363692018369948E-3</v>
      </c>
      <c r="AX161" s="42">
        <v>4.1203621238103373E-2</v>
      </c>
      <c r="AY161" s="42">
        <v>1.238452734298077E-2</v>
      </c>
      <c r="AZ161" s="42">
        <v>1.7900661011606969E-3</v>
      </c>
      <c r="BA161" s="42">
        <v>9.8024663520030891E-2</v>
      </c>
      <c r="BB161" s="42">
        <v>1.0017900661011607</v>
      </c>
      <c r="BD161" s="42">
        <v>0.72228386155310231</v>
      </c>
      <c r="BE161" s="42">
        <v>0</v>
      </c>
      <c r="BF161" s="42">
        <v>0.15121724708397605</v>
      </c>
      <c r="BG161" s="42">
        <v>8.4035989906341233E-3</v>
      </c>
      <c r="BH161" s="42">
        <v>6.0533143350368053E-3</v>
      </c>
      <c r="BI161" s="42">
        <v>4.4572582912673527E-3</v>
      </c>
      <c r="BJ161" s="42">
        <v>3.9046959628647091E-3</v>
      </c>
      <c r="BK161" s="42">
        <v>7.971897785297101E-2</v>
      </c>
      <c r="BL161" s="42">
        <v>2.3961045930147546E-2</v>
      </c>
      <c r="BM161" s="42">
        <v>1.7316710957169311E-3</v>
      </c>
      <c r="BN161" s="42">
        <v>1.7490791303710498</v>
      </c>
      <c r="BO161" s="11">
        <v>1</v>
      </c>
      <c r="CC161" s="39"/>
      <c r="CD161" s="41"/>
      <c r="CE161" s="39"/>
      <c r="CF161" s="43"/>
      <c r="CG161" s="38"/>
      <c r="CH161" s="39"/>
      <c r="CI161" s="41"/>
      <c r="CJ161" s="39"/>
      <c r="CK161" s="43"/>
      <c r="CL161" s="38"/>
      <c r="CM161" s="39"/>
      <c r="CN161" s="38"/>
      <c r="CO161" s="39"/>
      <c r="CP161" s="43"/>
      <c r="CQ161" s="38"/>
      <c r="CR161" s="39"/>
      <c r="CS161" s="38"/>
      <c r="CT161" s="39"/>
      <c r="CU161" s="43"/>
      <c r="CV161" s="41"/>
      <c r="CW161" s="41"/>
      <c r="CX161" s="41"/>
      <c r="CY161" s="41"/>
      <c r="CZ161" s="41"/>
      <c r="DA161" s="38"/>
      <c r="DC161" s="13"/>
      <c r="DD161" s="12"/>
      <c r="DE161" s="11"/>
      <c r="DI161" s="44"/>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W161" s="13"/>
      <c r="EX161" s="13"/>
      <c r="EY161" s="13"/>
      <c r="EZ161" s="13"/>
      <c r="GB161" s="45"/>
      <c r="GC161" s="45"/>
      <c r="GD161" s="45"/>
      <c r="GF161" s="45"/>
      <c r="GG161" s="45"/>
      <c r="GH161" s="45"/>
      <c r="GI161" s="45"/>
      <c r="GJ161" s="45"/>
      <c r="GK161" s="45"/>
      <c r="GL161" s="45"/>
      <c r="GM161" s="45"/>
    </row>
    <row r="162" spans="1:195" s="10" customFormat="1" ht="14" customHeight="1">
      <c r="A162" s="10" t="s">
        <v>179</v>
      </c>
      <c r="B162" s="10">
        <v>933</v>
      </c>
      <c r="C162" s="10">
        <v>2250</v>
      </c>
      <c r="D162" s="10" t="s">
        <v>180</v>
      </c>
      <c r="E162" s="10">
        <v>-9.02</v>
      </c>
      <c r="F162" s="10" t="s">
        <v>176</v>
      </c>
      <c r="G162" s="13">
        <v>76.900000000000006</v>
      </c>
      <c r="H162" s="13">
        <v>0</v>
      </c>
      <c r="I162" s="13">
        <v>13.5</v>
      </c>
      <c r="J162" s="13">
        <v>1.81</v>
      </c>
      <c r="K162" s="13">
        <v>0.33</v>
      </c>
      <c r="L162" s="13">
        <v>1.18</v>
      </c>
      <c r="M162" s="13">
        <v>4.37</v>
      </c>
      <c r="N162" s="13">
        <v>1.9</v>
      </c>
      <c r="O162" s="11">
        <v>7.6656096282054484E-2</v>
      </c>
      <c r="P162" s="13">
        <f t="shared" si="30"/>
        <v>100.06665609628207</v>
      </c>
      <c r="Q162" s="13">
        <v>2.83</v>
      </c>
      <c r="R162" s="13">
        <f t="shared" si="31"/>
        <v>2.83</v>
      </c>
      <c r="T162" s="35">
        <v>307</v>
      </c>
      <c r="U162" s="36"/>
      <c r="V162" s="36">
        <v>306.79618739767159</v>
      </c>
      <c r="W162" s="37">
        <v>-6.6388469813815027E-4</v>
      </c>
      <c r="X162" s="38">
        <v>870.99834585459087</v>
      </c>
      <c r="Y162" s="37">
        <v>1.8371281623928042</v>
      </c>
      <c r="Z162" s="38">
        <v>258.82015441567631</v>
      </c>
      <c r="AA162" s="37">
        <v>-0.15693760776652665</v>
      </c>
      <c r="AB162" s="38">
        <v>2039.0617682698903</v>
      </c>
      <c r="AC162" s="37">
        <v>5.6418950106511083</v>
      </c>
      <c r="AD162" s="109">
        <v>253.86687930743756</v>
      </c>
      <c r="AE162" s="37">
        <v>-0.17307205437316756</v>
      </c>
      <c r="AF162" s="39"/>
      <c r="AG162" s="40">
        <f t="shared" si="26"/>
        <v>6.6388469813815027E-4</v>
      </c>
      <c r="AH162" s="39">
        <f t="shared" si="27"/>
        <v>0.15693760776652665</v>
      </c>
      <c r="AI162" s="39">
        <f t="shared" si="28"/>
        <v>1.8371281623928042</v>
      </c>
      <c r="AJ162" s="39">
        <f t="shared" si="29"/>
        <v>5.6418950106511083</v>
      </c>
      <c r="AK162" s="39">
        <f t="shared" si="25"/>
        <v>0.17307205437316756</v>
      </c>
      <c r="AM162" s="41">
        <v>1.3621038774458938</v>
      </c>
      <c r="AN162" s="13">
        <v>1.6433059056375335E-2</v>
      </c>
      <c r="AO162" s="13">
        <v>1.1851721222380598</v>
      </c>
      <c r="AQ162" s="42">
        <v>0.7464389142044815</v>
      </c>
      <c r="AR162" s="42">
        <v>0</v>
      </c>
      <c r="AS162" s="42">
        <v>7.7227873827262442E-2</v>
      </c>
      <c r="AT162" s="42">
        <v>8.64121423984315E-3</v>
      </c>
      <c r="AU162" s="42">
        <v>6.0521734948140293E-3</v>
      </c>
      <c r="AV162" s="42">
        <v>4.7749769381573064E-3</v>
      </c>
      <c r="AW162" s="42">
        <v>1.2272813623665477E-2</v>
      </c>
      <c r="AX162" s="42">
        <v>4.1124440437678766E-2</v>
      </c>
      <c r="AY162" s="42">
        <v>1.1764482684054877E-2</v>
      </c>
      <c r="AZ162" s="42">
        <v>5.5840205407893095E-4</v>
      </c>
      <c r="BA162" s="42">
        <v>9.1703110550042502E-2</v>
      </c>
      <c r="BB162" s="42">
        <v>1.000558402054079</v>
      </c>
      <c r="BD162" s="42">
        <v>0.71882615183261689</v>
      </c>
      <c r="BE162" s="42">
        <v>0</v>
      </c>
      <c r="BF162" s="42">
        <v>0.14874201840516169</v>
      </c>
      <c r="BG162" s="42">
        <v>8.321552723182463E-3</v>
      </c>
      <c r="BH162" s="42">
        <v>5.8282874870437869E-3</v>
      </c>
      <c r="BI162" s="42">
        <v>4.5983378307696771E-3</v>
      </c>
      <c r="BJ162" s="42">
        <v>1.1818809578892938E-2</v>
      </c>
      <c r="BK162" s="42">
        <v>7.9206275834617548E-2</v>
      </c>
      <c r="BL162" s="42">
        <v>2.2658566307715289E-2</v>
      </c>
      <c r="BM162" s="42">
        <v>5.3774527569583255E-4</v>
      </c>
      <c r="BN162" s="42">
        <v>1.7451788837075535</v>
      </c>
      <c r="BO162" s="11">
        <v>1</v>
      </c>
      <c r="CC162" s="39"/>
      <c r="CD162" s="41"/>
      <c r="CE162" s="39"/>
      <c r="CF162" s="43"/>
      <c r="CG162" s="38"/>
      <c r="CH162" s="39"/>
      <c r="CI162" s="41"/>
      <c r="CJ162" s="39"/>
      <c r="CK162" s="43"/>
      <c r="CL162" s="38"/>
      <c r="CM162" s="39"/>
      <c r="CN162" s="38"/>
      <c r="CO162" s="39"/>
      <c r="CP162" s="43"/>
      <c r="CQ162" s="38"/>
      <c r="CR162" s="39"/>
      <c r="CS162" s="38"/>
      <c r="CT162" s="39"/>
      <c r="CU162" s="43"/>
      <c r="CV162" s="41"/>
      <c r="CW162" s="41"/>
      <c r="CX162" s="41"/>
      <c r="CY162" s="41"/>
      <c r="CZ162" s="41"/>
      <c r="DA162" s="38"/>
      <c r="DC162" s="13"/>
      <c r="DD162" s="12"/>
      <c r="DE162" s="11"/>
      <c r="DI162" s="44"/>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W162" s="13"/>
      <c r="EX162" s="13"/>
      <c r="EY162" s="13"/>
      <c r="EZ162" s="13"/>
      <c r="GB162" s="45"/>
      <c r="GC162" s="45"/>
      <c r="GD162" s="45"/>
      <c r="GF162" s="45"/>
      <c r="GG162" s="45"/>
      <c r="GH162" s="45"/>
      <c r="GI162" s="45"/>
      <c r="GJ162" s="45"/>
      <c r="GK162" s="45"/>
      <c r="GL162" s="45"/>
      <c r="GM162" s="45"/>
    </row>
    <row r="163" spans="1:195" s="47" customFormat="1" ht="14" customHeight="1">
      <c r="A163" s="47" t="s">
        <v>181</v>
      </c>
      <c r="B163" s="47">
        <v>933</v>
      </c>
      <c r="C163" s="47">
        <v>2250</v>
      </c>
      <c r="D163" s="47" t="s">
        <v>182</v>
      </c>
      <c r="E163" s="47">
        <v>-8.41</v>
      </c>
      <c r="F163" s="47" t="s">
        <v>176</v>
      </c>
      <c r="G163" s="48">
        <v>76.22</v>
      </c>
      <c r="H163" s="48">
        <v>0</v>
      </c>
      <c r="I163" s="48">
        <v>13.4</v>
      </c>
      <c r="J163" s="48">
        <v>1.93</v>
      </c>
      <c r="K163" s="48">
        <v>0.33</v>
      </c>
      <c r="L163" s="48">
        <v>2.1</v>
      </c>
      <c r="M163" s="48">
        <v>4.05</v>
      </c>
      <c r="N163" s="48">
        <v>1.96</v>
      </c>
      <c r="O163" s="49">
        <v>4.644310719368773E-2</v>
      </c>
      <c r="P163" s="48">
        <f t="shared" si="30"/>
        <v>100.03644310719368</v>
      </c>
      <c r="Q163" s="48">
        <v>4.8899999999999997</v>
      </c>
      <c r="R163" s="13">
        <f t="shared" si="31"/>
        <v>4.8899999999999997</v>
      </c>
      <c r="T163" s="50">
        <v>185.99999999999997</v>
      </c>
      <c r="U163" s="51"/>
      <c r="V163" s="51">
        <v>471.61850530425369</v>
      </c>
      <c r="W163" s="52">
        <v>1.5355833618508268</v>
      </c>
      <c r="X163" s="53">
        <v>931.34094783770604</v>
      </c>
      <c r="Y163" s="52">
        <v>4.0072093969769149</v>
      </c>
      <c r="Z163" s="53">
        <v>499.35252191066689</v>
      </c>
      <c r="AA163" s="52">
        <v>1.6846909780143386</v>
      </c>
      <c r="AB163" s="53">
        <v>2686.4536707280549</v>
      </c>
      <c r="AC163" s="52">
        <v>13.443299304989544</v>
      </c>
      <c r="AD163" s="215">
        <v>195.91648243293901</v>
      </c>
      <c r="AE163" s="52">
        <v>5.3314421682467937E-2</v>
      </c>
      <c r="AF163" s="54"/>
      <c r="AG163" s="55"/>
      <c r="AH163" s="54"/>
      <c r="AI163" s="54"/>
      <c r="AJ163" s="54"/>
      <c r="AK163" s="39"/>
      <c r="AM163" s="56">
        <v>1.4786497553503712</v>
      </c>
      <c r="AN163" s="48">
        <v>3.5553212842440403E-2</v>
      </c>
      <c r="AO163" s="48">
        <v>1.0633278495904253</v>
      </c>
      <c r="AQ163" s="57">
        <v>0.69306847608036171</v>
      </c>
      <c r="AR163" s="57">
        <v>0</v>
      </c>
      <c r="AS163" s="57">
        <v>7.1809909061168326E-2</v>
      </c>
      <c r="AT163" s="57">
        <v>7.5757534160548661E-3</v>
      </c>
      <c r="AU163" s="57">
        <v>7.101336056002462E-3</v>
      </c>
      <c r="AV163" s="57">
        <v>4.4731199772644814E-3</v>
      </c>
      <c r="AW163" s="57">
        <v>2.0460709765022671E-2</v>
      </c>
      <c r="AX163" s="57">
        <v>3.570366972964404E-2</v>
      </c>
      <c r="AY163" s="57">
        <v>1.1368798620463269E-2</v>
      </c>
      <c r="AZ163" s="57">
        <v>3.169281710646007E-4</v>
      </c>
      <c r="BA163" s="57">
        <v>0.14843822729401812</v>
      </c>
      <c r="BB163" s="57">
        <v>1.0003169281710647</v>
      </c>
      <c r="BD163" s="57">
        <v>0.71417657162096271</v>
      </c>
      <c r="BE163" s="57">
        <v>0</v>
      </c>
      <c r="BF163" s="57">
        <v>0.14799390372437535</v>
      </c>
      <c r="BG163" s="57">
        <v>7.8064805843174991E-3</v>
      </c>
      <c r="BH163" s="57">
        <v>7.317614367755648E-3</v>
      </c>
      <c r="BI163" s="57">
        <v>4.6093533324138231E-3</v>
      </c>
      <c r="BJ163" s="57">
        <v>2.1083861201647139E-2</v>
      </c>
      <c r="BK163" s="57">
        <v>7.358212159933164E-2</v>
      </c>
      <c r="BL163" s="57">
        <v>2.3430093569196318E-2</v>
      </c>
      <c r="BM163" s="57">
        <v>3.2658053637224434E-4</v>
      </c>
      <c r="BN163" s="57">
        <v>1.7433262230827642</v>
      </c>
      <c r="BO163" s="49">
        <v>1</v>
      </c>
      <c r="CC163" s="54"/>
      <c r="CD163" s="56"/>
      <c r="CE163" s="54"/>
      <c r="CF163" s="58"/>
      <c r="CG163" s="53"/>
      <c r="CH163" s="54"/>
      <c r="CI163" s="56"/>
      <c r="CJ163" s="54"/>
      <c r="CK163" s="58"/>
      <c r="CL163" s="53"/>
      <c r="CM163" s="54"/>
      <c r="CN163" s="53"/>
      <c r="CO163" s="54"/>
      <c r="CP163" s="58"/>
      <c r="CQ163" s="53"/>
      <c r="CR163" s="54"/>
      <c r="CS163" s="53"/>
      <c r="CT163" s="54"/>
      <c r="CU163" s="58"/>
      <c r="CV163" s="56"/>
      <c r="CW163" s="56"/>
      <c r="CX163" s="56"/>
      <c r="CY163" s="56"/>
      <c r="CZ163" s="56"/>
      <c r="DA163" s="53"/>
      <c r="DC163" s="48"/>
      <c r="DD163" s="59"/>
      <c r="DE163" s="49"/>
      <c r="DI163" s="60"/>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W163" s="48"/>
      <c r="EX163" s="48"/>
      <c r="EY163" s="48"/>
      <c r="EZ163" s="48"/>
      <c r="GB163" s="61"/>
      <c r="GC163" s="61"/>
      <c r="GD163" s="61"/>
      <c r="GF163" s="61"/>
      <c r="GG163" s="61"/>
      <c r="GH163" s="61"/>
      <c r="GI163" s="61"/>
      <c r="GJ163" s="61"/>
      <c r="GK163" s="61"/>
      <c r="GL163" s="61"/>
      <c r="GM163" s="61"/>
    </row>
    <row r="164" spans="1:195" s="47" customFormat="1" ht="14" customHeight="1">
      <c r="A164" s="47" t="s">
        <v>183</v>
      </c>
      <c r="B164" s="47">
        <v>936</v>
      </c>
      <c r="C164" s="47">
        <v>2120</v>
      </c>
      <c r="D164" s="47" t="s">
        <v>184</v>
      </c>
      <c r="E164" s="47">
        <v>-8.99</v>
      </c>
      <c r="F164" s="47" t="s">
        <v>176</v>
      </c>
      <c r="G164" s="48">
        <v>75.81</v>
      </c>
      <c r="H164" s="48">
        <v>0</v>
      </c>
      <c r="I164" s="48">
        <v>13.24</v>
      </c>
      <c r="J164" s="48">
        <v>1.87</v>
      </c>
      <c r="K164" s="48">
        <v>0.35</v>
      </c>
      <c r="L164" s="48">
        <v>2.64</v>
      </c>
      <c r="M164" s="48">
        <v>3.98</v>
      </c>
      <c r="N164" s="48">
        <v>2.11</v>
      </c>
      <c r="O164" s="49">
        <v>3.8452895203375866E-2</v>
      </c>
      <c r="P164" s="48">
        <f t="shared" si="30"/>
        <v>100.03845289520338</v>
      </c>
      <c r="Q164" s="48">
        <v>5.76</v>
      </c>
      <c r="R164" s="13">
        <f t="shared" si="31"/>
        <v>5.76</v>
      </c>
      <c r="T164" s="50">
        <v>154</v>
      </c>
      <c r="U164" s="51"/>
      <c r="V164" s="51">
        <v>613.60300928336676</v>
      </c>
      <c r="W164" s="52">
        <v>2.9844351252166672</v>
      </c>
      <c r="X164" s="53">
        <v>986.97854952494083</v>
      </c>
      <c r="Y164" s="52">
        <v>5.4089516202918233</v>
      </c>
      <c r="Z164" s="53">
        <v>780.39495563106846</v>
      </c>
      <c r="AA164" s="52">
        <v>4.0674997118900551</v>
      </c>
      <c r="AB164" s="53">
        <v>2968.4014004055343</v>
      </c>
      <c r="AC164" s="52">
        <v>18.275333768867107</v>
      </c>
      <c r="AD164" s="215">
        <v>181.65248680394367</v>
      </c>
      <c r="AE164" s="52">
        <v>0.17956160262301088</v>
      </c>
      <c r="AF164" s="54"/>
      <c r="AG164" s="55"/>
      <c r="AH164" s="54"/>
      <c r="AI164" s="54"/>
      <c r="AJ164" s="54"/>
      <c r="AK164" s="39"/>
      <c r="AM164" s="56">
        <v>1.6386742084542931</v>
      </c>
      <c r="AN164" s="48">
        <v>5.0670991743191007E-2</v>
      </c>
      <c r="AO164" s="48">
        <v>0.9713201977471192</v>
      </c>
      <c r="AQ164" s="57">
        <v>0.67111762668575503</v>
      </c>
      <c r="AR164" s="57">
        <v>0</v>
      </c>
      <c r="AS164" s="57">
        <v>6.9076847826024065E-2</v>
      </c>
      <c r="AT164" s="57">
        <v>8.0382083128143229E-3</v>
      </c>
      <c r="AU164" s="57">
        <v>5.8066714048317933E-3</v>
      </c>
      <c r="AV164" s="57">
        <v>4.6188047007285201E-3</v>
      </c>
      <c r="AW164" s="57">
        <v>2.504207286346077E-2</v>
      </c>
      <c r="AX164" s="57">
        <v>3.4159055437041411E-2</v>
      </c>
      <c r="AY164" s="57">
        <v>1.1915325353237294E-2</v>
      </c>
      <c r="AZ164" s="57">
        <v>2.5546627104664697E-4</v>
      </c>
      <c r="BA164" s="57">
        <v>0.17022538741610668</v>
      </c>
      <c r="BB164" s="57">
        <v>1.0002554662710466</v>
      </c>
      <c r="BD164" s="57">
        <v>0.71023311822368618</v>
      </c>
      <c r="BE164" s="57">
        <v>0</v>
      </c>
      <c r="BF164" s="57">
        <v>0.14620586042664727</v>
      </c>
      <c r="BG164" s="57">
        <v>8.5067081059023684E-3</v>
      </c>
      <c r="BH164" s="57">
        <v>6.1451080620850192E-3</v>
      </c>
      <c r="BI164" s="57">
        <v>4.8880076079430238E-3</v>
      </c>
      <c r="BJ164" s="57">
        <v>2.6501627716788465E-2</v>
      </c>
      <c r="BK164" s="57">
        <v>7.2299970955719314E-2</v>
      </c>
      <c r="BL164" s="57">
        <v>2.5219598901228192E-2</v>
      </c>
      <c r="BM164" s="57">
        <v>2.7035589451354918E-4</v>
      </c>
      <c r="BN164" s="57">
        <v>1.7376488175395786</v>
      </c>
      <c r="BO164" s="49">
        <v>1</v>
      </c>
      <c r="CC164" s="54"/>
      <c r="CD164" s="56"/>
      <c r="CE164" s="54"/>
      <c r="CF164" s="58"/>
      <c r="CG164" s="53"/>
      <c r="CH164" s="54"/>
      <c r="CI164" s="56"/>
      <c r="CJ164" s="54"/>
      <c r="CK164" s="58"/>
      <c r="CL164" s="53"/>
      <c r="CM164" s="54"/>
      <c r="CN164" s="53"/>
      <c r="CO164" s="54"/>
      <c r="CP164" s="58"/>
      <c r="CQ164" s="53"/>
      <c r="CR164" s="54"/>
      <c r="CS164" s="53"/>
      <c r="CT164" s="54"/>
      <c r="CU164" s="58"/>
      <c r="CV164" s="56"/>
      <c r="CW164" s="56"/>
      <c r="CX164" s="56"/>
      <c r="CY164" s="56"/>
      <c r="CZ164" s="56"/>
      <c r="DA164" s="53"/>
      <c r="DC164" s="48"/>
      <c r="DD164" s="59"/>
      <c r="DE164" s="49"/>
      <c r="DI164" s="60"/>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W164" s="48"/>
      <c r="EX164" s="48"/>
      <c r="EY164" s="48"/>
      <c r="EZ164" s="48"/>
      <c r="GB164" s="61"/>
      <c r="GC164" s="61"/>
      <c r="GD164" s="61"/>
      <c r="GF164" s="61"/>
      <c r="GG164" s="61"/>
      <c r="GH164" s="61"/>
      <c r="GI164" s="61"/>
      <c r="GJ164" s="61"/>
      <c r="GK164" s="61"/>
      <c r="GL164" s="61"/>
      <c r="GM164" s="61"/>
    </row>
    <row r="165" spans="1:195" s="10" customFormat="1" ht="14" customHeight="1">
      <c r="A165" s="10" t="s">
        <v>185</v>
      </c>
      <c r="B165" s="10">
        <v>987</v>
      </c>
      <c r="C165" s="10">
        <v>1990</v>
      </c>
      <c r="D165" s="10" t="s">
        <v>186</v>
      </c>
      <c r="E165" s="10">
        <v>-8.24</v>
      </c>
      <c r="F165" s="10" t="s">
        <v>176</v>
      </c>
      <c r="G165" s="13">
        <v>76.709999999999994</v>
      </c>
      <c r="H165" s="13">
        <v>0</v>
      </c>
      <c r="I165" s="13">
        <v>13.67</v>
      </c>
      <c r="J165" s="13">
        <v>2.2000000000000002</v>
      </c>
      <c r="K165" s="13">
        <v>0.34</v>
      </c>
      <c r="L165" s="13">
        <v>1.3</v>
      </c>
      <c r="M165" s="13">
        <v>3.93</v>
      </c>
      <c r="N165" s="13">
        <v>1.84</v>
      </c>
      <c r="O165" s="11">
        <v>0.16829384004594372</v>
      </c>
      <c r="P165" s="13">
        <f>SUM(G165:O165)</f>
        <v>100.15829384004596</v>
      </c>
      <c r="Q165" s="13">
        <v>2.8</v>
      </c>
      <c r="R165" s="13">
        <f t="shared" si="31"/>
        <v>2.8</v>
      </c>
      <c r="T165" s="35">
        <v>674</v>
      </c>
      <c r="U165" s="36"/>
      <c r="V165" s="36">
        <v>561.74764112915091</v>
      </c>
      <c r="W165" s="37">
        <v>-0.16654652651461291</v>
      </c>
      <c r="X165" s="38">
        <v>1262.8987929400021</v>
      </c>
      <c r="Y165" s="37">
        <v>0.87373708151335616</v>
      </c>
      <c r="Z165" s="38">
        <v>526.60868528120761</v>
      </c>
      <c r="AA165" s="37">
        <v>-0.21868147584390563</v>
      </c>
      <c r="AB165" s="38">
        <v>3402.5342796692617</v>
      </c>
      <c r="AC165" s="37">
        <v>4.0482704446131477</v>
      </c>
      <c r="AD165" s="109">
        <v>294.723900722265</v>
      </c>
      <c r="AE165" s="37">
        <v>-0.56272418290465132</v>
      </c>
      <c r="AF165" s="39"/>
      <c r="AG165" s="40">
        <f t="shared" ref="AG165:AG200" si="32">ABS(W165)</f>
        <v>0.16654652651461291</v>
      </c>
      <c r="AH165" s="39">
        <f t="shared" ref="AH165:AH181" si="33">+ABS(AA165)</f>
        <v>0.21868147584390563</v>
      </c>
      <c r="AI165" s="39">
        <f t="shared" ref="AI165:AI181" si="34">+ABS(Y165)</f>
        <v>0.87373708151335616</v>
      </c>
      <c r="AJ165" s="39">
        <f t="shared" ref="AJ165:AJ181" si="35">+ABS(AC165)</f>
        <v>4.0482704446131477</v>
      </c>
      <c r="AK165" s="39">
        <f t="shared" si="25"/>
        <v>0.56272418290465132</v>
      </c>
      <c r="AM165" s="41">
        <v>1.320878837242516</v>
      </c>
      <c r="AN165" s="13">
        <v>1.4375878277495995E-2</v>
      </c>
      <c r="AO165" s="13">
        <v>1.2633822725272625</v>
      </c>
      <c r="AQ165" s="42">
        <v>0.74593532961651199</v>
      </c>
      <c r="AR165" s="42">
        <v>0</v>
      </c>
      <c r="AS165" s="42">
        <v>7.8341175914849612E-2</v>
      </c>
      <c r="AT165" s="42">
        <v>1.0900207686058674E-2</v>
      </c>
      <c r="AU165" s="42">
        <v>6.9913151329205024E-3</v>
      </c>
      <c r="AV165" s="42">
        <v>4.9285312796829373E-3</v>
      </c>
      <c r="AW165" s="42">
        <v>1.3545241286042261E-2</v>
      </c>
      <c r="AX165" s="42">
        <v>3.7050355277043617E-2</v>
      </c>
      <c r="AY165" s="42">
        <v>1.141348621289482E-2</v>
      </c>
      <c r="AZ165" s="42">
        <v>1.228145411176154E-3</v>
      </c>
      <c r="BA165" s="42">
        <v>9.0894357593995723E-2</v>
      </c>
      <c r="BB165" s="42">
        <v>1.0012281454111762</v>
      </c>
      <c r="BD165" s="42">
        <v>0.7200768932648649</v>
      </c>
      <c r="BE165" s="42">
        <v>0</v>
      </c>
      <c r="BF165" s="42">
        <v>0.15125083456358776</v>
      </c>
      <c r="BG165" s="42">
        <v>1.0522343392092884E-2</v>
      </c>
      <c r="BH165" s="42">
        <v>6.7489556813687514E-3</v>
      </c>
      <c r="BI165" s="42">
        <v>4.757679856854765E-3</v>
      </c>
      <c r="BJ165" s="42">
        <v>1.307568481679325E-2</v>
      </c>
      <c r="BK165" s="42">
        <v>7.1531950996258309E-2</v>
      </c>
      <c r="BL165" s="42">
        <v>2.2035657428179135E-2</v>
      </c>
      <c r="BM165" s="42">
        <v>1.1855707821372093E-3</v>
      </c>
      <c r="BN165" s="42">
        <v>1.7522929841751245</v>
      </c>
      <c r="BO165" s="11">
        <v>1</v>
      </c>
      <c r="CC165" s="39"/>
      <c r="CD165" s="41"/>
      <c r="CE165" s="39"/>
      <c r="CF165" s="43"/>
      <c r="CG165" s="38"/>
      <c r="CH165" s="39"/>
      <c r="CI165" s="41"/>
      <c r="CJ165" s="39"/>
      <c r="CK165" s="43"/>
      <c r="CL165" s="38"/>
      <c r="CM165" s="39"/>
      <c r="CN165" s="38"/>
      <c r="CO165" s="39"/>
      <c r="CP165" s="43"/>
      <c r="CQ165" s="38"/>
      <c r="CR165" s="39"/>
      <c r="CS165" s="38"/>
      <c r="CT165" s="39"/>
      <c r="CU165" s="43"/>
      <c r="CV165" s="41"/>
      <c r="CW165" s="41"/>
      <c r="CX165" s="41"/>
      <c r="CY165" s="41"/>
      <c r="CZ165" s="41"/>
      <c r="DA165" s="38"/>
      <c r="DC165" s="13"/>
      <c r="DD165" s="12"/>
      <c r="DE165" s="11"/>
      <c r="DI165" s="44"/>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W165" s="13"/>
      <c r="EX165" s="13"/>
      <c r="EY165" s="13"/>
      <c r="EZ165" s="13"/>
      <c r="GB165" s="45"/>
      <c r="GC165" s="45"/>
      <c r="GD165" s="45"/>
      <c r="GF165" s="45"/>
      <c r="GG165" s="45"/>
      <c r="GH165" s="45"/>
      <c r="GI165" s="45"/>
      <c r="GJ165" s="45"/>
      <c r="GK165" s="45"/>
      <c r="GL165" s="45"/>
      <c r="GM165" s="45"/>
    </row>
    <row r="166" spans="1:195" s="10" customFormat="1" ht="14" customHeight="1">
      <c r="A166" s="10" t="s">
        <v>187</v>
      </c>
      <c r="B166" s="10">
        <v>987</v>
      </c>
      <c r="C166" s="10">
        <v>1990</v>
      </c>
      <c r="D166" s="10" t="s">
        <v>188</v>
      </c>
      <c r="E166" s="10">
        <v>-8.2899999999999991</v>
      </c>
      <c r="F166" s="10" t="s">
        <v>176</v>
      </c>
      <c r="G166" s="13">
        <v>76.88</v>
      </c>
      <c r="H166" s="13">
        <v>0</v>
      </c>
      <c r="I166" s="13">
        <v>13.73</v>
      </c>
      <c r="J166" s="13">
        <v>2.13</v>
      </c>
      <c r="K166" s="13">
        <v>0.32</v>
      </c>
      <c r="L166" s="13">
        <v>1.24</v>
      </c>
      <c r="M166" s="13">
        <v>3.9</v>
      </c>
      <c r="N166" s="13">
        <v>1.79</v>
      </c>
      <c r="O166" s="11">
        <v>0.14057779220454941</v>
      </c>
      <c r="P166" s="13">
        <f t="shared" si="30"/>
        <v>100.13057779220455</v>
      </c>
      <c r="Q166" s="13">
        <v>2.67</v>
      </c>
      <c r="R166" s="13">
        <f t="shared" si="31"/>
        <v>2.67</v>
      </c>
      <c r="T166" s="35">
        <v>563</v>
      </c>
      <c r="U166" s="36"/>
      <c r="V166" s="36">
        <v>556.54866480931275</v>
      </c>
      <c r="W166" s="37">
        <v>-1.1458854690385871E-2</v>
      </c>
      <c r="X166" s="38">
        <v>1244.6987077831659</v>
      </c>
      <c r="Y166" s="37">
        <v>1.2108325182649484</v>
      </c>
      <c r="Z166" s="38">
        <v>493.89302404939139</v>
      </c>
      <c r="AA166" s="37">
        <v>-0.1227477370348288</v>
      </c>
      <c r="AB166" s="38">
        <v>3262.4313711062819</v>
      </c>
      <c r="AC166" s="37">
        <v>4.7947271245227032</v>
      </c>
      <c r="AD166" s="109">
        <v>303.40206306121331</v>
      </c>
      <c r="AE166" s="37">
        <v>-0.46109757893212555</v>
      </c>
      <c r="AF166" s="39"/>
      <c r="AG166" s="40">
        <f t="shared" si="32"/>
        <v>1.1458854690385871E-2</v>
      </c>
      <c r="AH166" s="39">
        <f t="shared" si="33"/>
        <v>0.1227477370348288</v>
      </c>
      <c r="AI166" s="39">
        <f t="shared" si="34"/>
        <v>1.2108325182649484</v>
      </c>
      <c r="AJ166" s="39">
        <f t="shared" si="35"/>
        <v>4.7947271245227032</v>
      </c>
      <c r="AK166" s="39">
        <f t="shared" si="25"/>
        <v>0.46109757893212555</v>
      </c>
      <c r="AM166" s="41">
        <v>1.2853810616018508</v>
      </c>
      <c r="AN166" s="13">
        <v>8.9877657276106089E-3</v>
      </c>
      <c r="AO166" s="13">
        <v>1.2943545022203273</v>
      </c>
      <c r="AQ166" s="42">
        <v>0.75081729795487173</v>
      </c>
      <c r="AR166" s="42">
        <v>0</v>
      </c>
      <c r="AS166" s="42">
        <v>7.9024873533670645E-2</v>
      </c>
      <c r="AT166" s="42">
        <v>1.0716216552462701E-2</v>
      </c>
      <c r="AU166" s="42">
        <v>6.6808462008762113E-3</v>
      </c>
      <c r="AV166" s="42">
        <v>4.6586520991048043E-3</v>
      </c>
      <c r="AW166" s="42">
        <v>1.2975878765964592E-2</v>
      </c>
      <c r="AX166" s="42">
        <v>3.6926328949266264E-2</v>
      </c>
      <c r="AY166" s="42">
        <v>1.1151293005098767E-2</v>
      </c>
      <c r="AZ166" s="42">
        <v>1.0303149200675782E-3</v>
      </c>
      <c r="BA166" s="42">
        <v>8.7048612938684392E-2</v>
      </c>
      <c r="BB166" s="42">
        <v>1.0010303149200677</v>
      </c>
      <c r="BD166" s="42">
        <v>0.72190230770975938</v>
      </c>
      <c r="BE166" s="42">
        <v>0</v>
      </c>
      <c r="BF166" s="42">
        <v>0.15196303741488287</v>
      </c>
      <c r="BG166" s="42">
        <v>1.0303520550488601E-2</v>
      </c>
      <c r="BH166" s="42">
        <v>6.4235577723149358E-3</v>
      </c>
      <c r="BI166" s="42">
        <v>4.4792411020914075E-3</v>
      </c>
      <c r="BJ166" s="42">
        <v>1.2476160114088008E-2</v>
      </c>
      <c r="BK166" s="42">
        <v>7.1008492096108447E-2</v>
      </c>
      <c r="BL166" s="42">
        <v>2.1443683240266406E-2</v>
      </c>
      <c r="BM166" s="42">
        <v>9.9063609814339492E-4</v>
      </c>
      <c r="BN166" s="42">
        <v>1.754869517635171</v>
      </c>
      <c r="BO166" s="11">
        <v>1</v>
      </c>
      <c r="CC166" s="39"/>
      <c r="CD166" s="41"/>
      <c r="CE166" s="39"/>
      <c r="CF166" s="43"/>
      <c r="CG166" s="38"/>
      <c r="CH166" s="39"/>
      <c r="CI166" s="41"/>
      <c r="CJ166" s="39"/>
      <c r="CK166" s="43"/>
      <c r="CL166" s="38"/>
      <c r="CM166" s="39"/>
      <c r="CN166" s="38"/>
      <c r="CO166" s="39"/>
      <c r="CP166" s="43"/>
      <c r="CQ166" s="38"/>
      <c r="CR166" s="39"/>
      <c r="CS166" s="38"/>
      <c r="CT166" s="39"/>
      <c r="CU166" s="43"/>
      <c r="CV166" s="41"/>
      <c r="CW166" s="41"/>
      <c r="CX166" s="41"/>
      <c r="CY166" s="41"/>
      <c r="CZ166" s="41"/>
      <c r="DA166" s="38"/>
      <c r="DC166" s="13"/>
      <c r="DD166" s="12"/>
      <c r="DE166" s="11"/>
      <c r="DI166" s="44"/>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W166" s="13"/>
      <c r="EX166" s="13"/>
      <c r="EY166" s="13"/>
      <c r="EZ166" s="13"/>
      <c r="GB166" s="45"/>
      <c r="GC166" s="45"/>
      <c r="GD166" s="45"/>
      <c r="GF166" s="45"/>
      <c r="GG166" s="45"/>
      <c r="GH166" s="45"/>
      <c r="GI166" s="45"/>
      <c r="GJ166" s="45"/>
      <c r="GK166" s="45"/>
      <c r="GL166" s="45"/>
      <c r="GM166" s="45"/>
    </row>
    <row r="167" spans="1:195" s="10" customFormat="1" ht="14" customHeight="1">
      <c r="A167" s="10" t="s">
        <v>189</v>
      </c>
      <c r="B167" s="10">
        <v>987</v>
      </c>
      <c r="C167" s="10">
        <v>1990</v>
      </c>
      <c r="D167" s="10" t="s">
        <v>190</v>
      </c>
      <c r="E167" s="10">
        <v>-8.6199999999999992</v>
      </c>
      <c r="F167" s="10" t="s">
        <v>176</v>
      </c>
      <c r="G167" s="13">
        <v>77.599999999999994</v>
      </c>
      <c r="H167" s="13">
        <v>0</v>
      </c>
      <c r="I167" s="13">
        <v>13.9</v>
      </c>
      <c r="J167" s="13">
        <v>0.92</v>
      </c>
      <c r="K167" s="13">
        <v>0.35</v>
      </c>
      <c r="L167" s="13">
        <v>1.1499999999999999</v>
      </c>
      <c r="M167" s="13">
        <v>4.16</v>
      </c>
      <c r="N167" s="13">
        <v>1.92</v>
      </c>
      <c r="O167" s="11">
        <v>0.18327548752777847</v>
      </c>
      <c r="P167" s="13">
        <f t="shared" si="30"/>
        <v>100.18327548752778</v>
      </c>
      <c r="Q167" s="13">
        <v>2.11</v>
      </c>
      <c r="R167" s="13">
        <f t="shared" si="31"/>
        <v>2.11</v>
      </c>
      <c r="T167" s="35">
        <v>734.00000000000011</v>
      </c>
      <c r="U167" s="36"/>
      <c r="V167" s="36">
        <v>297.73258864620254</v>
      </c>
      <c r="W167" s="37">
        <v>-0.59436977023678139</v>
      </c>
      <c r="X167" s="38">
        <v>1162.2468477035579</v>
      </c>
      <c r="Y167" s="37">
        <v>0.58344257180321224</v>
      </c>
      <c r="Z167" s="38">
        <v>380.81330361916469</v>
      </c>
      <c r="AA167" s="37">
        <v>-0.48118078525999369</v>
      </c>
      <c r="AB167" s="38">
        <v>2744.9161455677736</v>
      </c>
      <c r="AC167" s="37">
        <v>2.739667773253097</v>
      </c>
      <c r="AD167" s="109">
        <v>323.26837676621119</v>
      </c>
      <c r="AE167" s="37">
        <v>-0.55957986816592487</v>
      </c>
      <c r="AF167" s="39"/>
      <c r="AG167" s="40">
        <f t="shared" si="32"/>
        <v>0.59436977023678139</v>
      </c>
      <c r="AH167" s="39">
        <f t="shared" si="33"/>
        <v>0.48118078525999369</v>
      </c>
      <c r="AI167" s="39">
        <f t="shared" si="34"/>
        <v>0.58344257180321224</v>
      </c>
      <c r="AJ167" s="39">
        <f t="shared" si="35"/>
        <v>2.739667773253097</v>
      </c>
      <c r="AK167" s="39">
        <f t="shared" si="25"/>
        <v>0.55957986816592487</v>
      </c>
      <c r="AM167" s="41">
        <v>1.242853881928488</v>
      </c>
      <c r="AN167" s="13">
        <v>0</v>
      </c>
      <c r="AO167" s="13">
        <v>1.2622141041527482</v>
      </c>
      <c r="AQ167" s="42">
        <v>0.7712403977544684</v>
      </c>
      <c r="AR167" s="42">
        <v>0</v>
      </c>
      <c r="AS167" s="42">
        <v>8.141702444773391E-2</v>
      </c>
      <c r="AT167" s="42">
        <v>4.9131884738033071E-3</v>
      </c>
      <c r="AU167" s="42">
        <v>2.7338153537908253E-3</v>
      </c>
      <c r="AV167" s="42">
        <v>5.1854386319724151E-3</v>
      </c>
      <c r="AW167" s="42">
        <v>1.2246728446251746E-2</v>
      </c>
      <c r="AX167" s="42">
        <v>4.0084088416539973E-2</v>
      </c>
      <c r="AY167" s="42">
        <v>1.2172522293273626E-2</v>
      </c>
      <c r="AZ167" s="42">
        <v>1.3669883319500468E-3</v>
      </c>
      <c r="BA167" s="42">
        <v>7.0006796182165876E-2</v>
      </c>
      <c r="BB167" s="42">
        <v>1.00136698833195</v>
      </c>
      <c r="BD167" s="42">
        <v>0.72507703492702236</v>
      </c>
      <c r="BE167" s="42">
        <v>0</v>
      </c>
      <c r="BF167" s="42">
        <v>0.15308745457583692</v>
      </c>
      <c r="BG167" s="42">
        <v>4.6191046799354245E-3</v>
      </c>
      <c r="BH167" s="42">
        <v>2.5701801105544281E-3</v>
      </c>
      <c r="BI167" s="42">
        <v>4.8750590334916237E-3</v>
      </c>
      <c r="BJ167" s="42">
        <v>1.1513688306809376E-2</v>
      </c>
      <c r="BK167" s="42">
        <v>7.5369630692167705E-2</v>
      </c>
      <c r="BL167" s="42">
        <v>2.2887847674182036E-2</v>
      </c>
      <c r="BM167" s="42">
        <v>1.2851658826431508E-3</v>
      </c>
      <c r="BN167" s="42">
        <v>1.7537771130870434</v>
      </c>
      <c r="BO167" s="11">
        <v>1</v>
      </c>
      <c r="CC167" s="39"/>
      <c r="CD167" s="41"/>
      <c r="CE167" s="39"/>
      <c r="CF167" s="43"/>
      <c r="CG167" s="38"/>
      <c r="CH167" s="39"/>
      <c r="CI167" s="41"/>
      <c r="CJ167" s="39"/>
      <c r="CK167" s="43"/>
      <c r="CL167" s="38"/>
      <c r="CM167" s="39"/>
      <c r="CN167" s="38"/>
      <c r="CO167" s="39"/>
      <c r="CP167" s="43"/>
      <c r="CQ167" s="38"/>
      <c r="CR167" s="39"/>
      <c r="CS167" s="38"/>
      <c r="CT167" s="39"/>
      <c r="CU167" s="43"/>
      <c r="CV167" s="41"/>
      <c r="CW167" s="41"/>
      <c r="CX167" s="41"/>
      <c r="CY167" s="41"/>
      <c r="CZ167" s="41"/>
      <c r="DA167" s="38"/>
      <c r="DC167" s="13"/>
      <c r="DD167" s="12"/>
      <c r="DE167" s="11"/>
      <c r="DI167" s="44"/>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W167" s="13"/>
      <c r="EX167" s="13"/>
      <c r="EY167" s="13"/>
      <c r="EZ167" s="13"/>
      <c r="GB167" s="45"/>
      <c r="GC167" s="45"/>
      <c r="GD167" s="45"/>
      <c r="GF167" s="45"/>
      <c r="GG167" s="45"/>
      <c r="GH167" s="45"/>
      <c r="GI167" s="45"/>
      <c r="GJ167" s="45"/>
      <c r="GK167" s="45"/>
      <c r="GL167" s="45"/>
      <c r="GM167" s="45"/>
    </row>
    <row r="168" spans="1:195" s="17" customFormat="1" ht="14" customHeight="1" thickBot="1">
      <c r="A168" s="17" t="s">
        <v>191</v>
      </c>
      <c r="B168" s="17">
        <v>987</v>
      </c>
      <c r="C168" s="17">
        <v>1990</v>
      </c>
      <c r="D168" s="17" t="s">
        <v>192</v>
      </c>
      <c r="E168" s="17">
        <v>-8.86</v>
      </c>
      <c r="F168" s="17" t="s">
        <v>176</v>
      </c>
      <c r="G168" s="64">
        <v>77.599999999999994</v>
      </c>
      <c r="H168" s="64">
        <v>0</v>
      </c>
      <c r="I168" s="64">
        <v>14.02</v>
      </c>
      <c r="J168" s="64">
        <v>0.63</v>
      </c>
      <c r="K168" s="64">
        <v>0.33</v>
      </c>
      <c r="L168" s="64">
        <v>1.18</v>
      </c>
      <c r="M168" s="64">
        <v>4.34</v>
      </c>
      <c r="N168" s="64">
        <v>1.89</v>
      </c>
      <c r="O168" s="63">
        <v>0.19251417014157657</v>
      </c>
      <c r="P168" s="64">
        <f t="shared" si="30"/>
        <v>100.18251417014157</v>
      </c>
      <c r="Q168" s="64">
        <v>1.78</v>
      </c>
      <c r="R168" s="64">
        <f t="shared" si="31"/>
        <v>1.78</v>
      </c>
      <c r="T168" s="66">
        <v>771</v>
      </c>
      <c r="U168" s="67"/>
      <c r="V168" s="67">
        <v>245.18638629789069</v>
      </c>
      <c r="W168" s="68">
        <v>-0.6819891228302325</v>
      </c>
      <c r="X168" s="69">
        <v>1153.5899214803685</v>
      </c>
      <c r="Y168" s="68">
        <v>0.49622557909256615</v>
      </c>
      <c r="Z168" s="69">
        <v>320.62906367164163</v>
      </c>
      <c r="AA168" s="68">
        <v>-0.58413869822095765</v>
      </c>
      <c r="AB168" s="69">
        <v>2420.4150719974359</v>
      </c>
      <c r="AC168" s="68">
        <v>2.139319159529748</v>
      </c>
      <c r="AD168" s="214">
        <v>353.33082565080093</v>
      </c>
      <c r="AE168" s="68">
        <v>-0.5417239615424112</v>
      </c>
      <c r="AF168" s="70"/>
      <c r="AG168" s="71">
        <f t="shared" si="32"/>
        <v>0.6819891228302325</v>
      </c>
      <c r="AH168" s="70">
        <f t="shared" si="33"/>
        <v>0.58413869822095765</v>
      </c>
      <c r="AI168" s="70">
        <f t="shared" si="34"/>
        <v>0.49622557909256615</v>
      </c>
      <c r="AJ168" s="70">
        <f t="shared" si="35"/>
        <v>2.139319159529748</v>
      </c>
      <c r="AK168" s="70">
        <f t="shared" si="25"/>
        <v>0.5417239615424112</v>
      </c>
      <c r="AM168" s="72">
        <v>1.2442518220514542</v>
      </c>
      <c r="AN168" s="64">
        <v>0</v>
      </c>
      <c r="AO168" s="64">
        <v>1.237359935316634</v>
      </c>
      <c r="AQ168" s="73">
        <v>0.77988869021895069</v>
      </c>
      <c r="AR168" s="73">
        <v>0</v>
      </c>
      <c r="AS168" s="73">
        <v>8.3040755542083899E-2</v>
      </c>
      <c r="AT168" s="73">
        <v>3.5155197523509293E-3</v>
      </c>
      <c r="AU168" s="73">
        <v>1.7797352855307832E-3</v>
      </c>
      <c r="AV168" s="73">
        <v>4.9439520137857925E-3</v>
      </c>
      <c r="AW168" s="73">
        <v>1.2707119304528823E-2</v>
      </c>
      <c r="AX168" s="73">
        <v>4.2287427157957164E-2</v>
      </c>
      <c r="AY168" s="73">
        <v>1.2116690269802577E-2</v>
      </c>
      <c r="AZ168" s="73">
        <v>1.451997866264276E-3</v>
      </c>
      <c r="BA168" s="73">
        <v>5.9720110455009322E-2</v>
      </c>
      <c r="BB168" s="73">
        <v>1.0014519978662644</v>
      </c>
      <c r="BD168" s="73">
        <v>0.72364365870104597</v>
      </c>
      <c r="BE168" s="73">
        <v>0</v>
      </c>
      <c r="BF168" s="73">
        <v>0.15410382767546529</v>
      </c>
      <c r="BG168" s="73">
        <v>3.261982905679538E-3</v>
      </c>
      <c r="BH168" s="73">
        <v>1.6513820109114233E-3</v>
      </c>
      <c r="BI168" s="73">
        <v>4.5873976229786608E-3</v>
      </c>
      <c r="BJ168" s="73">
        <v>1.1790690672150085E-2</v>
      </c>
      <c r="BK168" s="73">
        <v>7.8475374471828729E-2</v>
      </c>
      <c r="BL168" s="73">
        <v>2.2485685939940159E-2</v>
      </c>
      <c r="BM168" s="73">
        <v>1.3472807870500143E-3</v>
      </c>
      <c r="BN168" s="73">
        <v>1.7510407333383498</v>
      </c>
      <c r="BO168" s="63">
        <v>1</v>
      </c>
      <c r="BP168" s="10"/>
      <c r="BQ168" s="10"/>
      <c r="BR168" s="10"/>
      <c r="BS168" s="10"/>
      <c r="BT168" s="10"/>
      <c r="BU168" s="10"/>
      <c r="BV168" s="10"/>
      <c r="BW168" s="10"/>
      <c r="BX168" s="10"/>
      <c r="BY168" s="10"/>
      <c r="BZ168" s="10"/>
      <c r="CA168" s="10"/>
      <c r="CB168" s="10"/>
      <c r="CC168" s="39"/>
      <c r="CD168" s="41"/>
      <c r="CE168" s="39"/>
      <c r="CF168" s="43"/>
      <c r="CG168" s="38"/>
      <c r="CH168" s="39"/>
      <c r="CI168" s="41"/>
      <c r="CJ168" s="39"/>
      <c r="CK168" s="43"/>
      <c r="CL168" s="38"/>
      <c r="CM168" s="39"/>
      <c r="CN168" s="38"/>
      <c r="CO168" s="39"/>
      <c r="CP168" s="43"/>
      <c r="CQ168" s="38"/>
      <c r="CR168" s="39"/>
      <c r="CS168" s="38"/>
      <c r="CT168" s="39"/>
      <c r="CU168" s="43"/>
      <c r="CV168" s="41"/>
      <c r="CW168" s="41"/>
      <c r="CX168" s="41"/>
      <c r="CY168" s="41"/>
      <c r="CZ168" s="41"/>
      <c r="DA168" s="38"/>
      <c r="DB168" s="10"/>
      <c r="DC168" s="13"/>
      <c r="DD168" s="12"/>
      <c r="DE168" s="11"/>
      <c r="DF168" s="10"/>
      <c r="DG168" s="10"/>
      <c r="DH168" s="10"/>
      <c r="DI168" s="44"/>
      <c r="DJ168" s="10"/>
      <c r="DK168" s="10"/>
      <c r="DL168" s="10"/>
      <c r="DM168" s="10"/>
      <c r="DN168" s="10"/>
      <c r="DO168" s="10"/>
      <c r="DP168" s="10"/>
      <c r="DQ168" s="10"/>
      <c r="DR168" s="10"/>
      <c r="DS168" s="10"/>
      <c r="DT168" s="10"/>
      <c r="DU168" s="10"/>
      <c r="DV168" s="10"/>
      <c r="DW168" s="10"/>
      <c r="DX168" s="10"/>
      <c r="DY168" s="10"/>
      <c r="DZ168" s="45"/>
      <c r="EA168" s="45"/>
      <c r="EB168" s="187"/>
      <c r="EC168" s="187"/>
      <c r="ED168" s="187"/>
      <c r="EE168" s="187"/>
      <c r="EF168" s="187"/>
      <c r="EG168" s="187"/>
      <c r="EH168" s="187"/>
      <c r="EI168" s="187"/>
      <c r="EJ168" s="187"/>
      <c r="EK168" s="187"/>
      <c r="EL168" s="187"/>
      <c r="EM168" s="187"/>
      <c r="EN168" s="187"/>
      <c r="EO168" s="187"/>
      <c r="EP168" s="187"/>
      <c r="EQ168" s="187"/>
      <c r="ER168" s="187"/>
      <c r="ES168" s="187"/>
      <c r="ET168" s="187"/>
      <c r="EU168" s="187"/>
      <c r="EW168" s="64"/>
      <c r="EX168" s="64"/>
      <c r="EY168" s="64"/>
      <c r="EZ168" s="64"/>
      <c r="GB168" s="187"/>
      <c r="GC168" s="187"/>
      <c r="GD168" s="187"/>
      <c r="GF168" s="187"/>
      <c r="GG168" s="187"/>
      <c r="GH168" s="187"/>
      <c r="GI168" s="187"/>
      <c r="GJ168" s="187"/>
      <c r="GK168" s="187"/>
      <c r="GL168" s="187"/>
      <c r="GM168" s="187"/>
    </row>
    <row r="169" spans="1:195" s="10" customFormat="1" ht="14" customHeight="1">
      <c r="A169" s="10">
        <v>26</v>
      </c>
      <c r="B169" s="10">
        <v>1315</v>
      </c>
      <c r="C169" s="10">
        <v>12000</v>
      </c>
      <c r="D169" s="10" t="s">
        <v>193</v>
      </c>
      <c r="E169" s="10">
        <v>-2.64</v>
      </c>
      <c r="F169" s="10" t="s">
        <v>194</v>
      </c>
      <c r="G169" s="10">
        <v>45.6</v>
      </c>
      <c r="H169" s="10">
        <v>0.61</v>
      </c>
      <c r="I169" s="10">
        <v>15.5</v>
      </c>
      <c r="J169" s="10">
        <v>8.1999999999999993</v>
      </c>
      <c r="K169" s="10">
        <v>12.8</v>
      </c>
      <c r="L169" s="10">
        <v>12.6</v>
      </c>
      <c r="M169" s="10">
        <v>1.76</v>
      </c>
      <c r="N169" s="10">
        <v>0</v>
      </c>
      <c r="O169" s="11">
        <v>3.1958091674462108</v>
      </c>
      <c r="P169" s="13">
        <f t="shared" si="30"/>
        <v>100.26580916744621</v>
      </c>
      <c r="Q169" s="13">
        <f>100-P169</f>
        <v>-0.26580916744620708</v>
      </c>
      <c r="R169" s="13">
        <v>0.1</v>
      </c>
      <c r="T169" s="35">
        <v>12799.215715622075</v>
      </c>
      <c r="U169" s="36"/>
      <c r="V169" s="36">
        <v>13335.790573879422</v>
      </c>
      <c r="W169" s="37">
        <v>4.1922479484616457E-2</v>
      </c>
      <c r="X169" s="38">
        <v>16991.658709833217</v>
      </c>
      <c r="Y169" s="37">
        <v>0.32755467892412021</v>
      </c>
      <c r="Z169" s="38">
        <v>2.3830630856970467E-7</v>
      </c>
      <c r="AA169" s="37">
        <v>-0.99999999998138123</v>
      </c>
      <c r="AB169" s="38">
        <v>175500.62689730548</v>
      </c>
      <c r="AC169" s="37">
        <v>12.711826630369103</v>
      </c>
      <c r="AD169" s="109">
        <v>30481.91834585815</v>
      </c>
      <c r="AE169" s="37">
        <v>1.3815457933608748</v>
      </c>
      <c r="AF169" s="39"/>
      <c r="AG169" s="40">
        <f t="shared" si="32"/>
        <v>4.1922479484616457E-2</v>
      </c>
      <c r="AH169" s="39">
        <f t="shared" si="33"/>
        <v>0.99999999998138123</v>
      </c>
      <c r="AI169" s="39">
        <f t="shared" si="34"/>
        <v>0.32755467892412021</v>
      </c>
      <c r="AJ169" s="39">
        <f t="shared" si="35"/>
        <v>12.711826630369103</v>
      </c>
      <c r="AK169" s="39">
        <f t="shared" si="25"/>
        <v>1.3815457933608748</v>
      </c>
      <c r="AM169" s="41">
        <v>7.7996572338230123</v>
      </c>
      <c r="AN169" s="13">
        <v>1.0023884744104608</v>
      </c>
      <c r="AO169" s="13">
        <v>0.6006923950203803</v>
      </c>
      <c r="AQ169" s="42">
        <v>0.47168925216823526</v>
      </c>
      <c r="AR169" s="42">
        <v>4.7478159062628918E-3</v>
      </c>
      <c r="AS169" s="42">
        <v>9.4492037431094744E-2</v>
      </c>
      <c r="AT169" s="42">
        <v>2.8797159500904588E-2</v>
      </c>
      <c r="AU169" s="42">
        <v>4.2141082552737845E-2</v>
      </c>
      <c r="AV169" s="42">
        <v>0.19737425940393014</v>
      </c>
      <c r="AW169" s="42">
        <v>0.13965480479450748</v>
      </c>
      <c r="AX169" s="42">
        <v>1.7650395361870092E-2</v>
      </c>
      <c r="AY169" s="42">
        <v>0</v>
      </c>
      <c r="AZ169" s="42">
        <v>2.4808719665021586E-2</v>
      </c>
      <c r="BA169" s="42">
        <v>3.4531928804567807E-3</v>
      </c>
      <c r="BB169" s="42">
        <v>1.0248087196650215</v>
      </c>
      <c r="BD169" s="42">
        <v>0.42544766846069382</v>
      </c>
      <c r="BE169" s="42">
        <v>4.2823685261323225E-3</v>
      </c>
      <c r="BF169" s="42">
        <v>0.17045721024324467</v>
      </c>
      <c r="BG169" s="42">
        <v>2.5974058793226062E-2</v>
      </c>
      <c r="BH169" s="42">
        <v>3.8009823705029741E-2</v>
      </c>
      <c r="BI169" s="42">
        <v>0.1780248714414383</v>
      </c>
      <c r="BJ169" s="42">
        <v>0.12596388579141285</v>
      </c>
      <c r="BK169" s="42">
        <v>3.1840113038822268E-2</v>
      </c>
      <c r="BL169" s="42">
        <v>0</v>
      </c>
      <c r="BM169" s="42">
        <v>2.2376621664497588E-2</v>
      </c>
      <c r="BN169" s="42">
        <v>1.5180434974415526</v>
      </c>
      <c r="BO169" s="11">
        <v>1</v>
      </c>
      <c r="CC169" s="39"/>
      <c r="CD169" s="41"/>
      <c r="CE169" s="39"/>
      <c r="CF169" s="43"/>
      <c r="CG169" s="38"/>
      <c r="CH169" s="39"/>
      <c r="CI169" s="41"/>
      <c r="CJ169" s="41"/>
      <c r="CK169" s="43"/>
      <c r="CL169" s="38"/>
      <c r="CM169" s="39"/>
      <c r="CN169" s="38"/>
      <c r="CO169" s="38"/>
      <c r="CP169" s="43"/>
      <c r="CQ169" s="38"/>
      <c r="CR169" s="39"/>
      <c r="CS169" s="38"/>
      <c r="CT169" s="38"/>
      <c r="CU169" s="43"/>
      <c r="CV169" s="41"/>
      <c r="CW169" s="41"/>
      <c r="CX169" s="41"/>
      <c r="CY169" s="41"/>
      <c r="CZ169" s="41"/>
      <c r="DA169" s="38"/>
      <c r="DC169" s="13"/>
      <c r="DD169" s="12"/>
      <c r="DE169" s="11"/>
      <c r="DI169" s="44"/>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W169" s="13"/>
      <c r="EX169" s="13"/>
      <c r="EY169" s="13"/>
      <c r="EZ169" s="13"/>
      <c r="GB169" s="45"/>
      <c r="GC169" s="45"/>
      <c r="GD169" s="45"/>
      <c r="GF169" s="45"/>
      <c r="GG169" s="45"/>
      <c r="GH169" s="45"/>
      <c r="GI169" s="45"/>
      <c r="GJ169" s="45"/>
      <c r="GK169" s="45"/>
      <c r="GL169" s="45"/>
      <c r="GM169" s="45"/>
    </row>
    <row r="170" spans="1:195" s="10" customFormat="1" ht="14" customHeight="1">
      <c r="A170" s="10" t="s">
        <v>195</v>
      </c>
      <c r="B170" s="10">
        <v>1315</v>
      </c>
      <c r="C170" s="10">
        <v>12000</v>
      </c>
      <c r="D170" s="10" t="s">
        <v>196</v>
      </c>
      <c r="E170" s="10">
        <v>-3.87</v>
      </c>
      <c r="F170" s="10" t="s">
        <v>194</v>
      </c>
      <c r="G170" s="13">
        <v>46.3</v>
      </c>
      <c r="H170" s="13">
        <v>0.57999999999999996</v>
      </c>
      <c r="I170" s="13">
        <v>17</v>
      </c>
      <c r="J170" s="13">
        <v>7.5</v>
      </c>
      <c r="K170" s="13">
        <v>11.9</v>
      </c>
      <c r="L170" s="13">
        <v>10.4</v>
      </c>
      <c r="M170" s="13">
        <v>3.1</v>
      </c>
      <c r="N170" s="10">
        <v>0</v>
      </c>
      <c r="O170" s="11">
        <v>3.3456127221702521</v>
      </c>
      <c r="P170" s="13">
        <f t="shared" si="30"/>
        <v>100.12561272217026</v>
      </c>
      <c r="Q170" s="13">
        <f t="shared" ref="Q170:Q177" si="36">100-P170</f>
        <v>-0.12561272217025987</v>
      </c>
      <c r="R170" s="13">
        <v>0.1</v>
      </c>
      <c r="T170" s="35">
        <v>13399.178952291859</v>
      </c>
      <c r="U170" s="36"/>
      <c r="V170" s="36">
        <v>11090.936518646815</v>
      </c>
      <c r="W170" s="37">
        <v>-0.17226745324199372</v>
      </c>
      <c r="X170" s="38">
        <v>15172.947786781699</v>
      </c>
      <c r="Y170" s="37">
        <v>0.13237891969391496</v>
      </c>
      <c r="Z170" s="38">
        <v>8.7201445818269841E-6</v>
      </c>
      <c r="AA170" s="37">
        <v>-0.99999999934920314</v>
      </c>
      <c r="AB170" s="38">
        <v>172654.40363527762</v>
      </c>
      <c r="AC170" s="37">
        <v>11.885446507582166</v>
      </c>
      <c r="AD170" s="109">
        <v>31985.372182096693</v>
      </c>
      <c r="AE170" s="37">
        <v>1.3871143370785239</v>
      </c>
      <c r="AF170" s="39"/>
      <c r="AG170" s="40">
        <f t="shared" si="32"/>
        <v>0.17226745324199372</v>
      </c>
      <c r="AH170" s="39">
        <f t="shared" si="33"/>
        <v>0.99999999934920314</v>
      </c>
      <c r="AI170" s="39">
        <f t="shared" si="34"/>
        <v>0.13237891969391496</v>
      </c>
      <c r="AJ170" s="39">
        <f t="shared" si="35"/>
        <v>11.885446507582166</v>
      </c>
      <c r="AK170" s="39">
        <f t="shared" si="25"/>
        <v>1.3871143370785239</v>
      </c>
      <c r="AM170" s="41">
        <v>7.1911691307959948</v>
      </c>
      <c r="AN170" s="13">
        <v>0.84844254381114137</v>
      </c>
      <c r="AO170" s="13">
        <v>0.70809548422014978</v>
      </c>
      <c r="AQ170" s="42">
        <v>0.48608904474370468</v>
      </c>
      <c r="AR170" s="42">
        <v>4.581795843919231E-3</v>
      </c>
      <c r="AS170" s="42">
        <v>0.10518556421080658</v>
      </c>
      <c r="AT170" s="42">
        <v>3.5884987685381564E-2</v>
      </c>
      <c r="AU170" s="42">
        <v>2.9967401648609834E-2</v>
      </c>
      <c r="AV170" s="42">
        <v>0.18623924804896269</v>
      </c>
      <c r="AW170" s="42">
        <v>0.11699367428894848</v>
      </c>
      <c r="AX170" s="42">
        <v>3.1553473030669195E-2</v>
      </c>
      <c r="AY170" s="42">
        <v>0</v>
      </c>
      <c r="AZ170" s="42">
        <v>2.6359846970948373E-2</v>
      </c>
      <c r="BA170" s="42">
        <v>3.5048104989979863E-3</v>
      </c>
      <c r="BB170" s="42">
        <v>1.0263598469709487</v>
      </c>
      <c r="BD170" s="42">
        <v>0.42893960778168949</v>
      </c>
      <c r="BE170" s="42">
        <v>4.0431145969617999E-3</v>
      </c>
      <c r="BF170" s="42">
        <v>0.18563781737014107</v>
      </c>
      <c r="BG170" s="42">
        <v>3.1665993524158054E-2</v>
      </c>
      <c r="BH170" s="42">
        <v>2.6444137444341223E-2</v>
      </c>
      <c r="BI170" s="42">
        <v>0.16434311958994921</v>
      </c>
      <c r="BJ170" s="42">
        <v>0.10323874052520542</v>
      </c>
      <c r="BK170" s="42">
        <v>5.5687469167553766E-2</v>
      </c>
      <c r="BL170" s="42">
        <v>0</v>
      </c>
      <c r="BM170" s="42">
        <v>2.3260722583998091E-2</v>
      </c>
      <c r="BN170" s="42">
        <v>1.5111799652021156</v>
      </c>
      <c r="BO170" s="11">
        <v>1</v>
      </c>
      <c r="CC170" s="39"/>
      <c r="CD170" s="41"/>
      <c r="CE170" s="39"/>
      <c r="CF170" s="43"/>
      <c r="CG170" s="38"/>
      <c r="CH170" s="39"/>
      <c r="CI170" s="41"/>
      <c r="CJ170" s="41"/>
      <c r="CK170" s="43"/>
      <c r="CL170" s="38"/>
      <c r="CM170" s="39"/>
      <c r="CN170" s="38"/>
      <c r="CO170" s="38"/>
      <c r="CP170" s="43"/>
      <c r="CQ170" s="38"/>
      <c r="CR170" s="39"/>
      <c r="CS170" s="38"/>
      <c r="CT170" s="38"/>
      <c r="CU170" s="43"/>
      <c r="CV170" s="41"/>
      <c r="CW170" s="41"/>
      <c r="CX170" s="41"/>
      <c r="CY170" s="41"/>
      <c r="CZ170" s="41"/>
      <c r="DA170" s="38"/>
      <c r="DC170" s="13"/>
      <c r="DD170" s="12"/>
      <c r="DE170" s="11"/>
      <c r="DI170" s="44"/>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W170" s="13"/>
      <c r="EX170" s="13"/>
      <c r="EY170" s="13"/>
      <c r="EZ170" s="13"/>
      <c r="GB170" s="45"/>
      <c r="GC170" s="45"/>
      <c r="GD170" s="45"/>
      <c r="GF170" s="45"/>
      <c r="GG170" s="45"/>
      <c r="GH170" s="45"/>
      <c r="GI170" s="45"/>
      <c r="GJ170" s="45"/>
      <c r="GK170" s="45"/>
      <c r="GL170" s="45"/>
      <c r="GM170" s="45"/>
    </row>
    <row r="171" spans="1:195" s="10" customFormat="1" ht="14" customHeight="1">
      <c r="A171" s="10" t="s">
        <v>197</v>
      </c>
      <c r="B171" s="10">
        <v>1315</v>
      </c>
      <c r="C171" s="10">
        <v>12000</v>
      </c>
      <c r="D171" s="10" t="s">
        <v>196</v>
      </c>
      <c r="E171" s="10">
        <v>-3.87</v>
      </c>
      <c r="F171" s="10" t="s">
        <v>194</v>
      </c>
      <c r="G171" s="10">
        <v>45.2</v>
      </c>
      <c r="H171" s="10">
        <v>0.6</v>
      </c>
      <c r="I171" s="10">
        <v>16.5</v>
      </c>
      <c r="J171" s="10">
        <v>8.1</v>
      </c>
      <c r="K171" s="10">
        <v>12</v>
      </c>
      <c r="L171" s="10">
        <v>10.6</v>
      </c>
      <c r="M171" s="10">
        <v>3</v>
      </c>
      <c r="N171" s="10">
        <v>0</v>
      </c>
      <c r="O171" s="11">
        <v>3.7950233863423759</v>
      </c>
      <c r="P171" s="13">
        <f t="shared" si="30"/>
        <v>99.795023386342379</v>
      </c>
      <c r="Q171" s="13">
        <f t="shared" si="36"/>
        <v>0.20497661365762099</v>
      </c>
      <c r="R171" s="13">
        <v>0.1</v>
      </c>
      <c r="T171" s="35">
        <v>15199.068662301215</v>
      </c>
      <c r="U171" s="36"/>
      <c r="V171" s="36">
        <v>11635.212069074432</v>
      </c>
      <c r="W171" s="37">
        <v>-0.23447861657907645</v>
      </c>
      <c r="X171" s="38">
        <v>15939.963810960009</v>
      </c>
      <c r="Y171" s="37">
        <v>4.8746088666370868E-2</v>
      </c>
      <c r="Z171" s="38">
        <v>2.4702799469559298E-6</v>
      </c>
      <c r="AA171" s="37">
        <v>-0.99999999983747156</v>
      </c>
      <c r="AB171" s="38">
        <v>179094.46170679355</v>
      </c>
      <c r="AC171" s="37">
        <v>10.7832523614429</v>
      </c>
      <c r="AD171" s="109">
        <v>32038.22117154513</v>
      </c>
      <c r="AE171" s="37">
        <v>1.107906864781173</v>
      </c>
      <c r="AF171" s="39"/>
      <c r="AG171" s="40">
        <f t="shared" si="32"/>
        <v>0.23447861657907645</v>
      </c>
      <c r="AH171" s="39">
        <f t="shared" si="33"/>
        <v>0.99999999983747156</v>
      </c>
      <c r="AI171" s="39">
        <f t="shared" si="34"/>
        <v>4.8746088666370868E-2</v>
      </c>
      <c r="AJ171" s="39">
        <f t="shared" si="35"/>
        <v>10.7832523614429</v>
      </c>
      <c r="AK171" s="39">
        <f t="shared" si="25"/>
        <v>1.107906864781173</v>
      </c>
      <c r="AM171" s="41">
        <v>7.5281558658924466</v>
      </c>
      <c r="AN171" s="13">
        <v>0.90349555497060563</v>
      </c>
      <c r="AO171" s="13">
        <v>0.68161594155759875</v>
      </c>
      <c r="AQ171" s="42">
        <v>0.47760624776166205</v>
      </c>
      <c r="AR171" s="42">
        <v>4.7704100696126864E-3</v>
      </c>
      <c r="AS171" s="42">
        <v>0.10275143266359262</v>
      </c>
      <c r="AT171" s="42">
        <v>3.9008690750685499E-2</v>
      </c>
      <c r="AU171" s="42">
        <v>3.2571362139365068E-2</v>
      </c>
      <c r="AV171" s="42">
        <v>0.1890175877743831</v>
      </c>
      <c r="AW171" s="42">
        <v>0.12001392209011688</v>
      </c>
      <c r="AX171" s="42">
        <v>3.0732893526885213E-2</v>
      </c>
      <c r="AY171" s="42">
        <v>0</v>
      </c>
      <c r="AZ171" s="42">
        <v>3.0093894668022508E-2</v>
      </c>
      <c r="BA171" s="42">
        <v>3.5274532236969367E-3</v>
      </c>
      <c r="BB171" s="42">
        <v>1.0300938946680225</v>
      </c>
      <c r="BD171" s="42">
        <v>0.42267652791709959</v>
      </c>
      <c r="BE171" s="42">
        <v>4.2217629572778668E-3</v>
      </c>
      <c r="BF171" s="42">
        <v>0.18186788384907387</v>
      </c>
      <c r="BG171" s="42">
        <v>3.4522282826835199E-2</v>
      </c>
      <c r="BH171" s="42">
        <v>2.8825314415626042E-2</v>
      </c>
      <c r="BI171" s="42">
        <v>0.16727858584381564</v>
      </c>
      <c r="BJ171" s="42">
        <v>0.10621106429930545</v>
      </c>
      <c r="BK171" s="42">
        <v>5.4396577890966503E-2</v>
      </c>
      <c r="BL171" s="42">
        <v>0</v>
      </c>
      <c r="BM171" s="42">
        <v>2.6632781646797624E-2</v>
      </c>
      <c r="BN171" s="42">
        <v>1.505046601061244</v>
      </c>
      <c r="BO171" s="11">
        <v>1</v>
      </c>
      <c r="CC171" s="39"/>
      <c r="CD171" s="41"/>
      <c r="CE171" s="39"/>
      <c r="CF171" s="43"/>
      <c r="CG171" s="38"/>
      <c r="CH171" s="39"/>
      <c r="CI171" s="41"/>
      <c r="CJ171" s="41"/>
      <c r="CK171" s="43"/>
      <c r="CL171" s="38"/>
      <c r="CM171" s="39"/>
      <c r="CN171" s="38"/>
      <c r="CO171" s="38"/>
      <c r="CP171" s="43"/>
      <c r="CQ171" s="38"/>
      <c r="CR171" s="39"/>
      <c r="CS171" s="38"/>
      <c r="CT171" s="38"/>
      <c r="CU171" s="43"/>
      <c r="CV171" s="41"/>
      <c r="CW171" s="41"/>
      <c r="CX171" s="41"/>
      <c r="CY171" s="41"/>
      <c r="CZ171" s="41"/>
      <c r="DA171" s="38"/>
      <c r="DC171" s="13"/>
      <c r="DD171" s="12"/>
      <c r="DE171" s="11"/>
      <c r="DI171" s="44"/>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W171" s="13"/>
      <c r="EX171" s="13"/>
      <c r="EY171" s="13"/>
      <c r="EZ171" s="13"/>
      <c r="GB171" s="45"/>
      <c r="GC171" s="45"/>
      <c r="GD171" s="45"/>
      <c r="GF171" s="45"/>
      <c r="GG171" s="45"/>
      <c r="GH171" s="45"/>
      <c r="GI171" s="45"/>
      <c r="GJ171" s="45"/>
      <c r="GK171" s="45"/>
      <c r="GL171" s="45"/>
      <c r="GM171" s="45"/>
    </row>
    <row r="172" spans="1:195" s="10" customFormat="1" ht="14" customHeight="1">
      <c r="A172" s="10">
        <v>34</v>
      </c>
      <c r="B172" s="10">
        <v>1315</v>
      </c>
      <c r="C172" s="10">
        <v>12000</v>
      </c>
      <c r="D172" s="10" t="s">
        <v>198</v>
      </c>
      <c r="E172" s="10">
        <v>-4.6100000000000003</v>
      </c>
      <c r="F172" s="10" t="s">
        <v>194</v>
      </c>
      <c r="G172" s="10">
        <v>46.3</v>
      </c>
      <c r="H172" s="10">
        <v>0.59</v>
      </c>
      <c r="I172" s="10">
        <v>16.2</v>
      </c>
      <c r="J172" s="10">
        <v>7.9</v>
      </c>
      <c r="K172" s="10">
        <v>12.9</v>
      </c>
      <c r="L172" s="10">
        <v>11.3</v>
      </c>
      <c r="M172" s="10">
        <v>2.1</v>
      </c>
      <c r="N172" s="10">
        <v>0</v>
      </c>
      <c r="O172" s="11">
        <v>2.4967259120673524</v>
      </c>
      <c r="P172" s="13">
        <f t="shared" si="30"/>
        <v>99.786725912067354</v>
      </c>
      <c r="Q172" s="13">
        <f t="shared" si="36"/>
        <v>0.21327408793264624</v>
      </c>
      <c r="R172" s="13">
        <v>0.1</v>
      </c>
      <c r="T172" s="35">
        <v>9999.3872778297464</v>
      </c>
      <c r="U172" s="36"/>
      <c r="V172" s="36">
        <v>12443.068012089287</v>
      </c>
      <c r="W172" s="37">
        <v>0.24438304731706656</v>
      </c>
      <c r="X172" s="38">
        <v>14772.016156760068</v>
      </c>
      <c r="Y172" s="37">
        <v>0.47729213264016779</v>
      </c>
      <c r="Z172" s="38">
        <v>1.3136096884204297E-6</v>
      </c>
      <c r="AA172" s="37">
        <v>-0.99999999986863086</v>
      </c>
      <c r="AB172" s="38">
        <v>185664.53464292863</v>
      </c>
      <c r="AC172" s="37">
        <v>17.56759114176694</v>
      </c>
      <c r="AD172" s="109">
        <v>25357.666533597905</v>
      </c>
      <c r="AE172" s="37">
        <v>1.5359220349250737</v>
      </c>
      <c r="AF172" s="39"/>
      <c r="AG172" s="40">
        <f t="shared" si="32"/>
        <v>0.24438304731706656</v>
      </c>
      <c r="AH172" s="39">
        <f t="shared" si="33"/>
        <v>0.99999999986863086</v>
      </c>
      <c r="AI172" s="39">
        <f t="shared" si="34"/>
        <v>0.47729213264016779</v>
      </c>
      <c r="AJ172" s="39">
        <f t="shared" si="35"/>
        <v>17.56759114176694</v>
      </c>
      <c r="AK172" s="39">
        <f t="shared" si="25"/>
        <v>1.5359220349250737</v>
      </c>
      <c r="AM172" s="41">
        <v>8.1255918163053114</v>
      </c>
      <c r="AN172" s="13">
        <v>0.93076019961853274</v>
      </c>
      <c r="AO172" s="13">
        <v>0.6750191231942948</v>
      </c>
      <c r="AQ172" s="42">
        <v>0.47926550930082634</v>
      </c>
      <c r="AR172" s="42">
        <v>4.5953658718613753E-3</v>
      </c>
      <c r="AS172" s="42">
        <v>9.8828584824473542E-2</v>
      </c>
      <c r="AT172" s="42">
        <v>4.3199012575650127E-2</v>
      </c>
      <c r="AU172" s="42">
        <v>2.5191791155336297E-2</v>
      </c>
      <c r="AV172" s="42">
        <v>0.19905555457897722</v>
      </c>
      <c r="AW172" s="42">
        <v>0.12533369035014746</v>
      </c>
      <c r="AX172" s="42">
        <v>2.1074880057163983E-2</v>
      </c>
      <c r="AY172" s="42">
        <v>0</v>
      </c>
      <c r="AZ172" s="42">
        <v>1.9395386074257556E-2</v>
      </c>
      <c r="BA172" s="42">
        <v>3.4556112855635541E-3</v>
      </c>
      <c r="BB172" s="42">
        <v>1.0193953860742575</v>
      </c>
      <c r="BD172" s="42">
        <v>0.42927711111371131</v>
      </c>
      <c r="BE172" s="42">
        <v>4.1160595696966232E-3</v>
      </c>
      <c r="BF172" s="42">
        <v>0.17704111214177551</v>
      </c>
      <c r="BG172" s="42">
        <v>3.869326492635216E-2</v>
      </c>
      <c r="BH172" s="42">
        <v>2.2564234481882557E-2</v>
      </c>
      <c r="BI172" s="42">
        <v>0.17829364258959349</v>
      </c>
      <c r="BJ172" s="42">
        <v>0.11226112347876181</v>
      </c>
      <c r="BK172" s="42">
        <v>3.7753451698226442E-2</v>
      </c>
      <c r="BL172" s="42">
        <v>0</v>
      </c>
      <c r="BM172" s="42">
        <v>1.7372406612440602E-2</v>
      </c>
      <c r="BN172" s="42">
        <v>1.5143191181461237</v>
      </c>
      <c r="BO172" s="11">
        <v>1</v>
      </c>
      <c r="CC172" s="39"/>
      <c r="CD172" s="41"/>
      <c r="CE172" s="39"/>
      <c r="CF172" s="43"/>
      <c r="CG172" s="38"/>
      <c r="CH172" s="39"/>
      <c r="CI172" s="41"/>
      <c r="CJ172" s="41"/>
      <c r="CK172" s="43"/>
      <c r="CL172" s="38"/>
      <c r="CM172" s="39"/>
      <c r="CN172" s="38"/>
      <c r="CO172" s="38"/>
      <c r="CP172" s="43"/>
      <c r="CQ172" s="38"/>
      <c r="CR172" s="39"/>
      <c r="CS172" s="38"/>
      <c r="CT172" s="38"/>
      <c r="CU172" s="43"/>
      <c r="CV172" s="41"/>
      <c r="CW172" s="41"/>
      <c r="CX172" s="41"/>
      <c r="CY172" s="41"/>
      <c r="CZ172" s="41"/>
      <c r="DA172" s="38"/>
      <c r="DC172" s="13"/>
      <c r="DD172" s="12"/>
      <c r="DE172" s="11"/>
      <c r="DI172" s="44"/>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W172" s="13"/>
      <c r="EX172" s="13"/>
      <c r="EY172" s="13"/>
      <c r="EZ172" s="13"/>
      <c r="GB172" s="45"/>
      <c r="GC172" s="45"/>
      <c r="GD172" s="45"/>
      <c r="GF172" s="45"/>
      <c r="GG172" s="45"/>
      <c r="GH172" s="45"/>
      <c r="GI172" s="45"/>
      <c r="GJ172" s="45"/>
      <c r="GK172" s="45"/>
      <c r="GL172" s="45"/>
      <c r="GM172" s="45"/>
    </row>
    <row r="173" spans="1:195" s="10" customFormat="1" ht="14" customHeight="1">
      <c r="A173" s="10" t="s">
        <v>199</v>
      </c>
      <c r="B173" s="10">
        <v>1315</v>
      </c>
      <c r="C173" s="10">
        <v>12000</v>
      </c>
      <c r="D173" s="10" t="s">
        <v>200</v>
      </c>
      <c r="E173" s="10">
        <v>-4.05</v>
      </c>
      <c r="F173" s="10" t="s">
        <v>194</v>
      </c>
      <c r="G173" s="10">
        <v>46.5</v>
      </c>
      <c r="H173" s="10">
        <v>0.53</v>
      </c>
      <c r="I173" s="10">
        <v>15.3</v>
      </c>
      <c r="J173" s="32">
        <v>7.5</v>
      </c>
      <c r="K173" s="10">
        <v>14.8</v>
      </c>
      <c r="L173" s="10">
        <v>9.6</v>
      </c>
      <c r="M173" s="10">
        <v>1.84</v>
      </c>
      <c r="N173" s="10">
        <v>0</v>
      </c>
      <c r="O173" s="11">
        <v>3.9947614593077643</v>
      </c>
      <c r="P173" s="13">
        <f t="shared" si="30"/>
        <v>100.06476145930776</v>
      </c>
      <c r="Q173" s="13">
        <f t="shared" si="36"/>
        <v>-6.476145930776056E-2</v>
      </c>
      <c r="R173" s="13">
        <v>0.1</v>
      </c>
      <c r="T173" s="35">
        <v>15999.019644527596</v>
      </c>
      <c r="U173" s="36"/>
      <c r="V173" s="36">
        <v>13458.324229780796</v>
      </c>
      <c r="W173" s="37">
        <v>-0.15880319364542037</v>
      </c>
      <c r="X173" s="38">
        <v>10465.457203971611</v>
      </c>
      <c r="Y173" s="37">
        <v>-0.34586884468566292</v>
      </c>
      <c r="Z173" s="38">
        <v>6.0590521613787903E-7</v>
      </c>
      <c r="AA173" s="37">
        <v>-0.99999999996212863</v>
      </c>
      <c r="AB173" s="38">
        <v>198053.75802531332</v>
      </c>
      <c r="AC173" s="37">
        <v>11.379118372609589</v>
      </c>
      <c r="AD173" s="109">
        <v>10664.958971619742</v>
      </c>
      <c r="AE173" s="37">
        <v>-0.3333992201661149</v>
      </c>
      <c r="AF173" s="39"/>
      <c r="AG173" s="40">
        <f t="shared" si="32"/>
        <v>0.15880319364542037</v>
      </c>
      <c r="AH173" s="39">
        <f t="shared" si="33"/>
        <v>0.99999999996212863</v>
      </c>
      <c r="AI173" s="39">
        <f t="shared" si="34"/>
        <v>0.34586884468566292</v>
      </c>
      <c r="AJ173" s="39">
        <f t="shared" si="35"/>
        <v>11.379118372609589</v>
      </c>
      <c r="AK173" s="39">
        <f t="shared" si="25"/>
        <v>0.3333992201661149</v>
      </c>
      <c r="AM173" s="41">
        <v>8.440042538342059</v>
      </c>
      <c r="AN173" s="13">
        <v>0.97275941175539271</v>
      </c>
      <c r="AO173" s="13">
        <v>0.74704080075976664</v>
      </c>
      <c r="AQ173" s="42">
        <v>0.48109372676310869</v>
      </c>
      <c r="AR173" s="42">
        <v>4.1259647075482788E-3</v>
      </c>
      <c r="AS173" s="42">
        <v>9.3291172002996442E-2</v>
      </c>
      <c r="AT173" s="42">
        <v>3.7971316260806458E-2</v>
      </c>
      <c r="AU173" s="42">
        <v>2.6924012361087733E-2</v>
      </c>
      <c r="AV173" s="42">
        <v>0.22825897477863175</v>
      </c>
      <c r="AW173" s="42">
        <v>0.10642463592543445</v>
      </c>
      <c r="AX173" s="42">
        <v>1.8456323599287727E-2</v>
      </c>
      <c r="AY173" s="42">
        <v>0</v>
      </c>
      <c r="AZ173" s="42">
        <v>3.1017012694617839E-2</v>
      </c>
      <c r="BA173" s="42">
        <v>3.4538736010985907E-3</v>
      </c>
      <c r="BB173" s="42">
        <v>1.0310170126946179</v>
      </c>
      <c r="BD173" s="42">
        <v>0.43408508107664084</v>
      </c>
      <c r="BE173" s="42">
        <v>3.7228083114817958E-3</v>
      </c>
      <c r="BF173" s="42">
        <v>0.16835100401380212</v>
      </c>
      <c r="BG173" s="42">
        <v>3.4261061786355601E-2</v>
      </c>
      <c r="BH173" s="42">
        <v>2.4293212400223415E-2</v>
      </c>
      <c r="BI173" s="42">
        <v>0.20595532650136239</v>
      </c>
      <c r="BJ173" s="42">
        <v>9.6025668480586621E-2</v>
      </c>
      <c r="BK173" s="42">
        <v>3.3305837429547132E-2</v>
      </c>
      <c r="BL173" s="42">
        <v>0</v>
      </c>
      <c r="BM173" s="42">
        <v>2.7986277353660213E-2</v>
      </c>
      <c r="BN173" s="42">
        <v>1.517477078880362</v>
      </c>
      <c r="BO173" s="11">
        <v>1</v>
      </c>
      <c r="CC173" s="39"/>
      <c r="CD173" s="41"/>
      <c r="CE173" s="39"/>
      <c r="CF173" s="43"/>
      <c r="CG173" s="38"/>
      <c r="CH173" s="39"/>
      <c r="CI173" s="41"/>
      <c r="CJ173" s="41"/>
      <c r="CK173" s="43"/>
      <c r="CL173" s="38"/>
      <c r="CM173" s="39"/>
      <c r="CN173" s="38"/>
      <c r="CO173" s="38"/>
      <c r="CP173" s="43"/>
      <c r="CQ173" s="38"/>
      <c r="CR173" s="39"/>
      <c r="CS173" s="38"/>
      <c r="CT173" s="38"/>
      <c r="CU173" s="43"/>
      <c r="CV173" s="41"/>
      <c r="CW173" s="41"/>
      <c r="CX173" s="41"/>
      <c r="CY173" s="41"/>
      <c r="CZ173" s="41"/>
      <c r="DA173" s="38"/>
      <c r="DC173" s="13"/>
      <c r="DD173" s="12"/>
      <c r="DE173" s="11"/>
      <c r="DI173" s="44"/>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W173" s="13"/>
      <c r="EX173" s="13"/>
      <c r="EY173" s="13"/>
      <c r="EZ173" s="13"/>
      <c r="GB173" s="45"/>
      <c r="GC173" s="45"/>
      <c r="GD173" s="45"/>
      <c r="GF173" s="45"/>
      <c r="GG173" s="45"/>
      <c r="GH173" s="45"/>
      <c r="GI173" s="45"/>
      <c r="GJ173" s="45"/>
      <c r="GK173" s="45"/>
      <c r="GL173" s="45"/>
      <c r="GM173" s="45"/>
    </row>
    <row r="174" spans="1:195" s="10" customFormat="1" ht="14" customHeight="1">
      <c r="A174" s="10">
        <v>50</v>
      </c>
      <c r="B174" s="10">
        <v>1325</v>
      </c>
      <c r="C174" s="10">
        <v>10000</v>
      </c>
      <c r="D174" s="10" t="s">
        <v>201</v>
      </c>
      <c r="E174" s="10">
        <v>-4.25</v>
      </c>
      <c r="F174" s="10" t="s">
        <v>194</v>
      </c>
      <c r="G174" s="10">
        <v>44.1</v>
      </c>
      <c r="H174" s="10">
        <v>0.59</v>
      </c>
      <c r="I174" s="10">
        <v>15.5</v>
      </c>
      <c r="J174" s="10">
        <v>8</v>
      </c>
      <c r="K174" s="10">
        <v>13.2</v>
      </c>
      <c r="L174" s="10">
        <v>12.5</v>
      </c>
      <c r="M174" s="10">
        <v>1.81</v>
      </c>
      <c r="N174" s="10">
        <v>0</v>
      </c>
      <c r="O174" s="11">
        <v>4.0446959775491109</v>
      </c>
      <c r="P174" s="13">
        <f t="shared" si="30"/>
        <v>99.744695977549114</v>
      </c>
      <c r="Q174" s="13">
        <f t="shared" si="36"/>
        <v>0.25530402245088624</v>
      </c>
      <c r="R174" s="13">
        <v>0.1</v>
      </c>
      <c r="T174" s="35">
        <v>16199.007390084189</v>
      </c>
      <c r="U174" s="36"/>
      <c r="V174" s="36">
        <v>14176.52152135434</v>
      </c>
      <c r="W174" s="37">
        <v>-0.12485245669854207</v>
      </c>
      <c r="X174" s="38">
        <v>13359.464805493526</v>
      </c>
      <c r="Y174" s="37">
        <v>-0.1752911469334113</v>
      </c>
      <c r="Z174" s="38">
        <v>5.2122337346886124E-8</v>
      </c>
      <c r="AA174" s="37">
        <v>-0.99999999999678235</v>
      </c>
      <c r="AB174" s="38">
        <v>125238.83034772449</v>
      </c>
      <c r="AC174" s="37">
        <v>6.7312657085634928</v>
      </c>
      <c r="AD174" s="109">
        <v>33017.114324974544</v>
      </c>
      <c r="AE174" s="37">
        <v>1.0382183630081638</v>
      </c>
      <c r="AF174" s="39"/>
      <c r="AG174" s="40">
        <f t="shared" si="32"/>
        <v>0.12485245669854207</v>
      </c>
      <c r="AH174" s="39">
        <f t="shared" si="33"/>
        <v>0.99999999999678235</v>
      </c>
      <c r="AI174" s="39">
        <f t="shared" si="34"/>
        <v>0.1752911469334113</v>
      </c>
      <c r="AJ174" s="39">
        <f t="shared" si="35"/>
        <v>6.7312657085634928</v>
      </c>
      <c r="AK174" s="39">
        <f t="shared" si="25"/>
        <v>1.0382183630081638</v>
      </c>
      <c r="AM174" s="41">
        <v>8.8955178135153208</v>
      </c>
      <c r="AN174" s="13">
        <v>1.0383715836748926</v>
      </c>
      <c r="AO174" s="13">
        <v>0.60301905843917036</v>
      </c>
      <c r="AQ174" s="42">
        <v>0.46163940987913338</v>
      </c>
      <c r="AR174" s="42">
        <v>4.6471768231553471E-3</v>
      </c>
      <c r="AS174" s="42">
        <v>9.562432072076095E-2</v>
      </c>
      <c r="AT174" s="42">
        <v>4.1611210541038599E-2</v>
      </c>
      <c r="AU174" s="42">
        <v>2.842613960645532E-2</v>
      </c>
      <c r="AV174" s="42">
        <v>0.20598121938379488</v>
      </c>
      <c r="AW174" s="42">
        <v>0.14020661354586744</v>
      </c>
      <c r="AX174" s="42">
        <v>1.8369337549726448E-2</v>
      </c>
      <c r="AY174" s="42">
        <v>0</v>
      </c>
      <c r="AZ174" s="42">
        <v>3.1774779564693829E-2</v>
      </c>
      <c r="BA174" s="42">
        <v>3.4945719500676649E-3</v>
      </c>
      <c r="BB174" s="42">
        <v>1.0317747795646939</v>
      </c>
      <c r="BD174" s="42">
        <v>0.41570444817631619</v>
      </c>
      <c r="BE174" s="42">
        <v>4.1847642023313345E-3</v>
      </c>
      <c r="BF174" s="42">
        <v>0.17221863916629976</v>
      </c>
      <c r="BG174" s="42">
        <v>3.7470729200611189E-2</v>
      </c>
      <c r="BH174" s="42">
        <v>2.5597625388998596E-2</v>
      </c>
      <c r="BI174" s="42">
        <v>0.185485266868884</v>
      </c>
      <c r="BJ174" s="42">
        <v>0.12625549653573753</v>
      </c>
      <c r="BK174" s="42">
        <v>3.3083030460821512E-2</v>
      </c>
      <c r="BL174" s="42">
        <v>0</v>
      </c>
      <c r="BM174" s="42">
        <v>2.8613062321354889E-2</v>
      </c>
      <c r="BN174" s="42">
        <v>1.5022558294258861</v>
      </c>
      <c r="BO174" s="11">
        <v>1</v>
      </c>
      <c r="CC174" s="39"/>
      <c r="CD174" s="41"/>
      <c r="CE174" s="39"/>
      <c r="CF174" s="43"/>
      <c r="CG174" s="38"/>
      <c r="CH174" s="39"/>
      <c r="CI174" s="41"/>
      <c r="CJ174" s="41"/>
      <c r="CK174" s="43"/>
      <c r="CL174" s="38"/>
      <c r="CM174" s="39"/>
      <c r="CN174" s="38"/>
      <c r="CO174" s="38"/>
      <c r="CP174" s="43"/>
      <c r="CQ174" s="38"/>
      <c r="CR174" s="39"/>
      <c r="CS174" s="38"/>
      <c r="CT174" s="38"/>
      <c r="CU174" s="43"/>
      <c r="CV174" s="41"/>
      <c r="CW174" s="41"/>
      <c r="CX174" s="41"/>
      <c r="CY174" s="41"/>
      <c r="CZ174" s="41"/>
      <c r="DA174" s="38"/>
      <c r="DC174" s="13"/>
      <c r="DD174" s="12"/>
      <c r="DE174" s="11"/>
      <c r="DI174" s="44"/>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W174" s="13"/>
      <c r="EX174" s="13"/>
      <c r="EY174" s="13"/>
      <c r="EZ174" s="13"/>
      <c r="GB174" s="45"/>
      <c r="GC174" s="45"/>
      <c r="GD174" s="45"/>
      <c r="GF174" s="45"/>
      <c r="GG174" s="45"/>
      <c r="GH174" s="45"/>
      <c r="GI174" s="45"/>
      <c r="GJ174" s="45"/>
      <c r="GK174" s="45"/>
      <c r="GL174" s="45"/>
      <c r="GM174" s="45"/>
    </row>
    <row r="175" spans="1:195" s="10" customFormat="1" ht="14" customHeight="1">
      <c r="A175" s="10" t="s">
        <v>202</v>
      </c>
      <c r="B175" s="10">
        <v>1300</v>
      </c>
      <c r="C175" s="10">
        <v>10000</v>
      </c>
      <c r="D175" s="10" t="s">
        <v>203</v>
      </c>
      <c r="E175" s="10">
        <v>-4.0199999999999996</v>
      </c>
      <c r="F175" s="10" t="s">
        <v>194</v>
      </c>
      <c r="G175" s="10">
        <v>43.5</v>
      </c>
      <c r="H175" s="10">
        <v>0.57999999999999996</v>
      </c>
      <c r="I175" s="10">
        <v>14.7</v>
      </c>
      <c r="J175" s="10">
        <v>11.4</v>
      </c>
      <c r="K175" s="10">
        <v>13.8</v>
      </c>
      <c r="L175" s="10">
        <v>9.1999999999999993</v>
      </c>
      <c r="M175" s="10">
        <v>1.91</v>
      </c>
      <c r="N175" s="10">
        <v>0</v>
      </c>
      <c r="O175" s="11">
        <v>4.4941066417212339</v>
      </c>
      <c r="P175" s="13">
        <f t="shared" si="30"/>
        <v>99.584106641721235</v>
      </c>
      <c r="Q175" s="13">
        <f t="shared" si="36"/>
        <v>0.41589335827876539</v>
      </c>
      <c r="R175" s="13">
        <v>0.1</v>
      </c>
      <c r="T175" s="35">
        <v>17998.897100093542</v>
      </c>
      <c r="U175" s="36"/>
      <c r="V175" s="36">
        <v>14248.977276224865</v>
      </c>
      <c r="W175" s="37">
        <v>-0.20834164465828231</v>
      </c>
      <c r="X175" s="38">
        <v>10915.989796073167</v>
      </c>
      <c r="Y175" s="37">
        <v>-0.39351896200259762</v>
      </c>
      <c r="Z175" s="38">
        <v>1.3688284869273758E-7</v>
      </c>
      <c r="AA175" s="37">
        <v>-0.99999999999239497</v>
      </c>
      <c r="AB175" s="38">
        <v>112144.26659458244</v>
      </c>
      <c r="AC175" s="37">
        <v>5.2306187968594822</v>
      </c>
      <c r="AD175" s="109">
        <v>11616.913351530373</v>
      </c>
      <c r="AE175" s="37">
        <v>-0.35457637837876194</v>
      </c>
      <c r="AF175" s="39"/>
      <c r="AG175" s="40">
        <f t="shared" si="32"/>
        <v>0.20834164465828231</v>
      </c>
      <c r="AH175" s="39">
        <f t="shared" si="33"/>
        <v>0.99999999999239497</v>
      </c>
      <c r="AI175" s="39">
        <f t="shared" si="34"/>
        <v>0.39351896200259762</v>
      </c>
      <c r="AJ175" s="39">
        <f t="shared" si="35"/>
        <v>5.2306187968594822</v>
      </c>
      <c r="AK175" s="39">
        <f t="shared" si="25"/>
        <v>0.35457637837876194</v>
      </c>
      <c r="AM175" s="41">
        <v>8.5638593984435847</v>
      </c>
      <c r="AN175" s="13">
        <v>1.0900418745936404</v>
      </c>
      <c r="AO175" s="13">
        <v>0.73985658343789751</v>
      </c>
      <c r="AQ175" s="42">
        <v>0.45910768955307801</v>
      </c>
      <c r="AR175" s="42">
        <v>4.6060240529667684E-3</v>
      </c>
      <c r="AS175" s="42">
        <v>9.1435537411356627E-2</v>
      </c>
      <c r="AT175" s="42">
        <v>5.8569309078191432E-2</v>
      </c>
      <c r="AU175" s="42">
        <v>4.2055621258409205E-2</v>
      </c>
      <c r="AV175" s="42">
        <v>0.21711698628752088</v>
      </c>
      <c r="AW175" s="42">
        <v>0.10404167519317602</v>
      </c>
      <c r="AX175" s="42">
        <v>1.9543813478807372E-2</v>
      </c>
      <c r="AY175" s="42">
        <v>0</v>
      </c>
      <c r="AZ175" s="42">
        <v>3.5595988600683144E-2</v>
      </c>
      <c r="BA175" s="42">
        <v>3.5233436864935456E-3</v>
      </c>
      <c r="BB175" s="42">
        <v>1.0355959886006831</v>
      </c>
      <c r="BD175" s="42">
        <v>0.41456065664615083</v>
      </c>
      <c r="BE175" s="42">
        <v>4.1591034072739307E-3</v>
      </c>
      <c r="BF175" s="42">
        <v>0.16512716860371116</v>
      </c>
      <c r="BG175" s="42">
        <v>5.2886352773577977E-2</v>
      </c>
      <c r="BH175" s="42">
        <v>3.7974981385129475E-2</v>
      </c>
      <c r="BI175" s="42">
        <v>0.19605021316895635</v>
      </c>
      <c r="BJ175" s="42">
        <v>9.3946553647653724E-2</v>
      </c>
      <c r="BK175" s="42">
        <v>3.5294970367546349E-2</v>
      </c>
      <c r="BL175" s="42">
        <v>0</v>
      </c>
      <c r="BM175" s="42">
        <v>3.2142124264207227E-2</v>
      </c>
      <c r="BN175" s="42">
        <v>1.502623349864072</v>
      </c>
      <c r="BO175" s="11">
        <v>1</v>
      </c>
      <c r="CC175" s="39"/>
      <c r="CD175" s="41"/>
      <c r="CE175" s="39"/>
      <c r="CF175" s="43"/>
      <c r="CG175" s="38"/>
      <c r="CH175" s="39"/>
      <c r="CI175" s="41"/>
      <c r="CJ175" s="41"/>
      <c r="CK175" s="43"/>
      <c r="CL175" s="38"/>
      <c r="CM175" s="39"/>
      <c r="CN175" s="38"/>
      <c r="CO175" s="38"/>
      <c r="CP175" s="43"/>
      <c r="CQ175" s="38"/>
      <c r="CR175" s="39"/>
      <c r="CS175" s="38"/>
      <c r="CT175" s="38"/>
      <c r="CU175" s="43"/>
      <c r="CV175" s="41"/>
      <c r="CW175" s="41"/>
      <c r="CX175" s="41"/>
      <c r="CY175" s="41"/>
      <c r="CZ175" s="41"/>
      <c r="DA175" s="38"/>
      <c r="DC175" s="13"/>
      <c r="DD175" s="12"/>
      <c r="DE175" s="11"/>
      <c r="DI175" s="44"/>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W175" s="13"/>
      <c r="EX175" s="13"/>
      <c r="EY175" s="13"/>
      <c r="EZ175" s="13"/>
      <c r="GB175" s="45"/>
      <c r="GC175" s="45"/>
      <c r="GD175" s="45"/>
      <c r="GF175" s="45"/>
      <c r="GG175" s="45"/>
      <c r="GH175" s="45"/>
      <c r="GI175" s="45"/>
      <c r="GJ175" s="45"/>
      <c r="GK175" s="45"/>
      <c r="GL175" s="45"/>
      <c r="GM175" s="45"/>
    </row>
    <row r="176" spans="1:195" s="10" customFormat="1" ht="14" customHeight="1">
      <c r="A176" s="10" t="s">
        <v>204</v>
      </c>
      <c r="B176" s="10">
        <v>1300</v>
      </c>
      <c r="C176" s="10">
        <v>10000</v>
      </c>
      <c r="D176" s="10" t="s">
        <v>205</v>
      </c>
      <c r="E176" s="10">
        <v>-4.26</v>
      </c>
      <c r="F176" s="10" t="s">
        <v>194</v>
      </c>
      <c r="G176" s="10">
        <v>46.2</v>
      </c>
      <c r="H176" s="10">
        <v>0.56999999999999995</v>
      </c>
      <c r="I176" s="10">
        <v>15.2</v>
      </c>
      <c r="J176" s="10">
        <v>7.9</v>
      </c>
      <c r="K176" s="10">
        <v>15.6</v>
      </c>
      <c r="L176" s="10">
        <v>9.6999999999999993</v>
      </c>
      <c r="M176" s="10">
        <v>2.0499999999999998</v>
      </c>
      <c r="N176" s="10">
        <v>0</v>
      </c>
      <c r="O176" s="11">
        <v>2.8712347988774551</v>
      </c>
      <c r="P176" s="13">
        <f t="shared" si="30"/>
        <v>100.09123479887745</v>
      </c>
      <c r="Q176" s="13">
        <f t="shared" si="36"/>
        <v>-9.123479887745134E-2</v>
      </c>
      <c r="R176" s="13">
        <v>0.1</v>
      </c>
      <c r="T176" s="35">
        <v>11499.295369504207</v>
      </c>
      <c r="U176" s="36"/>
      <c r="V176" s="36">
        <v>13753.485822499597</v>
      </c>
      <c r="W176" s="37">
        <v>0.19602857223525511</v>
      </c>
      <c r="X176" s="38">
        <v>7915.1275871098196</v>
      </c>
      <c r="Y176" s="37">
        <v>-0.31168586137021009</v>
      </c>
      <c r="Z176" s="38">
        <v>4.1655304284420098E-7</v>
      </c>
      <c r="AA176" s="37">
        <v>-0.99999999996377587</v>
      </c>
      <c r="AB176" s="38">
        <v>113377.64955102022</v>
      </c>
      <c r="AC176" s="37">
        <v>8.8595301631867294</v>
      </c>
      <c r="AD176" s="109">
        <v>10070.234108039402</v>
      </c>
      <c r="AE176" s="37">
        <v>-0.12427381118104278</v>
      </c>
      <c r="AF176" s="39"/>
      <c r="AG176" s="40">
        <f t="shared" si="32"/>
        <v>0.19602857223525511</v>
      </c>
      <c r="AH176" s="39">
        <f t="shared" si="33"/>
        <v>0.99999999996377587</v>
      </c>
      <c r="AI176" s="39">
        <f t="shared" si="34"/>
        <v>0.31168586137021009</v>
      </c>
      <c r="AJ176" s="39">
        <f t="shared" si="35"/>
        <v>8.8595301631867294</v>
      </c>
      <c r="AK176" s="39">
        <f t="shared" si="25"/>
        <v>0.12427381118104278</v>
      </c>
      <c r="AM176" s="41">
        <v>9.0302835880967134</v>
      </c>
      <c r="AN176" s="13">
        <v>1.0382658807699059</v>
      </c>
      <c r="AO176" s="13">
        <v>0.72353111651917323</v>
      </c>
      <c r="AQ176" s="42">
        <v>0.47064211754212038</v>
      </c>
      <c r="AR176" s="42">
        <v>4.3691461032375999E-3</v>
      </c>
      <c r="AS176" s="42">
        <v>9.125670401583752E-2</v>
      </c>
      <c r="AT176" s="42">
        <v>3.9775767577040072E-2</v>
      </c>
      <c r="AU176" s="42">
        <v>2.7529853579511293E-2</v>
      </c>
      <c r="AV176" s="42">
        <v>0.23689877666292608</v>
      </c>
      <c r="AW176" s="42">
        <v>0.10588019857922831</v>
      </c>
      <c r="AX176" s="42">
        <v>2.0246656136935434E-2</v>
      </c>
      <c r="AY176" s="42">
        <v>0</v>
      </c>
      <c r="AZ176" s="42">
        <v>2.1950777026966118E-2</v>
      </c>
      <c r="BA176" s="42">
        <v>3.4007798031633015E-3</v>
      </c>
      <c r="BB176" s="42">
        <v>1.021950777026966</v>
      </c>
      <c r="BD176" s="42">
        <v>0.42472793213208782</v>
      </c>
      <c r="BE176" s="42">
        <v>3.942907615880762E-3</v>
      </c>
      <c r="BF176" s="42">
        <v>0.16470804352255139</v>
      </c>
      <c r="BG176" s="42">
        <v>3.5895383949463136E-2</v>
      </c>
      <c r="BH176" s="42">
        <v>2.4844138140013673E-2</v>
      </c>
      <c r="BI176" s="42">
        <v>0.21378776736372529</v>
      </c>
      <c r="BJ176" s="42">
        <v>9.5550899760401972E-2</v>
      </c>
      <c r="BK176" s="42">
        <v>3.6542927515875928E-2</v>
      </c>
      <c r="BL176" s="42">
        <v>0</v>
      </c>
      <c r="BM176" s="42">
        <v>1.9809336623005231E-2</v>
      </c>
      <c r="BN176" s="42">
        <v>1.5051754668213129</v>
      </c>
      <c r="BO176" s="11">
        <v>1</v>
      </c>
      <c r="CC176" s="39"/>
      <c r="CD176" s="41"/>
      <c r="CE176" s="39"/>
      <c r="CF176" s="43"/>
      <c r="CG176" s="38"/>
      <c r="CH176" s="39"/>
      <c r="CI176" s="41"/>
      <c r="CJ176" s="41"/>
      <c r="CK176" s="43"/>
      <c r="CL176" s="38"/>
      <c r="CM176" s="39"/>
      <c r="CN176" s="38"/>
      <c r="CO176" s="38"/>
      <c r="CP176" s="43"/>
      <c r="CQ176" s="38"/>
      <c r="CR176" s="39"/>
      <c r="CS176" s="38"/>
      <c r="CT176" s="38"/>
      <c r="CU176" s="43"/>
      <c r="CV176" s="41"/>
      <c r="CW176" s="41"/>
      <c r="CX176" s="41"/>
      <c r="CY176" s="41"/>
      <c r="CZ176" s="41"/>
      <c r="DA176" s="38"/>
      <c r="DC176" s="13"/>
      <c r="DD176" s="12"/>
      <c r="DE176" s="11"/>
      <c r="DI176" s="44"/>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W176" s="13"/>
      <c r="EX176" s="13"/>
      <c r="EY176" s="13"/>
      <c r="EZ176" s="13"/>
      <c r="GB176" s="45"/>
      <c r="GC176" s="45"/>
      <c r="GD176" s="45"/>
      <c r="GF176" s="45"/>
      <c r="GG176" s="45"/>
      <c r="GH176" s="45"/>
      <c r="GI176" s="45"/>
      <c r="GJ176" s="45"/>
      <c r="GK176" s="45"/>
      <c r="GL176" s="45"/>
      <c r="GM176" s="45"/>
    </row>
    <row r="177" spans="1:332" s="10" customFormat="1" ht="14" customHeight="1" thickBot="1">
      <c r="A177" s="17" t="s">
        <v>206</v>
      </c>
      <c r="B177" s="17">
        <v>1300</v>
      </c>
      <c r="C177" s="17">
        <v>10000</v>
      </c>
      <c r="D177" s="17" t="s">
        <v>207</v>
      </c>
      <c r="E177" s="17">
        <v>-4.22</v>
      </c>
      <c r="F177" s="17" t="s">
        <v>194</v>
      </c>
      <c r="G177" s="17">
        <v>45.8</v>
      </c>
      <c r="H177" s="17">
        <v>0.56000000000000005</v>
      </c>
      <c r="I177" s="17">
        <v>15</v>
      </c>
      <c r="J177" s="17">
        <v>7.9</v>
      </c>
      <c r="K177" s="17">
        <v>15.9</v>
      </c>
      <c r="L177" s="17">
        <v>9.6</v>
      </c>
      <c r="M177" s="17">
        <v>2</v>
      </c>
      <c r="N177" s="17">
        <v>0</v>
      </c>
      <c r="O177" s="63">
        <v>3.1458746492048641</v>
      </c>
      <c r="P177" s="64">
        <f t="shared" si="30"/>
        <v>99.905874649204875</v>
      </c>
      <c r="Q177" s="64">
        <f t="shared" si="36"/>
        <v>9.4125350795124518E-2</v>
      </c>
      <c r="R177" s="64">
        <v>0.1</v>
      </c>
      <c r="S177" s="17"/>
      <c r="T177" s="66">
        <v>12599.227970065482</v>
      </c>
      <c r="U177" s="67"/>
      <c r="V177" s="67">
        <v>14133.789628150238</v>
      </c>
      <c r="W177" s="68">
        <v>0.1217980706223209</v>
      </c>
      <c r="X177" s="69">
        <v>7608.1638904470738</v>
      </c>
      <c r="Y177" s="68">
        <v>-0.39614046919991303</v>
      </c>
      <c r="Z177" s="69">
        <v>2.5593624350526958E-7</v>
      </c>
      <c r="AA177" s="68">
        <v>-0.99999999997968647</v>
      </c>
      <c r="AB177" s="69">
        <v>115817.28975605326</v>
      </c>
      <c r="AC177" s="68">
        <v>8.1924116327781089</v>
      </c>
      <c r="AD177" s="214">
        <v>9323.2423322783216</v>
      </c>
      <c r="AE177" s="68">
        <v>-0.26001479182459258</v>
      </c>
      <c r="AF177" s="70"/>
      <c r="AG177" s="71">
        <f t="shared" si="32"/>
        <v>0.1217980706223209</v>
      </c>
      <c r="AH177" s="70">
        <f t="shared" si="33"/>
        <v>0.99999999997968647</v>
      </c>
      <c r="AI177" s="70">
        <f t="shared" si="34"/>
        <v>0.39614046919991303</v>
      </c>
      <c r="AJ177" s="70">
        <f t="shared" si="35"/>
        <v>8.1924116327781089</v>
      </c>
      <c r="AK177" s="70">
        <f t="shared" si="25"/>
        <v>0.26001479182459258</v>
      </c>
      <c r="AL177" s="17"/>
      <c r="AM177" s="72">
        <v>9.2322538184025404</v>
      </c>
      <c r="AN177" s="64">
        <v>1.061563958729727</v>
      </c>
      <c r="AO177" s="64">
        <v>0.72310007885447058</v>
      </c>
      <c r="AP177" s="17"/>
      <c r="AQ177" s="73">
        <v>0.46768123820215912</v>
      </c>
      <c r="AR177" s="73">
        <v>4.3027428835609527E-3</v>
      </c>
      <c r="AS177" s="73">
        <v>9.0270969361543482E-2</v>
      </c>
      <c r="AT177" s="73">
        <v>3.9631486488554475E-2</v>
      </c>
      <c r="AU177" s="73">
        <v>2.7834828969773993E-2</v>
      </c>
      <c r="AV177" s="73">
        <v>0.24203100268591293</v>
      </c>
      <c r="AW177" s="73">
        <v>0.10503883636066161</v>
      </c>
      <c r="AX177" s="73">
        <v>1.9799995775202698E-2</v>
      </c>
      <c r="AY177" s="73">
        <v>0</v>
      </c>
      <c r="AZ177" s="73">
        <v>2.4107837699801987E-2</v>
      </c>
      <c r="BA177" s="73">
        <v>3.4088992726307309E-3</v>
      </c>
      <c r="BB177" s="73">
        <v>1.0241078376998021</v>
      </c>
      <c r="BC177" s="17"/>
      <c r="BD177" s="73">
        <v>0.42260528541472991</v>
      </c>
      <c r="BE177" s="73">
        <v>3.8880368418531095E-3</v>
      </c>
      <c r="BF177" s="73">
        <v>0.16314098430952753</v>
      </c>
      <c r="BG177" s="73">
        <v>3.5811733058374061E-2</v>
      </c>
      <c r="BH177" s="73">
        <v>2.5152058454303038E-2</v>
      </c>
      <c r="BI177" s="73">
        <v>0.21870362249828071</v>
      </c>
      <c r="BJ177" s="73">
        <v>9.4915005764333385E-2</v>
      </c>
      <c r="BK177" s="73">
        <v>3.5783273658598312E-2</v>
      </c>
      <c r="BL177" s="73">
        <v>0</v>
      </c>
      <c r="BM177" s="73">
        <v>2.1784281257510942E-2</v>
      </c>
      <c r="BN177" s="73">
        <v>1.5027482068091993</v>
      </c>
      <c r="BO177" s="63">
        <v>1</v>
      </c>
      <c r="CC177" s="39"/>
      <c r="CD177" s="41"/>
      <c r="CE177" s="39"/>
      <c r="CF177" s="43"/>
      <c r="CG177" s="38"/>
      <c r="CH177" s="39"/>
      <c r="CI177" s="41"/>
      <c r="CJ177" s="41"/>
      <c r="CK177" s="43"/>
      <c r="CL177" s="38"/>
      <c r="CM177" s="39"/>
      <c r="CN177" s="38"/>
      <c r="CO177" s="38"/>
      <c r="CP177" s="43"/>
      <c r="CQ177" s="38"/>
      <c r="CR177" s="39"/>
      <c r="CS177" s="38"/>
      <c r="CT177" s="38"/>
      <c r="CU177" s="43"/>
      <c r="CV177" s="41"/>
      <c r="CW177" s="41"/>
      <c r="CX177" s="41"/>
      <c r="CY177" s="41"/>
      <c r="CZ177" s="41"/>
      <c r="DA177" s="38"/>
      <c r="DC177" s="13"/>
      <c r="DD177" s="12"/>
      <c r="DE177" s="11"/>
      <c r="DI177" s="44"/>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W177" s="13"/>
      <c r="EX177" s="13"/>
      <c r="EY177" s="13"/>
      <c r="EZ177" s="13"/>
      <c r="GB177" s="45"/>
      <c r="GC177" s="45"/>
      <c r="GD177" s="45"/>
      <c r="GF177" s="45"/>
      <c r="GG177" s="45"/>
      <c r="GH177" s="45"/>
      <c r="GI177" s="45"/>
      <c r="GJ177" s="45"/>
      <c r="GK177" s="45"/>
      <c r="GL177" s="45"/>
      <c r="GM177" s="45"/>
    </row>
    <row r="178" spans="1:332" s="10" customFormat="1" ht="14" customHeight="1">
      <c r="A178" s="10" t="s">
        <v>208</v>
      </c>
      <c r="B178" s="10">
        <v>1050</v>
      </c>
      <c r="C178" s="10">
        <v>2000</v>
      </c>
      <c r="D178" s="10" t="s">
        <v>209</v>
      </c>
      <c r="E178" s="10">
        <v>-7.8</v>
      </c>
      <c r="F178" s="10" t="s">
        <v>210</v>
      </c>
      <c r="G178" s="10">
        <v>48.16</v>
      </c>
      <c r="H178" s="10">
        <v>1.63</v>
      </c>
      <c r="I178" s="10">
        <v>16.23</v>
      </c>
      <c r="J178" s="10">
        <v>6.83</v>
      </c>
      <c r="K178" s="10">
        <v>5.45</v>
      </c>
      <c r="L178" s="10">
        <v>8.9600000000000009</v>
      </c>
      <c r="M178" s="10">
        <v>3.15</v>
      </c>
      <c r="N178" s="10">
        <v>1.72</v>
      </c>
      <c r="O178" s="11">
        <f>0.74/0.4005</f>
        <v>1.8476903870162296</v>
      </c>
      <c r="P178" s="13">
        <f t="shared" si="30"/>
        <v>93.977690387016224</v>
      </c>
      <c r="Q178" s="33">
        <f>100-P178</f>
        <v>6.0223096129837757</v>
      </c>
      <c r="R178" s="33">
        <v>4.1100000000000003</v>
      </c>
      <c r="T178" s="35">
        <v>7399.9999999999991</v>
      </c>
      <c r="U178" s="36"/>
      <c r="V178" s="36">
        <v>3329.3487623921064</v>
      </c>
      <c r="W178" s="37">
        <v>-0.55008800508214772</v>
      </c>
      <c r="X178" s="38">
        <v>2414.3148531853908</v>
      </c>
      <c r="Y178" s="37">
        <v>-0.67374123605602831</v>
      </c>
      <c r="Z178" s="38">
        <v>1099.7756484335318</v>
      </c>
      <c r="AA178" s="37">
        <v>-0.85138166913060376</v>
      </c>
      <c r="AB178" s="38">
        <v>12016.82669110779</v>
      </c>
      <c r="AC178" s="37">
        <v>0.62389549879835016</v>
      </c>
      <c r="AD178" s="109">
        <v>4162.6499872811992</v>
      </c>
      <c r="AE178" s="37">
        <v>-0.43747973144848651</v>
      </c>
      <c r="AF178" s="39"/>
      <c r="AG178" s="40">
        <f t="shared" si="32"/>
        <v>0.55008800508214772</v>
      </c>
      <c r="AH178" s="39">
        <f t="shared" si="33"/>
        <v>0.85138166913060376</v>
      </c>
      <c r="AI178" s="39">
        <f t="shared" si="34"/>
        <v>0.67374123605602831</v>
      </c>
      <c r="AJ178" s="39">
        <f t="shared" si="35"/>
        <v>0.62389549879835016</v>
      </c>
      <c r="AK178" s="39">
        <f t="shared" si="25"/>
        <v>0.43747973144848651</v>
      </c>
      <c r="AM178" s="41">
        <v>4.9934536941776484</v>
      </c>
      <c r="AN178" s="13">
        <v>0.53568189973022595</v>
      </c>
      <c r="AO178" s="13">
        <v>0.69555407419335602</v>
      </c>
      <c r="AQ178" s="42">
        <v>0.48038970222802169</v>
      </c>
      <c r="AR178" s="42">
        <v>1.2233978515354888E-2</v>
      </c>
      <c r="AS178" s="42">
        <v>9.541092536201011E-2</v>
      </c>
      <c r="AT178" s="42">
        <v>3.5913906287524153E-2</v>
      </c>
      <c r="AU178" s="42">
        <v>2.1063587985509977E-2</v>
      </c>
      <c r="AV178" s="42">
        <v>8.1038821938070674E-2</v>
      </c>
      <c r="AW178" s="42">
        <v>9.5765574783139809E-2</v>
      </c>
      <c r="AX178" s="42">
        <v>3.0462700231265578E-2</v>
      </c>
      <c r="AY178" s="42">
        <v>1.0944274039612461E-2</v>
      </c>
      <c r="AZ178" s="42">
        <v>1.3831484224256653E-2</v>
      </c>
      <c r="BA178" s="42">
        <v>0.13677652862949066</v>
      </c>
      <c r="BB178" s="42">
        <v>1.0138314842242568</v>
      </c>
      <c r="BD178" s="42">
        <v>0.4803698288462005</v>
      </c>
      <c r="BE178" s="42">
        <v>1.2233472404326484E-2</v>
      </c>
      <c r="BF178" s="42">
        <v>0.1908139565591751</v>
      </c>
      <c r="BG178" s="42">
        <v>3.5912420554651367E-2</v>
      </c>
      <c r="BH178" s="42">
        <v>2.106271659978997E-2</v>
      </c>
      <c r="BI178" s="42">
        <v>8.1035469419390008E-2</v>
      </c>
      <c r="BJ178" s="42">
        <v>9.5761613029121825E-2</v>
      </c>
      <c r="BK178" s="42">
        <v>6.0922880021854781E-2</v>
      </c>
      <c r="BL178" s="42">
        <v>2.1887642565489984E-2</v>
      </c>
      <c r="BM178" s="42">
        <v>1.3830912025548252E-2</v>
      </c>
      <c r="BN178" s="42">
        <v>1.5571363765363371</v>
      </c>
      <c r="BO178" s="11">
        <v>1</v>
      </c>
      <c r="CC178" s="39"/>
      <c r="CD178" s="41"/>
      <c r="CE178" s="39"/>
      <c r="CF178" s="43"/>
      <c r="CG178" s="38"/>
      <c r="CH178" s="39"/>
      <c r="CI178" s="41"/>
      <c r="CJ178" s="41"/>
      <c r="CK178" s="43"/>
      <c r="CL178" s="38"/>
      <c r="CM178" s="39"/>
      <c r="CN178" s="38"/>
      <c r="CO178" s="38"/>
      <c r="CP178" s="43"/>
      <c r="CQ178" s="38"/>
      <c r="CR178" s="39"/>
      <c r="CS178" s="38"/>
      <c r="CT178" s="38"/>
      <c r="CU178" s="43"/>
      <c r="CV178" s="41"/>
      <c r="CW178" s="41"/>
      <c r="CX178" s="41"/>
      <c r="CY178" s="41"/>
      <c r="CZ178" s="41"/>
      <c r="DA178" s="38"/>
      <c r="DC178" s="13"/>
      <c r="DD178" s="12"/>
      <c r="DE178" s="11"/>
      <c r="DI178" s="44"/>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W178" s="13"/>
      <c r="EX178" s="13"/>
      <c r="EY178" s="13"/>
      <c r="EZ178" s="13"/>
      <c r="GB178" s="45"/>
      <c r="GC178" s="45"/>
      <c r="GD178" s="45"/>
      <c r="GF178" s="45"/>
      <c r="GG178" s="45"/>
      <c r="GH178" s="45"/>
      <c r="GI178" s="45"/>
      <c r="GJ178" s="45"/>
      <c r="GK178" s="45"/>
      <c r="GL178" s="45"/>
      <c r="GM178" s="45"/>
    </row>
    <row r="179" spans="1:332" s="10" customFormat="1" ht="14" customHeight="1">
      <c r="A179" s="10" t="s">
        <v>211</v>
      </c>
      <c r="B179" s="10">
        <v>1200</v>
      </c>
      <c r="C179" s="10">
        <v>2000</v>
      </c>
      <c r="D179" s="10" t="s">
        <v>212</v>
      </c>
      <c r="E179" s="10">
        <v>-6.5</v>
      </c>
      <c r="F179" s="10" t="s">
        <v>210</v>
      </c>
      <c r="G179" s="10">
        <v>43.51</v>
      </c>
      <c r="H179" s="10">
        <v>1.41</v>
      </c>
      <c r="I179" s="10">
        <v>12.82</v>
      </c>
      <c r="J179" s="10">
        <v>9.2799999999999994</v>
      </c>
      <c r="K179" s="10">
        <v>12.03</v>
      </c>
      <c r="L179" s="10">
        <v>11.1</v>
      </c>
      <c r="M179" s="10">
        <v>2.36</v>
      </c>
      <c r="N179" s="10">
        <v>1.32</v>
      </c>
      <c r="O179" s="11">
        <f>1.04/0.4005</f>
        <v>2.5967540574282149</v>
      </c>
      <c r="P179" s="13">
        <f t="shared" si="30"/>
        <v>96.426754057428198</v>
      </c>
      <c r="Q179" s="33">
        <f t="shared" ref="Q179:Q181" si="37">100-P179</f>
        <v>3.5732459425718019</v>
      </c>
      <c r="R179" s="33">
        <v>2.72</v>
      </c>
      <c r="T179" s="35">
        <v>10400</v>
      </c>
      <c r="U179" s="36"/>
      <c r="V179" s="36">
        <v>9181.1560917687602</v>
      </c>
      <c r="W179" s="37">
        <v>-0.11719652963761922</v>
      </c>
      <c r="X179" s="38">
        <v>4403.8182682538918</v>
      </c>
      <c r="Y179" s="37">
        <v>-0.57655593574481812</v>
      </c>
      <c r="Z179" s="38">
        <v>6.9268575207529425E-4</v>
      </c>
      <c r="AA179" s="37">
        <v>-0.99999993339560078</v>
      </c>
      <c r="AB179" s="38">
        <v>50059.683039760894</v>
      </c>
      <c r="AC179" s="37">
        <v>3.8134310615154705</v>
      </c>
      <c r="AD179" s="109">
        <v>4866.3715650039121</v>
      </c>
      <c r="AE179" s="37">
        <v>-0.53207965721116235</v>
      </c>
      <c r="AF179" s="39"/>
      <c r="AG179" s="40">
        <f t="shared" si="32"/>
        <v>0.11719652963761922</v>
      </c>
      <c r="AH179" s="39">
        <f t="shared" si="33"/>
        <v>0.99999993339560078</v>
      </c>
      <c r="AI179" s="39">
        <f t="shared" si="34"/>
        <v>0.57655593574481812</v>
      </c>
      <c r="AJ179" s="39">
        <f t="shared" si="35"/>
        <v>3.8134310615154705</v>
      </c>
      <c r="AK179" s="39">
        <f t="shared" si="25"/>
        <v>0.53207965721116235</v>
      </c>
      <c r="AM179" s="41">
        <v>10.382246742105787</v>
      </c>
      <c r="AN179" s="13">
        <v>1.131422467449807</v>
      </c>
      <c r="AO179" s="13">
        <v>0.50289995756077255</v>
      </c>
      <c r="AQ179" s="42">
        <v>0.42688412473514398</v>
      </c>
      <c r="AR179" s="42">
        <v>1.0409094031085678E-2</v>
      </c>
      <c r="AS179" s="42">
        <v>7.4127836227768931E-2</v>
      </c>
      <c r="AT179" s="42">
        <v>5.2243097697283844E-2</v>
      </c>
      <c r="AU179" s="42">
        <v>2.3902417375121943E-2</v>
      </c>
      <c r="AV179" s="42">
        <v>0.17594460483292956</v>
      </c>
      <c r="AW179" s="42">
        <v>0.11669119807923554</v>
      </c>
      <c r="AX179" s="42">
        <v>2.24483050858445E-2</v>
      </c>
      <c r="AY179" s="42">
        <v>8.261257390384899E-3</v>
      </c>
      <c r="AZ179" s="42">
        <v>1.9119833910820689E-2</v>
      </c>
      <c r="BA179" s="42">
        <v>8.9088064545201198E-2</v>
      </c>
      <c r="BB179" s="42">
        <v>1.0191198339108207</v>
      </c>
      <c r="BD179" s="42">
        <v>0.42026522723608017</v>
      </c>
      <c r="BE179" s="42">
        <v>1.0247699585947623E-2</v>
      </c>
      <c r="BF179" s="42">
        <v>0.14595694771320453</v>
      </c>
      <c r="BG179" s="42">
        <v>5.1433061229175688E-2</v>
      </c>
      <c r="BH179" s="42">
        <v>2.3531807082026755E-2</v>
      </c>
      <c r="BI179" s="42">
        <v>0.173216559357767</v>
      </c>
      <c r="BJ179" s="42">
        <v>0.11488188488538319</v>
      </c>
      <c r="BK179" s="42">
        <v>4.4200482010525337E-2</v>
      </c>
      <c r="BL179" s="42">
        <v>1.6266330899889866E-2</v>
      </c>
      <c r="BM179" s="42">
        <v>1.8823378236969234E-2</v>
      </c>
      <c r="BN179" s="42">
        <v>1.4850238977644359</v>
      </c>
      <c r="BO179" s="11">
        <v>1</v>
      </c>
      <c r="CC179" s="39"/>
      <c r="CD179" s="41"/>
      <c r="CE179" s="39"/>
      <c r="CF179" s="43"/>
      <c r="CG179" s="38"/>
      <c r="CH179" s="39"/>
      <c r="CI179" s="41"/>
      <c r="CJ179" s="41"/>
      <c r="CK179" s="43"/>
      <c r="CL179" s="38"/>
      <c r="CM179" s="39"/>
      <c r="CN179" s="38"/>
      <c r="CO179" s="38"/>
      <c r="CP179" s="43"/>
      <c r="CQ179" s="38"/>
      <c r="CR179" s="39"/>
      <c r="CS179" s="38"/>
      <c r="CT179" s="38"/>
      <c r="CU179" s="43"/>
      <c r="CV179" s="41"/>
      <c r="CW179" s="41"/>
      <c r="CX179" s="41"/>
      <c r="CY179" s="41"/>
      <c r="CZ179" s="41"/>
      <c r="DA179" s="38"/>
      <c r="DC179" s="13"/>
      <c r="DD179" s="12"/>
      <c r="DE179" s="11"/>
      <c r="DI179" s="44"/>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W179" s="13"/>
      <c r="EX179" s="13"/>
      <c r="EY179" s="13"/>
      <c r="EZ179" s="13"/>
      <c r="GB179" s="45"/>
      <c r="GC179" s="45"/>
      <c r="GD179" s="45"/>
      <c r="GF179" s="45"/>
      <c r="GG179" s="45"/>
      <c r="GH179" s="45"/>
      <c r="GI179" s="45"/>
      <c r="GJ179" s="45"/>
      <c r="GK179" s="45"/>
      <c r="GL179" s="45"/>
      <c r="GM179" s="45"/>
    </row>
    <row r="180" spans="1:332" s="10" customFormat="1" ht="14" customHeight="1">
      <c r="A180" s="10" t="s">
        <v>213</v>
      </c>
      <c r="B180" s="10">
        <v>1250</v>
      </c>
      <c r="C180" s="10">
        <v>2000</v>
      </c>
      <c r="D180" s="10" t="s">
        <v>212</v>
      </c>
      <c r="E180" s="10">
        <v>-5.9</v>
      </c>
      <c r="F180" s="10" t="s">
        <v>210</v>
      </c>
      <c r="G180" s="10">
        <v>43.74</v>
      </c>
      <c r="H180" s="10">
        <v>1.32</v>
      </c>
      <c r="I180" s="10">
        <v>12.16</v>
      </c>
      <c r="J180" s="10">
        <v>9.42</v>
      </c>
      <c r="K180" s="10">
        <v>13.61</v>
      </c>
      <c r="L180" s="10">
        <v>10.74</v>
      </c>
      <c r="M180" s="10">
        <v>2.39</v>
      </c>
      <c r="N180" s="10">
        <v>1.36</v>
      </c>
      <c r="O180" s="11">
        <f>1.08/0.4005</f>
        <v>2.696629213483146</v>
      </c>
      <c r="P180" s="13">
        <f t="shared" si="30"/>
        <v>97.436629213483144</v>
      </c>
      <c r="Q180" s="33">
        <f t="shared" si="37"/>
        <v>2.563370786516856</v>
      </c>
      <c r="R180" s="33">
        <v>2.62</v>
      </c>
      <c r="T180" s="35">
        <v>10800</v>
      </c>
      <c r="U180" s="36"/>
      <c r="V180" s="36">
        <v>12244.686156780685</v>
      </c>
      <c r="W180" s="37">
        <v>0.13376723673895227</v>
      </c>
      <c r="X180" s="38">
        <v>4938.3119413694458</v>
      </c>
      <c r="Y180" s="37">
        <v>-0.54274889431764395</v>
      </c>
      <c r="Z180" s="38">
        <v>1.7014797308260533E-6</v>
      </c>
      <c r="AA180" s="37">
        <v>-0.99999999984245569</v>
      </c>
      <c r="AB180" s="38">
        <v>76287.173675692597</v>
      </c>
      <c r="AC180" s="37">
        <v>6.063627192193759</v>
      </c>
      <c r="AD180" s="109">
        <v>3844.0705681663303</v>
      </c>
      <c r="AE180" s="37">
        <v>-0.64406753998459909</v>
      </c>
      <c r="AF180" s="39"/>
      <c r="AG180" s="40">
        <f t="shared" si="32"/>
        <v>0.13376723673895227</v>
      </c>
      <c r="AH180" s="39">
        <f t="shared" si="33"/>
        <v>0.99999999984245569</v>
      </c>
      <c r="AI180" s="39">
        <f t="shared" si="34"/>
        <v>0.54274889431764395</v>
      </c>
      <c r="AJ180" s="39">
        <f t="shared" si="35"/>
        <v>6.063627192193759</v>
      </c>
      <c r="AK180" s="39">
        <f t="shared" si="25"/>
        <v>0.64406753998459909</v>
      </c>
      <c r="AM180" s="41">
        <v>11.50406624874036</v>
      </c>
      <c r="AN180" s="13">
        <v>1.2292370935746288</v>
      </c>
      <c r="AO180" s="13">
        <v>0.48776042007543519</v>
      </c>
      <c r="AQ180" s="42">
        <v>0.42258690119824138</v>
      </c>
      <c r="AR180" s="42">
        <v>9.5958639492577588E-3</v>
      </c>
      <c r="AS180" s="42">
        <v>6.9237791194487516E-2</v>
      </c>
      <c r="AT180" s="42">
        <v>5.1768552198133845E-2</v>
      </c>
      <c r="AU180" s="42">
        <v>2.4345279720049719E-2</v>
      </c>
      <c r="AV180" s="42">
        <v>0.1960129584504734</v>
      </c>
      <c r="AW180" s="42">
        <v>0.1111823202266265</v>
      </c>
      <c r="AX180" s="42">
        <v>2.2386478666391183E-2</v>
      </c>
      <c r="AY180" s="42">
        <v>8.3816102520693023E-3</v>
      </c>
      <c r="AZ180" s="42">
        <v>1.9551985347543183E-2</v>
      </c>
      <c r="BA180" s="42">
        <v>8.4502244144269281E-2</v>
      </c>
      <c r="BB180" s="42">
        <v>1.0195519853475432</v>
      </c>
      <c r="BD180" s="42">
        <v>0.41613529113082892</v>
      </c>
      <c r="BE180" s="42">
        <v>9.4493644428011916E-3</v>
      </c>
      <c r="BF180" s="42">
        <v>0.13636148358728878</v>
      </c>
      <c r="BG180" s="42">
        <v>5.0978204670584309E-2</v>
      </c>
      <c r="BH180" s="42">
        <v>2.397360172603125E-2</v>
      </c>
      <c r="BI180" s="42">
        <v>0.19302043981703584</v>
      </c>
      <c r="BJ180" s="42">
        <v>0.10948490609841174</v>
      </c>
      <c r="BK180" s="42">
        <v>4.4089411152205181E-2</v>
      </c>
      <c r="BL180" s="42">
        <v>1.6507297374812786E-2</v>
      </c>
      <c r="BM180" s="42">
        <v>1.9253486304746454E-2</v>
      </c>
      <c r="BN180" s="42">
        <v>1.4754538439667813</v>
      </c>
      <c r="BO180" s="11">
        <v>1</v>
      </c>
      <c r="CC180" s="39"/>
      <c r="CD180" s="41"/>
      <c r="CE180" s="39"/>
      <c r="CF180" s="43"/>
      <c r="CG180" s="38"/>
      <c r="CH180" s="39"/>
      <c r="CI180" s="41"/>
      <c r="CJ180" s="41"/>
      <c r="CK180" s="43"/>
      <c r="CL180" s="38"/>
      <c r="CM180" s="39"/>
      <c r="CN180" s="38"/>
      <c r="CO180" s="38"/>
      <c r="CP180" s="43"/>
      <c r="CQ180" s="38"/>
      <c r="CR180" s="39"/>
      <c r="CS180" s="38"/>
      <c r="CT180" s="38"/>
      <c r="CU180" s="43"/>
      <c r="CV180" s="41"/>
      <c r="CW180" s="41"/>
      <c r="CX180" s="41"/>
      <c r="CY180" s="41"/>
      <c r="CZ180" s="41"/>
      <c r="DA180" s="38"/>
      <c r="DC180" s="13"/>
      <c r="DD180" s="12"/>
      <c r="DE180" s="11"/>
      <c r="DI180" s="44"/>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W180" s="13"/>
      <c r="EX180" s="13"/>
      <c r="EY180" s="13"/>
      <c r="EZ180" s="13"/>
      <c r="GB180" s="45"/>
      <c r="GC180" s="45"/>
      <c r="GD180" s="45"/>
      <c r="GF180" s="45"/>
      <c r="GG180" s="45"/>
      <c r="GH180" s="45"/>
      <c r="GI180" s="45"/>
      <c r="GJ180" s="45"/>
      <c r="GK180" s="45"/>
      <c r="GL180" s="45"/>
      <c r="GM180" s="45"/>
    </row>
    <row r="181" spans="1:332" s="17" customFormat="1" ht="14" customHeight="1" thickBot="1">
      <c r="A181" s="17" t="s">
        <v>214</v>
      </c>
      <c r="B181" s="17">
        <v>1150</v>
      </c>
      <c r="C181" s="17">
        <v>2000</v>
      </c>
      <c r="D181" s="17" t="s">
        <v>215</v>
      </c>
      <c r="E181" s="17">
        <v>-7.3</v>
      </c>
      <c r="F181" s="17" t="s">
        <v>210</v>
      </c>
      <c r="G181" s="17">
        <v>45.57</v>
      </c>
      <c r="H181" s="17">
        <v>1.62</v>
      </c>
      <c r="I181" s="17">
        <v>15.08</v>
      </c>
      <c r="J181" s="17">
        <v>9.14</v>
      </c>
      <c r="K181" s="17">
        <v>7.62</v>
      </c>
      <c r="L181" s="17">
        <v>14.41</v>
      </c>
      <c r="M181" s="17">
        <v>2.59</v>
      </c>
      <c r="N181" s="17">
        <v>1.5</v>
      </c>
      <c r="O181" s="63">
        <f>0.75/0.4005</f>
        <v>1.8726591760299625</v>
      </c>
      <c r="P181" s="64">
        <f t="shared" si="30"/>
        <v>99.402659176029957</v>
      </c>
      <c r="Q181" s="65">
        <f t="shared" si="37"/>
        <v>0.59734082397004329</v>
      </c>
      <c r="R181" s="183">
        <v>0.88</v>
      </c>
      <c r="T181" s="66">
        <v>7500</v>
      </c>
      <c r="U181" s="67"/>
      <c r="V181" s="67">
        <v>6479.549086036056</v>
      </c>
      <c r="W181" s="68">
        <v>-0.1360601218618592</v>
      </c>
      <c r="X181" s="69">
        <v>6685.8714655998301</v>
      </c>
      <c r="Y181" s="68">
        <v>-0.10855047125335598</v>
      </c>
      <c r="Z181" s="69">
        <v>0.1421882904803673</v>
      </c>
      <c r="AA181" s="68">
        <v>-0.99998104156126921</v>
      </c>
      <c r="AB181" s="69">
        <v>17846.56299330364</v>
      </c>
      <c r="AC181" s="68">
        <v>1.3795417324404853</v>
      </c>
      <c r="AD181" s="214">
        <v>33397.70964552353</v>
      </c>
      <c r="AE181" s="68">
        <v>3.4530279527364707</v>
      </c>
      <c r="AF181" s="70"/>
      <c r="AG181" s="71">
        <f t="shared" si="32"/>
        <v>0.1360601218618592</v>
      </c>
      <c r="AH181" s="70">
        <f t="shared" si="33"/>
        <v>0.99998104156126921</v>
      </c>
      <c r="AI181" s="70">
        <f t="shared" si="34"/>
        <v>0.10855047125335598</v>
      </c>
      <c r="AJ181" s="70">
        <f t="shared" si="35"/>
        <v>1.3795417324404853</v>
      </c>
      <c r="AK181" s="70">
        <f t="shared" si="25"/>
        <v>3.4530279527364707</v>
      </c>
      <c r="AM181" s="72">
        <v>8.1786993555596244</v>
      </c>
      <c r="AN181" s="64">
        <v>0.91638219737454751</v>
      </c>
      <c r="AO181" s="64">
        <v>0.47002640839714177</v>
      </c>
      <c r="AQ181" s="73">
        <v>0.4721034597476475</v>
      </c>
      <c r="AR181" s="73">
        <v>1.2628334216188003E-2</v>
      </c>
      <c r="AS181" s="73">
        <v>9.2072910819614509E-2</v>
      </c>
      <c r="AT181" s="73">
        <v>5.4236315376724839E-2</v>
      </c>
      <c r="AU181" s="73">
        <v>2.4955405736479412E-2</v>
      </c>
      <c r="AV181" s="73">
        <v>0.1176799653188771</v>
      </c>
      <c r="AW181" s="73">
        <v>0.15996181912714849</v>
      </c>
      <c r="AX181" s="73">
        <v>2.6014084746646314E-2</v>
      </c>
      <c r="AY181" s="73">
        <v>9.9128997651251657E-3</v>
      </c>
      <c r="AZ181" s="73">
        <v>1.4559594279393649E-2</v>
      </c>
      <c r="BA181" s="73">
        <v>3.0434805145548735E-2</v>
      </c>
      <c r="BB181" s="73">
        <v>1.0145595942793937</v>
      </c>
      <c r="BD181" s="73">
        <v>0.43013709525665761</v>
      </c>
      <c r="BE181" s="73">
        <v>1.1505772485939583E-2</v>
      </c>
      <c r="BF181" s="73">
        <v>0.16777667519294903</v>
      </c>
      <c r="BG181" s="73">
        <v>4.9415124316264165E-2</v>
      </c>
      <c r="BH181" s="73">
        <v>2.273706221127534E-2</v>
      </c>
      <c r="BI181" s="73">
        <v>0.10721912201029626</v>
      </c>
      <c r="BJ181" s="73">
        <v>0.14574244439577075</v>
      </c>
      <c r="BK181" s="73">
        <v>4.7403265609043135E-2</v>
      </c>
      <c r="BL181" s="73">
        <v>1.8063438521804181E-2</v>
      </c>
      <c r="BM181" s="73">
        <v>1.3265358391572432E-2</v>
      </c>
      <c r="BN181" s="73">
        <v>1.5041663843792858</v>
      </c>
      <c r="BO181" s="63">
        <v>1</v>
      </c>
      <c r="BP181" s="10"/>
      <c r="BQ181" s="10"/>
      <c r="BR181" s="10"/>
      <c r="BS181" s="10"/>
      <c r="BT181" s="10"/>
      <c r="BU181" s="10"/>
      <c r="BV181" s="10"/>
      <c r="BW181" s="10"/>
      <c r="BX181" s="10"/>
      <c r="BY181" s="10"/>
      <c r="BZ181" s="10"/>
      <c r="CA181" s="10"/>
      <c r="CB181" s="10"/>
      <c r="CC181" s="39"/>
      <c r="CD181" s="41"/>
      <c r="CE181" s="39"/>
      <c r="CF181" s="43"/>
      <c r="CG181" s="38"/>
      <c r="CH181" s="39"/>
      <c r="CI181" s="41"/>
      <c r="CJ181" s="41"/>
      <c r="CK181" s="43"/>
      <c r="CL181" s="38"/>
      <c r="CM181" s="39"/>
      <c r="CN181" s="38"/>
      <c r="CO181" s="38"/>
      <c r="CP181" s="43"/>
      <c r="CQ181" s="38"/>
      <c r="CR181" s="39"/>
      <c r="CS181" s="38"/>
      <c r="CT181" s="38"/>
      <c r="CU181" s="43"/>
      <c r="CV181" s="41"/>
      <c r="CW181" s="41"/>
      <c r="CX181" s="41"/>
      <c r="CY181" s="41"/>
      <c r="CZ181" s="41"/>
      <c r="DA181" s="38"/>
      <c r="DB181" s="10"/>
      <c r="DC181" s="13"/>
      <c r="DD181" s="12"/>
      <c r="DE181" s="11"/>
      <c r="DF181" s="10"/>
      <c r="DG181" s="10"/>
      <c r="DH181" s="10"/>
      <c r="DI181" s="44"/>
      <c r="DJ181" s="10"/>
      <c r="DK181" s="10"/>
      <c r="DL181" s="10"/>
      <c r="DM181" s="10"/>
      <c r="DN181" s="10"/>
      <c r="DO181" s="10"/>
      <c r="DP181" s="10"/>
      <c r="DQ181" s="10"/>
      <c r="DR181" s="10"/>
      <c r="DS181" s="10"/>
      <c r="DT181" s="10"/>
      <c r="DU181" s="10"/>
      <c r="DV181" s="10"/>
      <c r="DW181" s="10"/>
      <c r="DX181" s="10"/>
      <c r="DY181" s="10"/>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10"/>
      <c r="EW181" s="13"/>
      <c r="EX181" s="13"/>
      <c r="EY181" s="13"/>
      <c r="EZ181" s="13"/>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45"/>
      <c r="GC181" s="45"/>
      <c r="GD181" s="45"/>
      <c r="GE181" s="10"/>
      <c r="GF181" s="45"/>
      <c r="GG181" s="45"/>
      <c r="GH181" s="45"/>
      <c r="GI181" s="45"/>
      <c r="GJ181" s="45"/>
      <c r="GK181" s="45"/>
      <c r="GL181" s="45"/>
      <c r="GM181" s="45"/>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c r="LR181" s="10"/>
      <c r="LS181" s="10"/>
      <c r="LT181" s="10"/>
    </row>
    <row r="182" spans="1:332" s="10" customFormat="1" ht="14" customHeight="1">
      <c r="A182" s="10" t="s">
        <v>232</v>
      </c>
      <c r="B182" s="10">
        <v>1300</v>
      </c>
      <c r="C182" s="10">
        <v>30000</v>
      </c>
      <c r="D182" s="10" t="s">
        <v>258</v>
      </c>
      <c r="F182" s="10" t="s">
        <v>251</v>
      </c>
      <c r="G182" s="193">
        <v>49.823228031704772</v>
      </c>
      <c r="H182" s="193">
        <v>1.034262140684568</v>
      </c>
      <c r="I182" s="193">
        <v>14.254012775252772</v>
      </c>
      <c r="J182" s="193">
        <v>7.2962492833747694</v>
      </c>
      <c r="K182" s="193">
        <v>4.2686819260981261</v>
      </c>
      <c r="L182" s="193">
        <v>12.806045778294376</v>
      </c>
      <c r="M182" s="193">
        <v>2.312986241894579</v>
      </c>
      <c r="N182" s="193">
        <v>0.60175251821647591</v>
      </c>
      <c r="O182" s="193">
        <v>3.7327813044795439</v>
      </c>
      <c r="P182" s="193">
        <v>96.13</v>
      </c>
      <c r="Q182" s="172">
        <v>5.9999625468164801</v>
      </c>
      <c r="R182" s="193">
        <v>3.87</v>
      </c>
      <c r="T182" s="35">
        <v>14949.789124440573</v>
      </c>
      <c r="U182" s="36"/>
      <c r="V182" s="36">
        <v>13361.04042487621</v>
      </c>
      <c r="W182" s="37">
        <v>-0.10627231503667212</v>
      </c>
      <c r="X182" s="38">
        <v>277055.14891180344</v>
      </c>
      <c r="Y182" s="37">
        <v>17.532378390465823</v>
      </c>
      <c r="Z182" s="38">
        <v>1.0980779435231E-2</v>
      </c>
      <c r="AA182" s="37">
        <v>-0.9999992654893427</v>
      </c>
      <c r="AB182" s="38">
        <v>126695462.55647504</v>
      </c>
      <c r="AC182" s="37">
        <v>8473.7324194257508</v>
      </c>
      <c r="AD182" s="109">
        <v>15946.830490221935</v>
      </c>
      <c r="AE182" s="37">
        <v>6.6692670878638366E-2</v>
      </c>
      <c r="AF182" s="39"/>
      <c r="AG182" s="40">
        <f t="shared" si="32"/>
        <v>0.10627231503667212</v>
      </c>
      <c r="AH182" s="39"/>
      <c r="AI182" s="39"/>
      <c r="AJ182" s="39"/>
      <c r="AK182" s="39">
        <f t="shared" si="25"/>
        <v>6.6692670878638366E-2</v>
      </c>
      <c r="AM182" s="41">
        <v>4.2562104805398429</v>
      </c>
      <c r="AN182" s="13">
        <v>0.61277315157289236</v>
      </c>
      <c r="AO182" s="13">
        <v>0.51385841260640563</v>
      </c>
      <c r="AQ182" s="42">
        <v>0.49459801975763634</v>
      </c>
      <c r="AR182" s="42">
        <v>7.7254544641554524E-3</v>
      </c>
      <c r="AS182" s="42">
        <v>8.3393083469212606E-2</v>
      </c>
      <c r="AT182" s="42">
        <v>8.8944948522054271E-3</v>
      </c>
      <c r="AU182" s="42">
        <v>5.1680809729534885E-2</v>
      </c>
      <c r="AV182" s="42">
        <v>6.3168957906313425E-2</v>
      </c>
      <c r="AW182" s="42">
        <v>0.13621651354512268</v>
      </c>
      <c r="AX182" s="42">
        <v>2.2260975564380558E-2</v>
      </c>
      <c r="AY182" s="42">
        <v>3.8105681127655932E-3</v>
      </c>
      <c r="AZ182" s="42">
        <v>2.780900390732767E-2</v>
      </c>
      <c r="BA182" s="42">
        <v>0.12825112259867319</v>
      </c>
      <c r="BB182" s="42">
        <v>1.0278090039073278</v>
      </c>
      <c r="BD182" s="42">
        <v>0.50406768503011323</v>
      </c>
      <c r="BE182" s="42">
        <v>7.8733674458717207E-3</v>
      </c>
      <c r="BF182" s="42">
        <v>0.16997948577492253</v>
      </c>
      <c r="BG182" s="42">
        <v>9.0647904976660122E-3</v>
      </c>
      <c r="BH182" s="42">
        <v>5.2670300082506935E-2</v>
      </c>
      <c r="BI182" s="42">
        <v>6.4378402471572893E-2</v>
      </c>
      <c r="BJ182" s="42">
        <v>0.13882454013707751</v>
      </c>
      <c r="BK182" s="42">
        <v>4.5374376649335454E-2</v>
      </c>
      <c r="BL182" s="42">
        <v>7.7670519109338341E-3</v>
      </c>
      <c r="BM182" s="42">
        <v>2.8341440245613934E-2</v>
      </c>
      <c r="BN182" s="42">
        <v>1.5966952311245652</v>
      </c>
      <c r="BO182" s="11">
        <v>1</v>
      </c>
      <c r="CC182" s="39"/>
      <c r="CD182" s="41"/>
      <c r="CE182" s="39"/>
      <c r="CF182" s="43"/>
      <c r="CG182" s="38"/>
      <c r="CH182" s="39"/>
      <c r="CI182" s="41"/>
      <c r="CJ182" s="41"/>
      <c r="CK182" s="43"/>
      <c r="CL182" s="38"/>
      <c r="CM182" s="39"/>
      <c r="CN182" s="38"/>
      <c r="CO182" s="38"/>
      <c r="CP182" s="43"/>
      <c r="CQ182" s="38"/>
      <c r="CR182" s="39"/>
      <c r="CS182" s="38"/>
      <c r="CT182" s="38"/>
      <c r="CU182" s="43"/>
      <c r="CV182" s="41"/>
      <c r="CW182" s="41"/>
      <c r="CX182" s="41"/>
      <c r="CY182" s="41"/>
      <c r="CZ182" s="41"/>
      <c r="DA182" s="38"/>
      <c r="DC182" s="13"/>
      <c r="DD182" s="12"/>
      <c r="DE182" s="11"/>
      <c r="DI182" s="44"/>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W182" s="13"/>
      <c r="EX182" s="13"/>
      <c r="EY182" s="13"/>
      <c r="EZ182" s="13"/>
      <c r="GB182" s="45"/>
      <c r="GC182" s="45"/>
      <c r="GD182" s="45"/>
      <c r="GF182" s="45"/>
      <c r="GG182" s="45"/>
      <c r="GH182" s="45"/>
      <c r="GI182" s="45"/>
      <c r="GJ182" s="45"/>
      <c r="GK182" s="45"/>
      <c r="GL182" s="45"/>
      <c r="GM182" s="45"/>
    </row>
    <row r="183" spans="1:332" s="10" customFormat="1" ht="14" customHeight="1">
      <c r="A183" s="10" t="s">
        <v>233</v>
      </c>
      <c r="B183" s="10">
        <v>1300</v>
      </c>
      <c r="C183" s="10">
        <v>25000</v>
      </c>
      <c r="D183" s="10" t="s">
        <v>258</v>
      </c>
      <c r="F183" s="10" t="s">
        <v>231</v>
      </c>
      <c r="G183" s="193">
        <v>50.092546868438305</v>
      </c>
      <c r="H183" s="193">
        <v>0.85094926730076415</v>
      </c>
      <c r="I183" s="193">
        <v>15.392726746284932</v>
      </c>
      <c r="J183" s="193">
        <v>7.8476432428848248</v>
      </c>
      <c r="K183" s="193">
        <v>4.198016385350436</v>
      </c>
      <c r="L183" s="193">
        <v>12.140209546824234</v>
      </c>
      <c r="M183" s="193">
        <v>2.2408330705586788</v>
      </c>
      <c r="N183" s="193">
        <v>0.46329460108597154</v>
      </c>
      <c r="O183" s="193">
        <v>2.9037802712718541</v>
      </c>
      <c r="P183" s="193">
        <v>96.13</v>
      </c>
      <c r="Q183" s="172">
        <v>4.7788389513108616</v>
      </c>
      <c r="R183" s="193">
        <v>3.87</v>
      </c>
      <c r="T183" s="35">
        <v>11629.639986443775</v>
      </c>
      <c r="U183" s="36"/>
      <c r="V183" s="36">
        <v>13136.354850935555</v>
      </c>
      <c r="W183" s="37">
        <v>0.12955816914780677</v>
      </c>
      <c r="X183" s="38">
        <v>150724.98195533769</v>
      </c>
      <c r="Y183" s="37">
        <v>11.960416842742511</v>
      </c>
      <c r="Z183" s="38">
        <v>3.3028888160437468E-2</v>
      </c>
      <c r="AA183" s="37">
        <v>-0.99999715993889771</v>
      </c>
      <c r="AB183" s="38">
        <v>33746017.596463613</v>
      </c>
      <c r="AC183" s="37">
        <v>2900.7250435783099</v>
      </c>
      <c r="AD183" s="109">
        <v>17472.537546952124</v>
      </c>
      <c r="AE183" s="37">
        <v>0.50241431096054479</v>
      </c>
      <c r="AF183" s="39"/>
      <c r="AG183" s="40">
        <f t="shared" si="32"/>
        <v>0.12955816914780677</v>
      </c>
      <c r="AH183" s="39"/>
      <c r="AI183" s="39"/>
      <c r="AJ183" s="39"/>
      <c r="AK183" s="39">
        <f t="shared" si="25"/>
        <v>0.50241431096054479</v>
      </c>
      <c r="AM183" s="41">
        <v>3.8210639640394306</v>
      </c>
      <c r="AN183" s="13">
        <v>0.56350979757697217</v>
      </c>
      <c r="AO183" s="13">
        <v>0.58616503529639641</v>
      </c>
      <c r="AQ183" s="42">
        <v>0.49586094739253217</v>
      </c>
      <c r="AR183" s="42">
        <v>6.3381623522401316E-3</v>
      </c>
      <c r="AS183" s="42">
        <v>8.9799667712003858E-2</v>
      </c>
      <c r="AT183" s="42">
        <v>1.0076911102094969E-2</v>
      </c>
      <c r="AU183" s="42">
        <v>5.489138484214294E-2</v>
      </c>
      <c r="AV183" s="42">
        <v>6.1947006968150774E-2</v>
      </c>
      <c r="AW183" s="42">
        <v>0.12876777000270795</v>
      </c>
      <c r="AX183" s="42">
        <v>2.1505370544553003E-2</v>
      </c>
      <c r="AY183" s="42">
        <v>2.925467872970623E-3</v>
      </c>
      <c r="AZ183" s="42">
        <v>2.1571627804703109E-2</v>
      </c>
      <c r="BA183" s="42">
        <v>0.12788731121060348</v>
      </c>
      <c r="BB183" s="42">
        <v>1.0215716278047031</v>
      </c>
      <c r="BD183" s="42">
        <v>0.50272658639196199</v>
      </c>
      <c r="BE183" s="42">
        <v>6.4259198876118577E-3</v>
      </c>
      <c r="BF183" s="42">
        <v>0.18208604910461268</v>
      </c>
      <c r="BG183" s="42">
        <v>1.0216434963008263E-2</v>
      </c>
      <c r="BH183" s="42">
        <v>5.5651405235938124E-2</v>
      </c>
      <c r="BI183" s="42">
        <v>6.2804718770572282E-2</v>
      </c>
      <c r="BJ183" s="42">
        <v>0.1305506751261081</v>
      </c>
      <c r="BK183" s="42">
        <v>4.3606263327686294E-2</v>
      </c>
      <c r="BL183" s="42">
        <v>5.9319471925004617E-3</v>
      </c>
      <c r="BM183" s="42">
        <v>2.1870306315112022E-2</v>
      </c>
      <c r="BN183" s="42">
        <v>1.6032521281897558</v>
      </c>
      <c r="BO183" s="11">
        <v>1</v>
      </c>
      <c r="CC183" s="39"/>
      <c r="CD183" s="41"/>
      <c r="CE183" s="39"/>
      <c r="CF183" s="43"/>
      <c r="CG183" s="38"/>
      <c r="CH183" s="39"/>
      <c r="CI183" s="41"/>
      <c r="CJ183" s="41"/>
      <c r="CK183" s="43"/>
      <c r="CL183" s="38"/>
      <c r="CM183" s="39"/>
      <c r="CN183" s="38"/>
      <c r="CO183" s="38"/>
      <c r="CP183" s="43"/>
      <c r="CQ183" s="38"/>
      <c r="CR183" s="39"/>
      <c r="CS183" s="38"/>
      <c r="CT183" s="38"/>
      <c r="CU183" s="43"/>
      <c r="CV183" s="41"/>
      <c r="CW183" s="41"/>
      <c r="CX183" s="41"/>
      <c r="CY183" s="41"/>
      <c r="CZ183" s="41"/>
      <c r="DA183" s="38"/>
      <c r="DC183" s="13"/>
      <c r="DD183" s="12"/>
      <c r="DE183" s="11"/>
      <c r="DI183" s="44"/>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W183" s="13"/>
      <c r="EX183" s="13"/>
      <c r="EY183" s="13"/>
      <c r="EZ183" s="13"/>
      <c r="GB183" s="45"/>
      <c r="GC183" s="45"/>
      <c r="GD183" s="45"/>
      <c r="GF183" s="45"/>
      <c r="GG183" s="45"/>
      <c r="GH183" s="45"/>
      <c r="GI183" s="45"/>
      <c r="GJ183" s="45"/>
      <c r="GK183" s="45"/>
      <c r="GL183" s="45"/>
      <c r="GM183" s="45"/>
    </row>
    <row r="184" spans="1:332" s="10" customFormat="1" ht="14" customHeight="1">
      <c r="A184" s="10" t="s">
        <v>234</v>
      </c>
      <c r="B184" s="10">
        <v>1325</v>
      </c>
      <c r="C184" s="10">
        <v>20000</v>
      </c>
      <c r="D184" s="10" t="s">
        <v>258</v>
      </c>
      <c r="F184" s="10" t="s">
        <v>231</v>
      </c>
      <c r="G184" s="193">
        <v>47.531724747567942</v>
      </c>
      <c r="H184" s="193">
        <v>0.76985996891681741</v>
      </c>
      <c r="I184" s="193">
        <v>15.691837144218093</v>
      </c>
      <c r="J184" s="193">
        <v>9.6565151656726709</v>
      </c>
      <c r="K184" s="193">
        <v>4.999337575928962</v>
      </c>
      <c r="L184" s="193">
        <v>12.764468373522044</v>
      </c>
      <c r="M184" s="193">
        <v>2.1289954695971245</v>
      </c>
      <c r="N184" s="193">
        <v>0.42769998273156518</v>
      </c>
      <c r="O184" s="193">
        <v>2.1595615718447734</v>
      </c>
      <c r="P184" s="193">
        <v>96.13</v>
      </c>
      <c r="Q184" s="172">
        <v>5.0878401997503122</v>
      </c>
      <c r="R184" s="193">
        <v>3.87</v>
      </c>
      <c r="T184" s="35">
        <v>8649.0440952383178</v>
      </c>
      <c r="U184" s="36"/>
      <c r="V184" s="36">
        <v>15424.789670063852</v>
      </c>
      <c r="W184" s="37">
        <v>0.78340976184361033</v>
      </c>
      <c r="X184" s="38">
        <v>106205.30083531274</v>
      </c>
      <c r="Y184" s="37">
        <v>11.279426450581221</v>
      </c>
      <c r="Z184" s="38">
        <v>1.0447798867175429E-3</v>
      </c>
      <c r="AA184" s="37">
        <v>-0.99999987920284883</v>
      </c>
      <c r="AB184" s="38">
        <v>10630501.502337804</v>
      </c>
      <c r="AC184" s="37">
        <v>1228.0955376433294</v>
      </c>
      <c r="AD184" s="109">
        <v>24741.207300397062</v>
      </c>
      <c r="AE184" s="37">
        <v>1.8605712987425043</v>
      </c>
      <c r="AF184" s="39"/>
      <c r="AG184" s="40">
        <f t="shared" si="32"/>
        <v>0.78340976184361033</v>
      </c>
      <c r="AH184" s="39"/>
      <c r="AI184" s="39"/>
      <c r="AJ184" s="39"/>
      <c r="AK184" s="39">
        <f t="shared" si="25"/>
        <v>1.8605712987425043</v>
      </c>
      <c r="AM184" s="41">
        <v>4.173645131826107</v>
      </c>
      <c r="AN184" s="13">
        <v>0.67531158216333531</v>
      </c>
      <c r="AO184" s="13">
        <v>0.57748906646901055</v>
      </c>
      <c r="AQ184" s="42">
        <v>0.46681698132010374</v>
      </c>
      <c r="AR184" s="42">
        <v>5.6891542428041527E-3</v>
      </c>
      <c r="AS184" s="42">
        <v>9.0825802091099722E-2</v>
      </c>
      <c r="AT184" s="42">
        <v>1.365396542083239E-2</v>
      </c>
      <c r="AU184" s="42">
        <v>6.5661692466505758E-2</v>
      </c>
      <c r="AV184" s="42">
        <v>7.3192223606175166E-2</v>
      </c>
      <c r="AW184" s="42">
        <v>0.13432597547290159</v>
      </c>
      <c r="AX184" s="42">
        <v>2.0271619310489656E-2</v>
      </c>
      <c r="AY184" s="42">
        <v>2.6794990435853945E-3</v>
      </c>
      <c r="AZ184" s="42">
        <v>1.5916993494489464E-2</v>
      </c>
      <c r="BA184" s="42">
        <v>0.12688308702550227</v>
      </c>
      <c r="BB184" s="42">
        <v>1.0159169934944894</v>
      </c>
      <c r="BD184" s="42">
        <v>0.4730164132270871</v>
      </c>
      <c r="BE184" s="42">
        <v>5.7647074590493107E-3</v>
      </c>
      <c r="BF184" s="42">
        <v>0.18406397733053104</v>
      </c>
      <c r="BG184" s="42">
        <v>1.3835293076581726E-2</v>
      </c>
      <c r="BH184" s="42">
        <v>6.6533694145177028E-2</v>
      </c>
      <c r="BI184" s="42">
        <v>7.4164232390183035E-2</v>
      </c>
      <c r="BJ184" s="42">
        <v>0.13610985389122404</v>
      </c>
      <c r="BK184" s="42">
        <v>4.1081661722916531E-2</v>
      </c>
      <c r="BL184" s="42">
        <v>5.4301667572502687E-3</v>
      </c>
      <c r="BM184" s="42">
        <v>1.6128374659446099E-2</v>
      </c>
      <c r="BN184" s="42">
        <v>1.5808240421839073</v>
      </c>
      <c r="BO184" s="11">
        <v>1</v>
      </c>
      <c r="CC184" s="39"/>
      <c r="CD184" s="41"/>
      <c r="CE184" s="39"/>
      <c r="CF184" s="43"/>
      <c r="CG184" s="38"/>
      <c r="CH184" s="39"/>
      <c r="CI184" s="41"/>
      <c r="CJ184" s="41"/>
      <c r="CK184" s="43"/>
      <c r="CL184" s="38"/>
      <c r="CM184" s="39"/>
      <c r="CN184" s="38"/>
      <c r="CO184" s="38"/>
      <c r="CP184" s="43"/>
      <c r="CQ184" s="38"/>
      <c r="CR184" s="39"/>
      <c r="CS184" s="38"/>
      <c r="CT184" s="38"/>
      <c r="CU184" s="43"/>
      <c r="CV184" s="41"/>
      <c r="CW184" s="41"/>
      <c r="CX184" s="41"/>
      <c r="CY184" s="41"/>
      <c r="CZ184" s="41"/>
      <c r="DA184" s="38"/>
      <c r="DC184" s="13"/>
      <c r="DD184" s="12"/>
      <c r="DE184" s="11"/>
      <c r="DI184" s="44"/>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W184" s="13"/>
      <c r="EX184" s="13"/>
      <c r="EY184" s="13"/>
      <c r="EZ184" s="13"/>
      <c r="GB184" s="45"/>
      <c r="GC184" s="45"/>
      <c r="GD184" s="45"/>
      <c r="GF184" s="45"/>
      <c r="GG184" s="45"/>
      <c r="GH184" s="45"/>
      <c r="GI184" s="45"/>
      <c r="GJ184" s="45"/>
      <c r="GK184" s="45"/>
      <c r="GL184" s="45"/>
      <c r="GM184" s="45"/>
    </row>
    <row r="185" spans="1:332" s="10" customFormat="1" ht="14" customHeight="1">
      <c r="A185" s="10" t="s">
        <v>235</v>
      </c>
      <c r="B185" s="10">
        <v>1275</v>
      </c>
      <c r="C185" s="10">
        <v>20000</v>
      </c>
      <c r="D185" s="10" t="s">
        <v>258</v>
      </c>
      <c r="F185" s="10" t="s">
        <v>231</v>
      </c>
      <c r="G185" s="193">
        <v>47.773798077914783</v>
      </c>
      <c r="H185" s="193">
        <v>0.74185869999549148</v>
      </c>
      <c r="I185" s="193">
        <v>16.216270301183503</v>
      </c>
      <c r="J185" s="193">
        <v>8.7406172473827777</v>
      </c>
      <c r="K185" s="193">
        <v>5.4878521781717762</v>
      </c>
      <c r="L185" s="193">
        <v>12.678174962743464</v>
      </c>
      <c r="M185" s="193">
        <v>2.0448669294747521</v>
      </c>
      <c r="N185" s="193">
        <v>0.42799540384355284</v>
      </c>
      <c r="O185" s="193">
        <v>2.0185661992898867</v>
      </c>
      <c r="P185" s="193">
        <v>96.13</v>
      </c>
      <c r="Q185" s="172">
        <v>5.5176529338327089</v>
      </c>
      <c r="R185" s="193">
        <v>3.87</v>
      </c>
      <c r="T185" s="35">
        <v>8084.3576281559963</v>
      </c>
      <c r="U185" s="36"/>
      <c r="V185" s="36">
        <v>12409.089460772873</v>
      </c>
      <c r="W185" s="37">
        <v>0.53495058377363347</v>
      </c>
      <c r="X185" s="38">
        <v>71994.410433050318</v>
      </c>
      <c r="Y185" s="37">
        <v>7.9053965379153945</v>
      </c>
      <c r="Z185" s="38">
        <v>1.4403460812742777E-2</v>
      </c>
      <c r="AA185" s="37">
        <v>-0.99999821835432379</v>
      </c>
      <c r="AB185" s="38">
        <v>8532108.4466215894</v>
      </c>
      <c r="AC185" s="37">
        <v>1054.3848356369315</v>
      </c>
      <c r="AD185" s="109">
        <v>22423.163530008023</v>
      </c>
      <c r="AE185" s="37">
        <v>1.7736481439061029</v>
      </c>
      <c r="AF185" s="39"/>
      <c r="AG185" s="40">
        <f t="shared" si="32"/>
        <v>0.53495058377363347</v>
      </c>
      <c r="AH185" s="39"/>
      <c r="AI185" s="39"/>
      <c r="AJ185" s="39"/>
      <c r="AK185" s="39">
        <f t="shared" si="25"/>
        <v>1.7736481439061029</v>
      </c>
      <c r="AM185" s="41">
        <v>4.1816054055167644</v>
      </c>
      <c r="AN185" s="13">
        <v>0.65105807048971909</v>
      </c>
      <c r="AO185" s="13">
        <v>0.60333864006193605</v>
      </c>
      <c r="AQ185" s="42">
        <v>0.46773144208352846</v>
      </c>
      <c r="AR185" s="42">
        <v>5.4651349190027914E-3</v>
      </c>
      <c r="AS185" s="42">
        <v>9.356860348035112E-2</v>
      </c>
      <c r="AT185" s="42">
        <v>1.0354067518448858E-2</v>
      </c>
      <c r="AU185" s="42">
        <v>6.1214830468169681E-2</v>
      </c>
      <c r="AV185" s="42">
        <v>8.009374598859216E-2</v>
      </c>
      <c r="AW185" s="42">
        <v>0.13300186644625658</v>
      </c>
      <c r="AX185" s="42">
        <v>1.9409863406265465E-2</v>
      </c>
      <c r="AY185" s="42">
        <v>2.6729891880913946E-3</v>
      </c>
      <c r="AZ185" s="42">
        <v>1.4831400682987345E-2</v>
      </c>
      <c r="BA185" s="42">
        <v>0.1264874565012937</v>
      </c>
      <c r="BB185" s="42">
        <v>1.0148314006829877</v>
      </c>
      <c r="BD185" s="42">
        <v>0.47285530234141326</v>
      </c>
      <c r="BE185" s="42">
        <v>5.5250038632215469E-3</v>
      </c>
      <c r="BF185" s="42">
        <v>0.18918723997376249</v>
      </c>
      <c r="BG185" s="42">
        <v>1.0467493280097275E-2</v>
      </c>
      <c r="BH185" s="42">
        <v>6.1885420915610667E-2</v>
      </c>
      <c r="BI185" s="42">
        <v>8.0971149398010131E-2</v>
      </c>
      <c r="BJ185" s="42">
        <v>0.13445886274026836</v>
      </c>
      <c r="BK185" s="42">
        <v>3.9244985492064288E-2</v>
      </c>
      <c r="BL185" s="42">
        <v>5.4045419955520918E-3</v>
      </c>
      <c r="BM185" s="42">
        <v>1.4993874311422087E-2</v>
      </c>
      <c r="BN185" s="42">
        <v>1.5815918729055134</v>
      </c>
      <c r="BO185" s="11">
        <v>1</v>
      </c>
      <c r="CC185" s="39"/>
      <c r="CD185" s="41"/>
      <c r="CE185" s="39"/>
      <c r="CF185" s="43"/>
      <c r="CG185" s="38"/>
      <c r="CH185" s="39"/>
      <c r="CI185" s="41"/>
      <c r="CJ185" s="41"/>
      <c r="CK185" s="43"/>
      <c r="CL185" s="38"/>
      <c r="CM185" s="39"/>
      <c r="CN185" s="38"/>
      <c r="CO185" s="38"/>
      <c r="CP185" s="43"/>
      <c r="CQ185" s="38"/>
      <c r="CR185" s="39"/>
      <c r="CS185" s="38"/>
      <c r="CT185" s="38"/>
      <c r="CU185" s="43"/>
      <c r="CV185" s="41"/>
      <c r="CW185" s="41"/>
      <c r="CX185" s="41"/>
      <c r="CY185" s="41"/>
      <c r="CZ185" s="41"/>
      <c r="DA185" s="38"/>
      <c r="DC185" s="13"/>
      <c r="DD185" s="12"/>
      <c r="DE185" s="11"/>
      <c r="DI185" s="44"/>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W185" s="13"/>
      <c r="EX185" s="13"/>
      <c r="EY185" s="13"/>
      <c r="EZ185" s="13"/>
      <c r="GB185" s="45"/>
      <c r="GC185" s="45"/>
      <c r="GD185" s="45"/>
      <c r="GF185" s="45"/>
      <c r="GG185" s="45"/>
      <c r="GH185" s="45"/>
      <c r="GI185" s="45"/>
      <c r="GJ185" s="45"/>
      <c r="GK185" s="45"/>
      <c r="GL185" s="45"/>
      <c r="GM185" s="45"/>
    </row>
    <row r="186" spans="1:332" s="10" customFormat="1" ht="14" customHeight="1">
      <c r="A186" s="10" t="s">
        <v>236</v>
      </c>
      <c r="B186" s="10">
        <v>1250</v>
      </c>
      <c r="C186" s="10">
        <v>20000</v>
      </c>
      <c r="D186" s="10" t="s">
        <v>258</v>
      </c>
      <c r="F186" s="10" t="s">
        <v>231</v>
      </c>
      <c r="G186" s="193">
        <v>47.528877751963684</v>
      </c>
      <c r="H186" s="193">
        <v>0.79896452494795855</v>
      </c>
      <c r="I186" s="193">
        <v>15.893687157000466</v>
      </c>
      <c r="J186" s="193">
        <v>9.1215116598225272</v>
      </c>
      <c r="K186" s="193">
        <v>5.3549646136392939</v>
      </c>
      <c r="L186" s="193">
        <v>12.973662047964472</v>
      </c>
      <c r="M186" s="193">
        <v>1.9974113123698969</v>
      </c>
      <c r="N186" s="193">
        <v>0.41850522735369261</v>
      </c>
      <c r="O186" s="193">
        <v>2.0424157049380072</v>
      </c>
      <c r="P186" s="193">
        <v>96.13</v>
      </c>
      <c r="Q186" s="172">
        <v>6.4426841448189762</v>
      </c>
      <c r="R186" s="193">
        <v>3.87</v>
      </c>
      <c r="T186" s="35">
        <v>8179.8748982767183</v>
      </c>
      <c r="U186" s="36"/>
      <c r="V186" s="36">
        <v>11449.410614338456</v>
      </c>
      <c r="W186" s="37">
        <v>0.3997048557246935</v>
      </c>
      <c r="X186" s="38">
        <v>69045.501029872568</v>
      </c>
      <c r="Y186" s="37">
        <v>7.4408993888670123</v>
      </c>
      <c r="Z186" s="38">
        <v>2.7642609249500256E-2</v>
      </c>
      <c r="AA186" s="37">
        <v>-0.99999662065623329</v>
      </c>
      <c r="AB186" s="38">
        <v>7568459.6071564974</v>
      </c>
      <c r="AC186" s="37">
        <v>924.25371124575156</v>
      </c>
      <c r="AD186" s="109">
        <v>21873.400424285115</v>
      </c>
      <c r="AE186" s="37">
        <v>1.6740507277065153</v>
      </c>
      <c r="AF186" s="39"/>
      <c r="AG186" s="40">
        <f t="shared" si="32"/>
        <v>0.3997048557246935</v>
      </c>
      <c r="AH186" s="39"/>
      <c r="AI186" s="39"/>
      <c r="AJ186" s="39"/>
      <c r="AK186" s="39">
        <f t="shared" si="25"/>
        <v>1.6740507277065153</v>
      </c>
      <c r="AM186" s="41">
        <v>4.194278718331006</v>
      </c>
      <c r="AN186" s="13">
        <v>0.67455931158530591</v>
      </c>
      <c r="AO186" s="13">
        <v>0.58162280584257742</v>
      </c>
      <c r="AQ186" s="42">
        <v>0.46536568389026112</v>
      </c>
      <c r="AR186" s="42">
        <v>5.8862294871967671E-3</v>
      </c>
      <c r="AS186" s="42">
        <v>9.1713619407497476E-2</v>
      </c>
      <c r="AT186" s="42">
        <v>9.771335861494897E-3</v>
      </c>
      <c r="AU186" s="42">
        <v>6.4921516490757641E-2</v>
      </c>
      <c r="AV186" s="42">
        <v>7.8159686092060782E-2</v>
      </c>
      <c r="AW186" s="42">
        <v>0.13611110982186084</v>
      </c>
      <c r="AX186" s="42">
        <v>1.8960724703433927E-2</v>
      </c>
      <c r="AY186" s="42">
        <v>2.6139000886274753E-3</v>
      </c>
      <c r="AZ186" s="42">
        <v>1.500767140152102E-2</v>
      </c>
      <c r="BA186" s="42">
        <v>0.12649619415680916</v>
      </c>
      <c r="BB186" s="42">
        <v>1.015007671401521</v>
      </c>
      <c r="BD186" s="42">
        <v>0.47159448018465544</v>
      </c>
      <c r="BE186" s="42">
        <v>5.9650151082406505E-3</v>
      </c>
      <c r="BF186" s="42">
        <v>0.18588236377365272</v>
      </c>
      <c r="BG186" s="42">
        <v>9.9021226012832014E-3</v>
      </c>
      <c r="BH186" s="42">
        <v>6.5790473776055569E-2</v>
      </c>
      <c r="BI186" s="42">
        <v>7.9205832767577269E-2</v>
      </c>
      <c r="BJ186" s="42">
        <v>0.13793292093908158</v>
      </c>
      <c r="BK186" s="42">
        <v>3.8429017952895973E-2</v>
      </c>
      <c r="BL186" s="42">
        <v>5.2977728965575592E-3</v>
      </c>
      <c r="BM186" s="42">
        <v>1.5208545104179606E-2</v>
      </c>
      <c r="BN186" s="42">
        <v>1.5815325186430231</v>
      </c>
      <c r="BO186" s="11">
        <v>1</v>
      </c>
      <c r="CC186" s="39"/>
      <c r="CD186" s="41"/>
      <c r="CE186" s="39"/>
      <c r="CF186" s="43"/>
      <c r="CG186" s="38"/>
      <c r="CH186" s="39"/>
      <c r="CI186" s="41"/>
      <c r="CJ186" s="41"/>
      <c r="CK186" s="43"/>
      <c r="CL186" s="38"/>
      <c r="CM186" s="39"/>
      <c r="CN186" s="38"/>
      <c r="CO186" s="38"/>
      <c r="CP186" s="43"/>
      <c r="CQ186" s="38"/>
      <c r="CR186" s="39"/>
      <c r="CS186" s="38"/>
      <c r="CT186" s="38"/>
      <c r="CU186" s="43"/>
      <c r="CV186" s="41"/>
      <c r="CW186" s="41"/>
      <c r="CX186" s="41"/>
      <c r="CY186" s="41"/>
      <c r="CZ186" s="41"/>
      <c r="DA186" s="38"/>
      <c r="DC186" s="13"/>
      <c r="DD186" s="12"/>
      <c r="DE186" s="11"/>
      <c r="DI186" s="44"/>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W186" s="13"/>
      <c r="EX186" s="13"/>
      <c r="EY186" s="13"/>
      <c r="EZ186" s="13"/>
      <c r="GB186" s="45"/>
      <c r="GC186" s="45"/>
      <c r="GD186" s="45"/>
      <c r="GF186" s="45"/>
      <c r="GG186" s="45"/>
      <c r="GH186" s="45"/>
      <c r="GI186" s="45"/>
      <c r="GJ186" s="45"/>
      <c r="GK186" s="45"/>
      <c r="GL186" s="45"/>
      <c r="GM186" s="45"/>
    </row>
    <row r="187" spans="1:332" s="10" customFormat="1" ht="14" customHeight="1">
      <c r="A187" s="10" t="s">
        <v>237</v>
      </c>
      <c r="B187" s="10">
        <v>1300</v>
      </c>
      <c r="C187" s="10">
        <v>15000</v>
      </c>
      <c r="D187" s="10" t="s">
        <v>258</v>
      </c>
      <c r="F187" s="10" t="s">
        <v>231</v>
      </c>
      <c r="G187" s="193">
        <v>47.958750256150232</v>
      </c>
      <c r="H187" s="193">
        <v>0.65038399521901846</v>
      </c>
      <c r="I187" s="193">
        <v>15.505531480221528</v>
      </c>
      <c r="J187" s="193">
        <v>7.7480528126091777</v>
      </c>
      <c r="K187" s="193">
        <v>5.8723076669775152</v>
      </c>
      <c r="L187" s="193">
        <v>12.602368139243879</v>
      </c>
      <c r="M187" s="193">
        <v>1.9888554056697521</v>
      </c>
      <c r="N187" s="193">
        <v>0.36760834512379309</v>
      </c>
      <c r="O187" s="193">
        <v>3.4361418987850945</v>
      </c>
      <c r="P187" s="193">
        <v>96.13</v>
      </c>
      <c r="Q187" s="172">
        <v>6.6945568039950079</v>
      </c>
      <c r="R187" s="193">
        <v>3.87</v>
      </c>
      <c r="T187" s="35">
        <v>13761.748304634304</v>
      </c>
      <c r="U187" s="36"/>
      <c r="V187" s="36">
        <v>13340.659749276994</v>
      </c>
      <c r="W187" s="37">
        <v>-3.0598478190122628E-2</v>
      </c>
      <c r="X187" s="38">
        <v>43515.339598232698</v>
      </c>
      <c r="Y187" s="37">
        <v>2.1620502449953105</v>
      </c>
      <c r="Z187" s="38">
        <v>4.4323263884055953E-3</v>
      </c>
      <c r="AA187" s="37">
        <v>-0.99999967792417865</v>
      </c>
      <c r="AB187" s="38">
        <v>2703091.73377191</v>
      </c>
      <c r="AC187" s="37">
        <v>195.42066356217524</v>
      </c>
      <c r="AD187" s="109">
        <v>19319.952428393881</v>
      </c>
      <c r="AE187" s="37">
        <v>0.40388793638144344</v>
      </c>
      <c r="AF187" s="39"/>
      <c r="AG187" s="40">
        <f t="shared" si="32"/>
        <v>3.0598478190122628E-2</v>
      </c>
      <c r="AH187" s="39"/>
      <c r="AI187" s="39"/>
      <c r="AJ187" s="39"/>
      <c r="AK187" s="39">
        <f t="shared" si="25"/>
        <v>0.40388793638144344</v>
      </c>
      <c r="AM187" s="41">
        <v>4.4557912892291869</v>
      </c>
      <c r="AN187" s="13">
        <v>0.65710695775150818</v>
      </c>
      <c r="AO187" s="13">
        <v>0.58330437331176554</v>
      </c>
      <c r="AQ187" s="42">
        <v>0.47293997856748282</v>
      </c>
      <c r="AR187" s="42">
        <v>4.8259288378686956E-3</v>
      </c>
      <c r="AS187" s="42">
        <v>9.011502431362102E-2</v>
      </c>
      <c r="AT187" s="42">
        <v>9.9421458662186449E-3</v>
      </c>
      <c r="AU187" s="42">
        <v>5.3958636255872168E-2</v>
      </c>
      <c r="AV187" s="42">
        <v>8.6324958300035906E-2</v>
      </c>
      <c r="AW187" s="42">
        <v>0.13316329444958633</v>
      </c>
      <c r="AX187" s="42">
        <v>1.9014810959438279E-2</v>
      </c>
      <c r="AY187" s="42">
        <v>2.3124632146674616E-3</v>
      </c>
      <c r="AZ187" s="42">
        <v>2.5429723354212168E-2</v>
      </c>
      <c r="BA187" s="42">
        <v>0.12740275923520866</v>
      </c>
      <c r="BB187" s="42">
        <v>1.0254297233542122</v>
      </c>
      <c r="BD187" s="42">
        <v>0.48061074753838717</v>
      </c>
      <c r="BE187" s="42">
        <v>4.9042021640050134E-3</v>
      </c>
      <c r="BF187" s="42">
        <v>0.18315325902874369</v>
      </c>
      <c r="BG187" s="42">
        <v>1.0103400798072357E-2</v>
      </c>
      <c r="BH187" s="42">
        <v>5.4833809113868988E-2</v>
      </c>
      <c r="BI187" s="42">
        <v>8.7725091174292474E-2</v>
      </c>
      <c r="BJ187" s="42">
        <v>0.13532311369392525</v>
      </c>
      <c r="BK187" s="42">
        <v>3.8646436857368627E-2</v>
      </c>
      <c r="BL187" s="42">
        <v>4.6999396313364026E-3</v>
      </c>
      <c r="BM187" s="42">
        <v>2.5842176396213435E-2</v>
      </c>
      <c r="BN187" s="42">
        <v>1.5828352955293459</v>
      </c>
      <c r="BO187" s="11">
        <v>1</v>
      </c>
      <c r="CC187" s="39"/>
      <c r="CD187" s="41"/>
      <c r="CE187" s="39"/>
      <c r="CF187" s="43"/>
      <c r="CG187" s="38"/>
      <c r="CH187" s="39"/>
      <c r="CI187" s="41"/>
      <c r="CJ187" s="41"/>
      <c r="CK187" s="43"/>
      <c r="CL187" s="38"/>
      <c r="CM187" s="39"/>
      <c r="CN187" s="38"/>
      <c r="CO187" s="38"/>
      <c r="CP187" s="43"/>
      <c r="CQ187" s="38"/>
      <c r="CR187" s="39"/>
      <c r="CS187" s="38"/>
      <c r="CT187" s="38"/>
      <c r="CU187" s="43"/>
      <c r="CV187" s="41"/>
      <c r="CW187" s="41"/>
      <c r="CX187" s="41"/>
      <c r="CY187" s="41"/>
      <c r="CZ187" s="41"/>
      <c r="DA187" s="38"/>
      <c r="DC187" s="13"/>
      <c r="DD187" s="12"/>
      <c r="DE187" s="11"/>
      <c r="DI187" s="44"/>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W187" s="13"/>
      <c r="EX187" s="13"/>
      <c r="EY187" s="13"/>
      <c r="EZ187" s="13"/>
      <c r="GB187" s="45"/>
      <c r="GC187" s="45"/>
      <c r="GD187" s="45"/>
      <c r="GF187" s="45"/>
      <c r="GG187" s="45"/>
      <c r="GH187" s="45"/>
      <c r="GI187" s="45"/>
      <c r="GJ187" s="45"/>
      <c r="GK187" s="45"/>
      <c r="GL187" s="45"/>
      <c r="GM187" s="45"/>
    </row>
    <row r="188" spans="1:332" s="10" customFormat="1" ht="14" customHeight="1">
      <c r="A188" s="10" t="s">
        <v>238</v>
      </c>
      <c r="B188" s="10">
        <v>1300</v>
      </c>
      <c r="C188" s="10">
        <v>10000</v>
      </c>
      <c r="D188" s="10" t="s">
        <v>258</v>
      </c>
      <c r="F188" s="10" t="s">
        <v>231</v>
      </c>
      <c r="G188" s="193">
        <v>47.85775852544095</v>
      </c>
      <c r="H188" s="193">
        <v>0.78146644847759172</v>
      </c>
      <c r="I188" s="193">
        <v>15.149150790366811</v>
      </c>
      <c r="J188" s="193">
        <v>7.9841391362529874</v>
      </c>
      <c r="K188" s="193">
        <v>5.5550024650816772</v>
      </c>
      <c r="L188" s="193">
        <v>13.058963422149636</v>
      </c>
      <c r="M188" s="193">
        <v>1.835975391001571</v>
      </c>
      <c r="N188" s="193">
        <v>0.31070352770795823</v>
      </c>
      <c r="O188" s="193">
        <v>3.5968402935207964</v>
      </c>
      <c r="P188" s="193">
        <v>96.13</v>
      </c>
      <c r="Q188" s="172">
        <v>1.0997752808988763</v>
      </c>
      <c r="R188" s="193">
        <v>3.87</v>
      </c>
      <c r="T188" s="35">
        <v>14405.345375550789</v>
      </c>
      <c r="U188" s="36"/>
      <c r="V188" s="36">
        <v>13763.191967827175</v>
      </c>
      <c r="W188" s="37">
        <v>-4.4577439206247495E-2</v>
      </c>
      <c r="X188" s="38">
        <v>28618.476985870468</v>
      </c>
      <c r="Y188" s="37">
        <v>0.98665677495262682</v>
      </c>
      <c r="Z188" s="38">
        <v>3.2717622401971826E-3</v>
      </c>
      <c r="AA188" s="37">
        <v>-0.99999977287859787</v>
      </c>
      <c r="AB188" s="38">
        <v>739702.11758834904</v>
      </c>
      <c r="AC188" s="37">
        <v>50.349141468263234</v>
      </c>
      <c r="AD188" s="109">
        <v>20490.820158843329</v>
      </c>
      <c r="AE188" s="37">
        <v>0.422445600896248</v>
      </c>
      <c r="AF188" s="39"/>
      <c r="AG188" s="40">
        <f t="shared" si="32"/>
        <v>4.4577439206247495E-2</v>
      </c>
      <c r="AH188" s="39"/>
      <c r="AI188" s="39"/>
      <c r="AJ188" s="39"/>
      <c r="AK188" s="39">
        <f t="shared" si="25"/>
        <v>0.422445600896248</v>
      </c>
      <c r="AM188" s="41">
        <v>4.4606404186785769</v>
      </c>
      <c r="AN188" s="13">
        <v>0.66959723387585401</v>
      </c>
      <c r="AO188" s="13">
        <v>0.55902395919630909</v>
      </c>
      <c r="AQ188" s="42">
        <v>0.47279834488034117</v>
      </c>
      <c r="AR188" s="42">
        <v>5.8090729235052638E-3</v>
      </c>
      <c r="AS188" s="42">
        <v>8.820318326426721E-2</v>
      </c>
      <c r="AT188" s="42">
        <v>1.0201765417160722E-2</v>
      </c>
      <c r="AU188" s="42">
        <v>5.5765293464397847E-2</v>
      </c>
      <c r="AV188" s="42">
        <v>8.180827878100351E-2</v>
      </c>
      <c r="AW188" s="42">
        <v>0.13823769954536932</v>
      </c>
      <c r="AX188" s="42">
        <v>1.7584947712606557E-2</v>
      </c>
      <c r="AY188" s="42">
        <v>1.9580378330068429E-3</v>
      </c>
      <c r="AZ188" s="42">
        <v>2.6667181927229732E-2</v>
      </c>
      <c r="BA188" s="42">
        <v>0.12763337617834153</v>
      </c>
      <c r="BB188" s="42">
        <v>1.0266671819272297</v>
      </c>
      <c r="BD188" s="42">
        <v>0.48239177004404604</v>
      </c>
      <c r="BE188" s="42">
        <v>5.9269432734453771E-3</v>
      </c>
      <c r="BF188" s="42">
        <v>0.17998578108025179</v>
      </c>
      <c r="BG188" s="42">
        <v>1.0408766719358541E-2</v>
      </c>
      <c r="BH188" s="42">
        <v>5.689681216655857E-2</v>
      </c>
      <c r="BI188" s="42">
        <v>8.3468228754930957E-2</v>
      </c>
      <c r="BJ188" s="42">
        <v>0.14104264385143886</v>
      </c>
      <c r="BK188" s="42">
        <v>3.5883518396677833E-2</v>
      </c>
      <c r="BL188" s="42">
        <v>3.9955357132920154E-3</v>
      </c>
      <c r="BM188" s="42">
        <v>2.7208278606006237E-2</v>
      </c>
      <c r="BN188" s="42">
        <v>1.5868204828859118</v>
      </c>
      <c r="BO188" s="11">
        <v>1</v>
      </c>
      <c r="CC188" s="39"/>
      <c r="CD188" s="41"/>
      <c r="CE188" s="39"/>
      <c r="CF188" s="43"/>
      <c r="CG188" s="38"/>
      <c r="CH188" s="39"/>
      <c r="CI188" s="41"/>
      <c r="CJ188" s="41"/>
      <c r="CK188" s="43"/>
      <c r="CL188" s="38"/>
      <c r="CM188" s="39"/>
      <c r="CN188" s="38"/>
      <c r="CO188" s="38"/>
      <c r="CP188" s="43"/>
      <c r="CQ188" s="38"/>
      <c r="CR188" s="39"/>
      <c r="CS188" s="38"/>
      <c r="CT188" s="38"/>
      <c r="CU188" s="43"/>
      <c r="CV188" s="41"/>
      <c r="CW188" s="41"/>
      <c r="CX188" s="41"/>
      <c r="CY188" s="41"/>
      <c r="CZ188" s="41"/>
      <c r="DA188" s="38"/>
      <c r="DC188" s="13"/>
      <c r="DD188" s="12"/>
      <c r="DE188" s="11"/>
      <c r="DI188" s="44"/>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W188" s="13"/>
      <c r="EX188" s="13"/>
      <c r="EY188" s="13"/>
      <c r="EZ188" s="13"/>
      <c r="GB188" s="45"/>
      <c r="GC188" s="45"/>
      <c r="GD188" s="45"/>
      <c r="GF188" s="45"/>
      <c r="GG188" s="45"/>
      <c r="GH188" s="45"/>
      <c r="GI188" s="45"/>
      <c r="GJ188" s="45"/>
      <c r="GK188" s="45"/>
      <c r="GL188" s="45"/>
      <c r="GM188" s="45"/>
    </row>
    <row r="189" spans="1:332" s="10" customFormat="1" ht="14" customHeight="1">
      <c r="A189" s="10" t="s">
        <v>239</v>
      </c>
      <c r="B189" s="10">
        <v>1250</v>
      </c>
      <c r="C189" s="10">
        <v>15000</v>
      </c>
      <c r="D189" s="10" t="s">
        <v>258</v>
      </c>
      <c r="F189" s="10" t="s">
        <v>231</v>
      </c>
      <c r="G189" s="193">
        <v>51.235178035879493</v>
      </c>
      <c r="H189" s="193">
        <v>0.81778495009013286</v>
      </c>
      <c r="I189" s="193">
        <v>15.433313651119601</v>
      </c>
      <c r="J189" s="193">
        <v>7.1223363676454596</v>
      </c>
      <c r="K189" s="193">
        <v>6.694425637947135</v>
      </c>
      <c r="L189" s="193">
        <v>10.526603950578803</v>
      </c>
      <c r="M189" s="193">
        <v>1.9208437199791493</v>
      </c>
      <c r="N189" s="193">
        <v>0.36134683841191917</v>
      </c>
      <c r="O189" s="193">
        <v>2.0181668483483231</v>
      </c>
      <c r="P189" s="193">
        <v>96.13</v>
      </c>
      <c r="Q189" s="172">
        <v>3.9476529338327091</v>
      </c>
      <c r="R189" s="193">
        <v>3.87</v>
      </c>
      <c r="T189" s="35">
        <v>8082.758227635034</v>
      </c>
      <c r="U189" s="36"/>
      <c r="V189" s="36">
        <v>9580.1770648130114</v>
      </c>
      <c r="W189" s="37">
        <v>0.18526087197044777</v>
      </c>
      <c r="X189" s="38">
        <v>25597.11231387603</v>
      </c>
      <c r="Y189" s="37">
        <v>2.1668783839604702</v>
      </c>
      <c r="Z189" s="38">
        <v>0.16766234682365933</v>
      </c>
      <c r="AA189" s="37">
        <v>-0.99997925679055322</v>
      </c>
      <c r="AB189" s="38">
        <v>2066615.9053767289</v>
      </c>
      <c r="AC189" s="37">
        <v>254.68201437857536</v>
      </c>
      <c r="AD189" s="109">
        <v>7645.7882083787608</v>
      </c>
      <c r="AE189" s="37">
        <v>-5.4061993065964556E-2</v>
      </c>
      <c r="AF189" s="39"/>
      <c r="AG189" s="40">
        <f t="shared" si="32"/>
        <v>0.18526087197044777</v>
      </c>
      <c r="AH189" s="39"/>
      <c r="AI189" s="39"/>
      <c r="AJ189" s="39"/>
      <c r="AK189" s="39">
        <f t="shared" si="25"/>
        <v>5.4061993065964556E-2</v>
      </c>
      <c r="AM189" s="41">
        <v>4.1040016326450957</v>
      </c>
      <c r="AN189" s="13">
        <v>0.58226940850075493</v>
      </c>
      <c r="AO189" s="13">
        <v>0.68019361961731684</v>
      </c>
      <c r="AQ189" s="42">
        <v>0.49659240640332158</v>
      </c>
      <c r="AR189" s="42">
        <v>5.9640851684088139E-3</v>
      </c>
      <c r="AS189" s="42">
        <v>8.8158336013465677E-2</v>
      </c>
      <c r="AT189" s="42">
        <v>7.9734641752815111E-3</v>
      </c>
      <c r="AU189" s="42">
        <v>4.9760281729509935E-2</v>
      </c>
      <c r="AV189" s="42">
        <v>9.6724067676260739E-2</v>
      </c>
      <c r="AW189" s="42">
        <v>0.10932369633805622</v>
      </c>
      <c r="AX189" s="42">
        <v>1.8049887059014506E-2</v>
      </c>
      <c r="AY189" s="42">
        <v>2.2341245715285217E-3</v>
      </c>
      <c r="AZ189" s="42">
        <v>1.4679838172866298E-2</v>
      </c>
      <c r="BA189" s="42">
        <v>0.12521965086515238</v>
      </c>
      <c r="BB189" s="42">
        <v>1.0146798381728663</v>
      </c>
      <c r="BD189" s="42">
        <v>0.50506605271645166</v>
      </c>
      <c r="BE189" s="42">
        <v>6.0658538375362985E-3</v>
      </c>
      <c r="BF189" s="42">
        <v>0.17932526639647742</v>
      </c>
      <c r="BG189" s="42">
        <v>8.1095200521747925E-3</v>
      </c>
      <c r="BH189" s="42">
        <v>5.0609370483950367E-2</v>
      </c>
      <c r="BI189" s="42">
        <v>9.8374526944037421E-2</v>
      </c>
      <c r="BJ189" s="42">
        <v>0.11118915042971694</v>
      </c>
      <c r="BK189" s="42">
        <v>3.6715765651358298E-2</v>
      </c>
      <c r="BL189" s="42">
        <v>4.5444934882967105E-3</v>
      </c>
      <c r="BM189" s="42">
        <v>1.4930328826784647E-2</v>
      </c>
      <c r="BN189" s="42">
        <v>1.6054690954243744</v>
      </c>
      <c r="BO189" s="11">
        <v>1</v>
      </c>
      <c r="CC189" s="39"/>
      <c r="CD189" s="41"/>
      <c r="CE189" s="39"/>
      <c r="CF189" s="43"/>
      <c r="CG189" s="38"/>
      <c r="CH189" s="39"/>
      <c r="CI189" s="41"/>
      <c r="CJ189" s="41"/>
      <c r="CK189" s="43"/>
      <c r="CL189" s="38"/>
      <c r="CM189" s="39"/>
      <c r="CN189" s="38"/>
      <c r="CO189" s="38"/>
      <c r="CP189" s="43"/>
      <c r="CQ189" s="38"/>
      <c r="CR189" s="39"/>
      <c r="CS189" s="38"/>
      <c r="CT189" s="38"/>
      <c r="CU189" s="43"/>
      <c r="CV189" s="41"/>
      <c r="CW189" s="41"/>
      <c r="CX189" s="41"/>
      <c r="CY189" s="41"/>
      <c r="CZ189" s="41"/>
      <c r="DA189" s="38"/>
      <c r="DC189" s="13"/>
      <c r="DD189" s="12"/>
      <c r="DE189" s="11"/>
      <c r="DI189" s="44"/>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W189" s="13"/>
      <c r="EX189" s="13"/>
      <c r="EY189" s="13"/>
      <c r="EZ189" s="13"/>
      <c r="GB189" s="45"/>
      <c r="GC189" s="45"/>
      <c r="GD189" s="45"/>
      <c r="GF189" s="45"/>
      <c r="GG189" s="45"/>
      <c r="GH189" s="45"/>
      <c r="GI189" s="45"/>
      <c r="GJ189" s="45"/>
      <c r="GK189" s="45"/>
      <c r="GL189" s="45"/>
      <c r="GM189" s="45"/>
    </row>
    <row r="190" spans="1:332" s="10" customFormat="1" ht="14" customHeight="1">
      <c r="A190" s="10" t="s">
        <v>240</v>
      </c>
      <c r="B190" s="10">
        <v>1200</v>
      </c>
      <c r="C190" s="10">
        <v>25000</v>
      </c>
      <c r="D190" s="10" t="s">
        <v>258</v>
      </c>
      <c r="F190" s="10" t="s">
        <v>231</v>
      </c>
      <c r="G190" s="193">
        <v>57.092199632505476</v>
      </c>
      <c r="H190" s="193">
        <v>0.37265201433769263</v>
      </c>
      <c r="I190" s="193">
        <v>15.527167264070528</v>
      </c>
      <c r="J190" s="193">
        <v>7.5390369054471664</v>
      </c>
      <c r="K190" s="193">
        <v>3.5545269059902993</v>
      </c>
      <c r="L190" s="193">
        <v>7.816137121236733</v>
      </c>
      <c r="M190" s="193">
        <v>2.5512330212349723</v>
      </c>
      <c r="N190" s="193">
        <v>0.50642453230506956</v>
      </c>
      <c r="O190" s="193">
        <v>1.2406226028720522</v>
      </c>
      <c r="P190" s="193">
        <v>96.2</v>
      </c>
      <c r="Q190" s="172">
        <v>8.2616229712858917</v>
      </c>
      <c r="R190" s="193">
        <v>3.8</v>
      </c>
      <c r="T190" s="35">
        <v>4968.6935245025688</v>
      </c>
      <c r="U190" s="36"/>
      <c r="V190" s="36">
        <v>6518.1716774554998</v>
      </c>
      <c r="W190" s="37">
        <v>0.3118482042234742</v>
      </c>
      <c r="X190" s="38">
        <v>66739.325616287722</v>
      </c>
      <c r="Y190" s="37">
        <v>12.431966630095021</v>
      </c>
      <c r="Z190" s="38">
        <v>24.77596883467076</v>
      </c>
      <c r="AA190" s="37">
        <v>-0.99501358481611102</v>
      </c>
      <c r="AB190" s="38">
        <v>20303311.451637316</v>
      </c>
      <c r="AC190" s="37">
        <v>4085.2474917226746</v>
      </c>
      <c r="AD190" s="109">
        <v>3953.8425829326129</v>
      </c>
      <c r="AE190" s="37">
        <v>-0.20424905190173825</v>
      </c>
      <c r="AF190" s="39"/>
      <c r="AG190" s="40">
        <f t="shared" si="32"/>
        <v>0.3118482042234742</v>
      </c>
      <c r="AH190" s="39"/>
      <c r="AI190" s="39"/>
      <c r="AJ190" s="39"/>
      <c r="AK190" s="39">
        <f t="shared" si="25"/>
        <v>0.20424905190173825</v>
      </c>
      <c r="AM190" s="41">
        <v>2.5601439564449353</v>
      </c>
      <c r="AN190" s="13">
        <v>0.36141878392455484</v>
      </c>
      <c r="AO190" s="13">
        <v>0.81912953948185085</v>
      </c>
      <c r="AQ190" s="42">
        <v>0.55981246842103716</v>
      </c>
      <c r="AR190" s="42">
        <v>2.7494268062611344E-3</v>
      </c>
      <c r="AS190" s="42">
        <v>8.9728498409512816E-2</v>
      </c>
      <c r="AT190" s="42">
        <v>7.3557698451966009E-3</v>
      </c>
      <c r="AU190" s="42">
        <v>5.4468228986480224E-2</v>
      </c>
      <c r="AV190" s="42">
        <v>5.1956154931499653E-2</v>
      </c>
      <c r="AW190" s="42">
        <v>8.2120608765808734E-2</v>
      </c>
      <c r="AX190" s="42">
        <v>2.4253060543814708E-2</v>
      </c>
      <c r="AY190" s="42">
        <v>3.167610896522607E-3</v>
      </c>
      <c r="AZ190" s="42">
        <v>9.1293079332951214E-3</v>
      </c>
      <c r="BA190" s="42">
        <v>0.12438817239386657</v>
      </c>
      <c r="BB190" s="42">
        <v>1.0091293079332952</v>
      </c>
      <c r="BD190" s="42">
        <v>0.56389450215670633</v>
      </c>
      <c r="BE190" s="42">
        <v>2.7694750431440439E-3</v>
      </c>
      <c r="BF190" s="42">
        <v>0.18076555916166748</v>
      </c>
      <c r="BG190" s="42">
        <v>7.4094065581204868E-3</v>
      </c>
      <c r="BH190" s="42">
        <v>5.4865399754884303E-2</v>
      </c>
      <c r="BI190" s="42">
        <v>5.2335008188920361E-2</v>
      </c>
      <c r="BJ190" s="42">
        <v>8.2719414820131204E-2</v>
      </c>
      <c r="BK190" s="42">
        <v>4.8859817430307588E-2</v>
      </c>
      <c r="BL190" s="42">
        <v>6.3814168861182526E-3</v>
      </c>
      <c r="BM190" s="42">
        <v>9.1958769096384552E-3</v>
      </c>
      <c r="BN190" s="42">
        <v>1.6568588394999137</v>
      </c>
      <c r="BO190" s="11">
        <v>1</v>
      </c>
      <c r="CC190" s="39"/>
      <c r="CD190" s="41"/>
      <c r="CE190" s="39"/>
      <c r="CF190" s="43"/>
      <c r="CG190" s="38"/>
      <c r="CH190" s="39"/>
      <c r="CI190" s="41"/>
      <c r="CJ190" s="41"/>
      <c r="CK190" s="43"/>
      <c r="CL190" s="38"/>
      <c r="CM190" s="39"/>
      <c r="CN190" s="38"/>
      <c r="CO190" s="38"/>
      <c r="CP190" s="43"/>
      <c r="CQ190" s="38"/>
      <c r="CR190" s="39"/>
      <c r="CS190" s="38"/>
      <c r="CT190" s="38"/>
      <c r="CU190" s="43"/>
      <c r="CV190" s="41"/>
      <c r="CW190" s="41"/>
      <c r="CX190" s="41"/>
      <c r="CY190" s="41"/>
      <c r="CZ190" s="41"/>
      <c r="DA190" s="38"/>
      <c r="DC190" s="13"/>
      <c r="DD190" s="12"/>
      <c r="DE190" s="11"/>
      <c r="DI190" s="44"/>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W190" s="13"/>
      <c r="EX190" s="13"/>
      <c r="EY190" s="13"/>
      <c r="EZ190" s="13"/>
      <c r="GB190" s="45"/>
      <c r="GC190" s="45"/>
      <c r="GD190" s="45"/>
      <c r="GF190" s="45"/>
      <c r="GG190" s="45"/>
      <c r="GH190" s="45"/>
      <c r="GI190" s="45"/>
      <c r="GJ190" s="45"/>
      <c r="GK190" s="45"/>
      <c r="GL190" s="45"/>
      <c r="GM190" s="45"/>
    </row>
    <row r="191" spans="1:332" s="10" customFormat="1" ht="14" customHeight="1">
      <c r="A191" s="10" t="s">
        <v>241</v>
      </c>
      <c r="B191" s="10">
        <v>1200</v>
      </c>
      <c r="C191" s="10">
        <v>15000</v>
      </c>
      <c r="D191" s="10" t="s">
        <v>258</v>
      </c>
      <c r="F191" s="10" t="s">
        <v>231</v>
      </c>
      <c r="G191" s="193">
        <v>54.963989415362036</v>
      </c>
      <c r="H191" s="193">
        <v>0.30641945318668734</v>
      </c>
      <c r="I191" s="193">
        <v>15.857206702411066</v>
      </c>
      <c r="J191" s="193">
        <v>7.5168522109859222</v>
      </c>
      <c r="K191" s="193">
        <v>5.2761599595582727</v>
      </c>
      <c r="L191" s="193">
        <v>8.5222910417547411</v>
      </c>
      <c r="M191" s="193">
        <v>2.2981458989001551</v>
      </c>
      <c r="N191" s="193">
        <v>0.38302431648335916</v>
      </c>
      <c r="O191" s="193">
        <v>1.0759110013577504</v>
      </c>
      <c r="P191" s="193">
        <v>96.2</v>
      </c>
      <c r="Q191" s="172">
        <v>4.016404494382023</v>
      </c>
      <c r="R191" s="193">
        <v>3.8</v>
      </c>
      <c r="T191" s="35">
        <v>4309.0235604377904</v>
      </c>
      <c r="U191" s="36"/>
      <c r="V191" s="36">
        <v>6805.802902702706</v>
      </c>
      <c r="W191" s="37">
        <v>0.57943042251809984</v>
      </c>
      <c r="X191" s="38">
        <v>19797.7571679416</v>
      </c>
      <c r="Y191" s="37">
        <v>3.5944880296570432</v>
      </c>
      <c r="Z191" s="38">
        <v>8.0075090231406953</v>
      </c>
      <c r="AA191" s="37">
        <v>-0.99814168827094396</v>
      </c>
      <c r="AB191" s="38">
        <v>1406412.895815766</v>
      </c>
      <c r="AC191" s="37">
        <v>325.3878407926079</v>
      </c>
      <c r="AD191" s="109">
        <v>4773.1797751247814</v>
      </c>
      <c r="AE191" s="37">
        <v>0.10771726080788321</v>
      </c>
      <c r="AF191" s="39"/>
      <c r="AG191" s="40">
        <f t="shared" si="32"/>
        <v>0.57943042251809984</v>
      </c>
      <c r="AH191" s="39"/>
      <c r="AI191" s="39"/>
      <c r="AJ191" s="39"/>
      <c r="AK191" s="39">
        <f t="shared" si="25"/>
        <v>0.10771726080788321</v>
      </c>
      <c r="AM191" s="41">
        <v>3.1004319829063105</v>
      </c>
      <c r="AN191" s="13">
        <v>0.44560119967667411</v>
      </c>
      <c r="AO191" s="13">
        <v>0.80535719927729088</v>
      </c>
      <c r="AQ191" s="42">
        <v>0.53372728635408329</v>
      </c>
      <c r="AR191" s="42">
        <v>2.2388778017989226E-3</v>
      </c>
      <c r="AS191" s="42">
        <v>9.0748660550936708E-2</v>
      </c>
      <c r="AT191" s="42">
        <v>7.2653586441431602E-3</v>
      </c>
      <c r="AU191" s="42">
        <v>5.3779993340266473E-2</v>
      </c>
      <c r="AV191" s="42">
        <v>7.6374524365593027E-2</v>
      </c>
      <c r="AW191" s="42">
        <v>8.8673064881630681E-2</v>
      </c>
      <c r="AX191" s="42">
        <v>2.1635622126290176E-2</v>
      </c>
      <c r="AY191" s="42">
        <v>2.3725687533394635E-3</v>
      </c>
      <c r="AZ191" s="42">
        <v>7.8406105530054986E-3</v>
      </c>
      <c r="BA191" s="42">
        <v>0.12318404318191815</v>
      </c>
      <c r="BB191" s="42">
        <v>1.0078406105530053</v>
      </c>
      <c r="BD191" s="42">
        <v>0.53826333468822296</v>
      </c>
      <c r="BE191" s="42">
        <v>2.2579056052911633E-3</v>
      </c>
      <c r="BF191" s="42">
        <v>0.18303983287161793</v>
      </c>
      <c r="BG191" s="42">
        <v>7.3271055677449444E-3</v>
      </c>
      <c r="BH191" s="42">
        <v>5.4237059440198486E-2</v>
      </c>
      <c r="BI191" s="42">
        <v>7.7023617156755708E-2</v>
      </c>
      <c r="BJ191" s="42">
        <v>8.9426680667300931E-2</v>
      </c>
      <c r="BK191" s="42">
        <v>4.3638998460443452E-2</v>
      </c>
      <c r="BL191" s="42">
        <v>4.785465542424424E-3</v>
      </c>
      <c r="BM191" s="42">
        <v>7.9072464349379135E-3</v>
      </c>
      <c r="BN191" s="42">
        <v>1.6349474544479881</v>
      </c>
      <c r="BO191" s="11">
        <v>1</v>
      </c>
      <c r="CC191" s="39"/>
      <c r="CD191" s="41"/>
      <c r="CE191" s="39"/>
      <c r="CF191" s="43"/>
      <c r="CG191" s="38"/>
      <c r="CH191" s="39"/>
      <c r="CI191" s="41"/>
      <c r="CJ191" s="41"/>
      <c r="CK191" s="43"/>
      <c r="CL191" s="38"/>
      <c r="CM191" s="39"/>
      <c r="CN191" s="38"/>
      <c r="CO191" s="38"/>
      <c r="CP191" s="43"/>
      <c r="CQ191" s="38"/>
      <c r="CR191" s="39"/>
      <c r="CS191" s="38"/>
      <c r="CT191" s="38"/>
      <c r="CU191" s="43"/>
      <c r="CV191" s="41"/>
      <c r="CW191" s="41"/>
      <c r="CX191" s="41"/>
      <c r="CY191" s="41"/>
      <c r="CZ191" s="41"/>
      <c r="DA191" s="38"/>
      <c r="DC191" s="13"/>
      <c r="DD191" s="12"/>
      <c r="DE191" s="11"/>
      <c r="DI191" s="44"/>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W191" s="13"/>
      <c r="EX191" s="13"/>
      <c r="EY191" s="13"/>
      <c r="EZ191" s="13"/>
      <c r="GB191" s="45"/>
      <c r="GC191" s="45"/>
      <c r="GD191" s="45"/>
      <c r="GF191" s="45"/>
      <c r="GG191" s="45"/>
      <c r="GH191" s="45"/>
      <c r="GI191" s="45"/>
      <c r="GJ191" s="45"/>
      <c r="GK191" s="45"/>
      <c r="GL191" s="45"/>
      <c r="GM191" s="45"/>
    </row>
    <row r="192" spans="1:332" s="10" customFormat="1" ht="14" customHeight="1">
      <c r="A192" s="10" t="s">
        <v>242</v>
      </c>
      <c r="B192" s="10">
        <v>1200</v>
      </c>
      <c r="C192" s="10">
        <v>10000</v>
      </c>
      <c r="D192" s="10" t="s">
        <v>258</v>
      </c>
      <c r="F192" s="10" t="s">
        <v>231</v>
      </c>
      <c r="G192" s="193">
        <v>54.325386246057533</v>
      </c>
      <c r="H192" s="193">
        <v>0.44034674313984962</v>
      </c>
      <c r="I192" s="193">
        <v>15.239826414753056</v>
      </c>
      <c r="J192" s="193">
        <v>7.9549596423742406</v>
      </c>
      <c r="K192" s="193">
        <v>5.848953479531481</v>
      </c>
      <c r="L192" s="193">
        <v>8.8069348627969912</v>
      </c>
      <c r="M192" s="193">
        <v>2.0868606522714614</v>
      </c>
      <c r="N192" s="193">
        <v>0.37333745614030733</v>
      </c>
      <c r="O192" s="193">
        <v>1.1233945029350771</v>
      </c>
      <c r="P192" s="193">
        <v>96.2</v>
      </c>
      <c r="Q192" s="172">
        <v>4.4264669163545571</v>
      </c>
      <c r="R192" s="193">
        <v>3.8</v>
      </c>
      <c r="T192" s="35">
        <v>4499.1949842549839</v>
      </c>
      <c r="U192" s="36"/>
      <c r="V192" s="36">
        <v>7041.3736328953273</v>
      </c>
      <c r="W192" s="37">
        <v>0.56502966809323552</v>
      </c>
      <c r="X192" s="38">
        <v>11903.488863039811</v>
      </c>
      <c r="Y192" s="37">
        <v>1.6456930416877442</v>
      </c>
      <c r="Z192" s="38">
        <v>3.9076466745073026</v>
      </c>
      <c r="AA192" s="37">
        <v>-0.99913147870048258</v>
      </c>
      <c r="AB192" s="38">
        <v>365905.05979695841</v>
      </c>
      <c r="AC192" s="37">
        <v>80.326784253060808</v>
      </c>
      <c r="AD192" s="109">
        <v>4277.1302332661935</v>
      </c>
      <c r="AE192" s="37">
        <v>-4.9356551953385008E-2</v>
      </c>
      <c r="AF192" s="39"/>
      <c r="AG192" s="40">
        <f t="shared" si="32"/>
        <v>0.56502966809323552</v>
      </c>
      <c r="AH192" s="39"/>
      <c r="AI192" s="39"/>
      <c r="AJ192" s="39"/>
      <c r="AK192" s="39">
        <f t="shared" si="25"/>
        <v>4.9356551953385008E-2</v>
      </c>
      <c r="AM192" s="41">
        <v>3.3416981024668209</v>
      </c>
      <c r="AN192" s="13">
        <v>0.50045095944908569</v>
      </c>
      <c r="AO192" s="13">
        <v>0.76778373409508383</v>
      </c>
      <c r="AQ192" s="42">
        <v>0.52542124144786173</v>
      </c>
      <c r="AR192" s="42">
        <v>3.2045901259708737E-3</v>
      </c>
      <c r="AS192" s="42">
        <v>8.6867475607734931E-2</v>
      </c>
      <c r="AT192" s="42">
        <v>7.6705377918900013E-3</v>
      </c>
      <c r="AU192" s="42">
        <v>5.6674967505767643E-2</v>
      </c>
      <c r="AV192" s="42">
        <v>8.432811187108645E-2</v>
      </c>
      <c r="AW192" s="42">
        <v>9.1269103944377289E-2</v>
      </c>
      <c r="AX192" s="42">
        <v>1.9568110227102503E-2</v>
      </c>
      <c r="AY192" s="42">
        <v>2.3033379790781236E-3</v>
      </c>
      <c r="AZ192" s="42">
        <v>8.1539768363958157E-3</v>
      </c>
      <c r="BA192" s="42">
        <v>0.12269252349913058</v>
      </c>
      <c r="BB192" s="42">
        <v>1.0081539768363958</v>
      </c>
      <c r="BD192" s="42">
        <v>0.53285650784803484</v>
      </c>
      <c r="BE192" s="42">
        <v>3.2499384663316469E-3</v>
      </c>
      <c r="BF192" s="42">
        <v>0.17619348456625042</v>
      </c>
      <c r="BG192" s="42">
        <v>7.7790840161692815E-3</v>
      </c>
      <c r="BH192" s="42">
        <v>5.7476978251403535E-2</v>
      </c>
      <c r="BI192" s="42">
        <v>8.55214438632559E-2</v>
      </c>
      <c r="BJ192" s="42">
        <v>9.2560658317134545E-2</v>
      </c>
      <c r="BK192" s="42">
        <v>3.9690039375136071E-2</v>
      </c>
      <c r="BL192" s="42">
        <v>4.6718652962838402E-3</v>
      </c>
      <c r="BM192" s="42">
        <v>8.2693642345763284E-3</v>
      </c>
      <c r="BN192" s="42">
        <v>1.6307607253874836</v>
      </c>
      <c r="BO192" s="11">
        <v>1</v>
      </c>
      <c r="CC192" s="39"/>
      <c r="CD192" s="41"/>
      <c r="CE192" s="39"/>
      <c r="CF192" s="43"/>
      <c r="CG192" s="38"/>
      <c r="CH192" s="39"/>
      <c r="CI192" s="41"/>
      <c r="CJ192" s="41"/>
      <c r="CK192" s="43"/>
      <c r="CL192" s="38"/>
      <c r="CM192" s="39"/>
      <c r="CN192" s="38"/>
      <c r="CO192" s="38"/>
      <c r="CP192" s="43"/>
      <c r="CQ192" s="38"/>
      <c r="CR192" s="39"/>
      <c r="CS192" s="38"/>
      <c r="CT192" s="38"/>
      <c r="CU192" s="43"/>
      <c r="CV192" s="41"/>
      <c r="CW192" s="41"/>
      <c r="CX192" s="41"/>
      <c r="CY192" s="41"/>
      <c r="CZ192" s="41"/>
      <c r="DA192" s="38"/>
      <c r="DC192" s="13"/>
      <c r="DD192" s="12"/>
      <c r="DE192" s="11"/>
      <c r="DI192" s="44"/>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W192" s="13"/>
      <c r="EX192" s="13"/>
      <c r="EY192" s="13"/>
      <c r="EZ192" s="13"/>
      <c r="GB192" s="45"/>
      <c r="GC192" s="45"/>
      <c r="GD192" s="45"/>
      <c r="GF192" s="45"/>
      <c r="GG192" s="45"/>
      <c r="GH192" s="45"/>
      <c r="GI192" s="45"/>
      <c r="GJ192" s="45"/>
      <c r="GK192" s="45"/>
      <c r="GL192" s="45"/>
      <c r="GM192" s="45"/>
    </row>
    <row r="193" spans="1:332" s="10" customFormat="1" ht="14" customHeight="1">
      <c r="A193" s="10" t="s">
        <v>243</v>
      </c>
      <c r="B193" s="10">
        <v>1200</v>
      </c>
      <c r="C193" s="10">
        <v>15000</v>
      </c>
      <c r="D193" s="10" t="s">
        <v>258</v>
      </c>
      <c r="F193" s="10" t="s">
        <v>231</v>
      </c>
      <c r="G193" s="193">
        <v>63.126226452944003</v>
      </c>
      <c r="H193" s="193">
        <v>3.4310984199419714</v>
      </c>
      <c r="I193" s="193">
        <v>13.02620504780295</v>
      </c>
      <c r="J193" s="193">
        <v>4.6978120807926409</v>
      </c>
      <c r="K193" s="193">
        <v>1.8152904431088337</v>
      </c>
      <c r="L193" s="193">
        <v>4.9272169170096909</v>
      </c>
      <c r="M193" s="193">
        <v>3.1917194604111363</v>
      </c>
      <c r="N193" s="193">
        <v>5.3361559728748675</v>
      </c>
      <c r="O193" s="193">
        <v>0.44827520511392349</v>
      </c>
      <c r="P193" s="193">
        <v>100</v>
      </c>
      <c r="Q193" s="172">
        <v>0</v>
      </c>
      <c r="R193" s="193">
        <v>0.1</v>
      </c>
      <c r="T193" s="35">
        <v>1795.3421964812635</v>
      </c>
      <c r="U193" s="36"/>
      <c r="V193" s="36">
        <v>2153.0310910482103</v>
      </c>
      <c r="W193" s="37">
        <v>0.1992315978914718</v>
      </c>
      <c r="X193" s="38">
        <v>34151.781362994509</v>
      </c>
      <c r="Y193" s="37">
        <v>18.022435628110031</v>
      </c>
      <c r="Z193" s="38">
        <v>24.382198313241098</v>
      </c>
      <c r="AA193" s="37">
        <v>-0.98641919163877034</v>
      </c>
      <c r="AB193" s="38">
        <v>103680.61701266059</v>
      </c>
      <c r="AC193" s="37">
        <v>56.749780078620581</v>
      </c>
      <c r="AD193" s="109">
        <v>568.26113819056684</v>
      </c>
      <c r="AE193" s="37">
        <v>-0.68348031962691214</v>
      </c>
      <c r="AF193" s="39"/>
      <c r="AG193" s="40">
        <f t="shared" si="32"/>
        <v>0.1992315978914718</v>
      </c>
      <c r="AH193" s="39"/>
      <c r="AI193" s="39"/>
      <c r="AJ193" s="39"/>
      <c r="AK193" s="39">
        <f t="shared" si="25"/>
        <v>0.68348031962691214</v>
      </c>
      <c r="AM193" s="41">
        <v>2.6414095079278868</v>
      </c>
      <c r="AN193" s="13">
        <v>0.27359326280282348</v>
      </c>
      <c r="AO193" s="13">
        <v>0.65181469276652637</v>
      </c>
      <c r="AQ193" s="42">
        <v>0.68517497062493782</v>
      </c>
      <c r="AR193" s="42">
        <v>2.8021910065614639E-2</v>
      </c>
      <c r="AS193" s="42">
        <v>8.332627129252182E-2</v>
      </c>
      <c r="AT193" s="42">
        <v>4.1692401115224426E-3</v>
      </c>
      <c r="AU193" s="42">
        <v>3.8475231030012449E-2</v>
      </c>
      <c r="AV193" s="42">
        <v>2.9371571792941708E-2</v>
      </c>
      <c r="AW193" s="42">
        <v>5.7304343592052491E-2</v>
      </c>
      <c r="AX193" s="42">
        <v>3.3586674438715942E-2</v>
      </c>
      <c r="AY193" s="42">
        <v>3.6946344669443777E-2</v>
      </c>
      <c r="AZ193" s="42">
        <v>3.6514785547751287E-3</v>
      </c>
      <c r="BA193" s="42">
        <v>3.6234423822370633E-3</v>
      </c>
      <c r="BB193" s="42">
        <v>1.0036514785547752</v>
      </c>
      <c r="BD193" s="42">
        <v>0.59568215666840407</v>
      </c>
      <c r="BE193" s="42">
        <v>2.4361882055657591E-2</v>
      </c>
      <c r="BF193" s="42">
        <v>0.14488554053687541</v>
      </c>
      <c r="BG193" s="42">
        <v>3.624682815011332E-3</v>
      </c>
      <c r="BH193" s="42">
        <v>3.3449862561921714E-2</v>
      </c>
      <c r="BI193" s="42">
        <v>2.5535260306433015E-2</v>
      </c>
      <c r="BJ193" s="42">
        <v>4.9819646719212303E-2</v>
      </c>
      <c r="BK193" s="42">
        <v>5.8399630817587526E-2</v>
      </c>
      <c r="BL193" s="42">
        <v>6.4241337518896949E-2</v>
      </c>
      <c r="BM193" s="42">
        <v>3.1745476904285939E-3</v>
      </c>
      <c r="BN193" s="42">
        <v>1.6478912561052179</v>
      </c>
      <c r="BO193" s="11">
        <v>1</v>
      </c>
      <c r="CC193" s="39"/>
      <c r="CD193" s="41"/>
      <c r="CE193" s="39"/>
      <c r="CF193" s="43"/>
      <c r="CG193" s="38"/>
      <c r="CH193" s="39"/>
      <c r="CI193" s="41"/>
      <c r="CJ193" s="41"/>
      <c r="CK193" s="43"/>
      <c r="CL193" s="38"/>
      <c r="CM193" s="39"/>
      <c r="CN193" s="38"/>
      <c r="CO193" s="38"/>
      <c r="CP193" s="43"/>
      <c r="CQ193" s="38"/>
      <c r="CR193" s="39"/>
      <c r="CS193" s="38"/>
      <c r="CT193" s="38"/>
      <c r="CU193" s="43"/>
      <c r="CV193" s="41"/>
      <c r="CW193" s="41"/>
      <c r="CX193" s="41"/>
      <c r="CY193" s="41"/>
      <c r="CZ193" s="41"/>
      <c r="DA193" s="38"/>
      <c r="DC193" s="13"/>
      <c r="DD193" s="12"/>
      <c r="DE193" s="11"/>
      <c r="DI193" s="44"/>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W193" s="13"/>
      <c r="EX193" s="13"/>
      <c r="EY193" s="13"/>
      <c r="EZ193" s="13"/>
      <c r="GB193" s="45"/>
      <c r="GC193" s="45"/>
      <c r="GD193" s="45"/>
      <c r="GF193" s="45"/>
      <c r="GG193" s="45"/>
      <c r="GH193" s="45"/>
      <c r="GI193" s="45"/>
      <c r="GJ193" s="45"/>
      <c r="GK193" s="45"/>
      <c r="GL193" s="45"/>
      <c r="GM193" s="45"/>
    </row>
    <row r="194" spans="1:332" s="10" customFormat="1" ht="14" customHeight="1">
      <c r="A194" s="10" t="s">
        <v>244</v>
      </c>
      <c r="B194" s="10">
        <v>1200</v>
      </c>
      <c r="C194" s="10">
        <v>10000</v>
      </c>
      <c r="D194" s="10" t="s">
        <v>258</v>
      </c>
      <c r="F194" s="10" t="s">
        <v>231</v>
      </c>
      <c r="G194" s="193">
        <v>63.329366493425589</v>
      </c>
      <c r="H194" s="193">
        <v>3.4008368463398631</v>
      </c>
      <c r="I194" s="193">
        <v>12.985013413297656</v>
      </c>
      <c r="J194" s="193">
        <v>4.6175585333001656</v>
      </c>
      <c r="K194" s="193">
        <v>1.8550019161853795</v>
      </c>
      <c r="L194" s="193">
        <v>4.836967362096285</v>
      </c>
      <c r="M194" s="193">
        <v>3.0916698603089663</v>
      </c>
      <c r="N194" s="193">
        <v>5.4353550769947949</v>
      </c>
      <c r="O194" s="193">
        <v>0.44823049805131798</v>
      </c>
      <c r="P194" s="193">
        <v>100</v>
      </c>
      <c r="Q194" s="172">
        <v>0.95056179775280902</v>
      </c>
      <c r="R194" s="193">
        <v>0.1</v>
      </c>
      <c r="T194" s="35">
        <v>1795.1631446955284</v>
      </c>
      <c r="U194" s="36"/>
      <c r="V194" s="36">
        <v>2111.8554644203869</v>
      </c>
      <c r="W194" s="37">
        <v>0.17641422767654441</v>
      </c>
      <c r="X194" s="38">
        <v>19910.7133431072</v>
      </c>
      <c r="Y194" s="37">
        <v>10.09131133955192</v>
      </c>
      <c r="Z194" s="38">
        <v>25.950356872581168</v>
      </c>
      <c r="AA194" s="37">
        <v>-0.98554429052910264</v>
      </c>
      <c r="AB194" s="38">
        <v>26210.089268360138</v>
      </c>
      <c r="AC194" s="37">
        <v>13.600394034273437</v>
      </c>
      <c r="AD194" s="109">
        <v>521.56230695885438</v>
      </c>
      <c r="AE194" s="37">
        <v>-0.70946244718759821</v>
      </c>
      <c r="AF194" s="39"/>
      <c r="AG194" s="40">
        <f t="shared" si="32"/>
        <v>0.17641422767654441</v>
      </c>
      <c r="AH194" s="39"/>
      <c r="AI194" s="39"/>
      <c r="AJ194" s="39"/>
      <c r="AK194" s="39">
        <f t="shared" si="25"/>
        <v>0.70946244718759821</v>
      </c>
      <c r="AM194" s="41">
        <v>2.6337404575849543</v>
      </c>
      <c r="AN194" s="13">
        <v>0.27015422963925029</v>
      </c>
      <c r="AO194" s="13">
        <v>0.65702916109728415</v>
      </c>
      <c r="AQ194" s="42">
        <v>0.68724745170495116</v>
      </c>
      <c r="AR194" s="42">
        <v>2.7769412389350913E-2</v>
      </c>
      <c r="AS194" s="42">
        <v>8.304677545861984E-2</v>
      </c>
      <c r="AT194" s="42">
        <v>4.109849998147219E-3</v>
      </c>
      <c r="AU194" s="42">
        <v>3.7798043874533935E-2</v>
      </c>
      <c r="AV194" s="42">
        <v>3.0008325568844592E-2</v>
      </c>
      <c r="AW194" s="42">
        <v>5.6243890044259059E-2</v>
      </c>
      <c r="AX194" s="42">
        <v>3.2527578887816662E-2</v>
      </c>
      <c r="AY194" s="42">
        <v>3.7625927676510081E-2</v>
      </c>
      <c r="AZ194" s="42">
        <v>3.6504110723828429E-3</v>
      </c>
      <c r="BA194" s="42">
        <v>3.6227443969666161E-3</v>
      </c>
      <c r="BB194" s="42">
        <v>1.0036504110723827</v>
      </c>
      <c r="BD194" s="42">
        <v>0.59782609629290617</v>
      </c>
      <c r="BE194" s="42">
        <v>2.415618910464986E-2</v>
      </c>
      <c r="BF194" s="42">
        <v>0.14448225150627372</v>
      </c>
      <c r="BG194" s="42">
        <v>3.5750959492776521E-3</v>
      </c>
      <c r="BH194" s="42">
        <v>3.2879942968085107E-2</v>
      </c>
      <c r="BI194" s="42">
        <v>2.6103785596590118E-2</v>
      </c>
      <c r="BJ194" s="42">
        <v>4.8925703750622739E-2</v>
      </c>
      <c r="BK194" s="42">
        <v>5.6590491416507911E-2</v>
      </c>
      <c r="BL194" s="42">
        <v>6.5460443415086694E-2</v>
      </c>
      <c r="BM194" s="42">
        <v>3.1754370217787951E-3</v>
      </c>
      <c r="BN194" s="42">
        <v>1.6496379152189382</v>
      </c>
      <c r="BO194" s="11">
        <v>1</v>
      </c>
      <c r="CC194" s="39"/>
      <c r="CD194" s="41"/>
      <c r="CE194" s="39"/>
      <c r="CF194" s="43"/>
      <c r="CG194" s="38"/>
      <c r="CH194" s="39"/>
      <c r="CI194" s="41"/>
      <c r="CJ194" s="41"/>
      <c r="CK194" s="43"/>
      <c r="CL194" s="38"/>
      <c r="CM194" s="39"/>
      <c r="CN194" s="38"/>
      <c r="CO194" s="38"/>
      <c r="CP194" s="43"/>
      <c r="CQ194" s="38"/>
      <c r="CR194" s="39"/>
      <c r="CS194" s="38"/>
      <c r="CT194" s="38"/>
      <c r="CU194" s="43"/>
      <c r="CV194" s="41"/>
      <c r="CW194" s="41"/>
      <c r="CX194" s="41"/>
      <c r="CY194" s="41"/>
      <c r="CZ194" s="41"/>
      <c r="DA194" s="38"/>
      <c r="DC194" s="13"/>
      <c r="DD194" s="12"/>
      <c r="DE194" s="11"/>
      <c r="DI194" s="44"/>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W194" s="13"/>
      <c r="EX194" s="13"/>
      <c r="EY194" s="13"/>
      <c r="EZ194" s="13"/>
      <c r="GB194" s="45"/>
      <c r="GC194" s="45"/>
      <c r="GD194" s="45"/>
      <c r="GF194" s="45"/>
      <c r="GG194" s="45"/>
      <c r="GH194" s="45"/>
      <c r="GI194" s="45"/>
      <c r="GJ194" s="45"/>
      <c r="GK194" s="45"/>
      <c r="GL194" s="45"/>
      <c r="GM194" s="45"/>
    </row>
    <row r="195" spans="1:332" s="10" customFormat="1" ht="14" customHeight="1">
      <c r="A195" s="10" t="s">
        <v>245</v>
      </c>
      <c r="B195" s="10">
        <v>1150</v>
      </c>
      <c r="C195" s="10">
        <v>5000</v>
      </c>
      <c r="D195" s="10" t="s">
        <v>258</v>
      </c>
      <c r="F195" s="10" t="s">
        <v>231</v>
      </c>
      <c r="G195" s="193">
        <v>60.178818672985457</v>
      </c>
      <c r="H195" s="193">
        <v>5.4590287423929871</v>
      </c>
      <c r="I195" s="193">
        <v>12.870556816006824</v>
      </c>
      <c r="J195" s="193">
        <v>4.452893882937345</v>
      </c>
      <c r="K195" s="193">
        <v>3.5364146050173546</v>
      </c>
      <c r="L195" s="193">
        <v>6.4850870644121068</v>
      </c>
      <c r="M195" s="193">
        <v>2.0620783753199783</v>
      </c>
      <c r="N195" s="193">
        <v>4.2835444511477823</v>
      </c>
      <c r="O195" s="193">
        <v>0.67157738978015913</v>
      </c>
      <c r="P195" s="193">
        <v>100</v>
      </c>
      <c r="Q195" s="172">
        <v>4.0658426966292129</v>
      </c>
      <c r="R195" s="193">
        <v>0.1</v>
      </c>
      <c r="T195" s="35">
        <v>2689.6674460695372</v>
      </c>
      <c r="U195" s="36"/>
      <c r="V195" s="36">
        <v>2190.4807843146577</v>
      </c>
      <c r="W195" s="37">
        <v>-0.18559419399017171</v>
      </c>
      <c r="X195" s="38">
        <v>8401.9577248754504</v>
      </c>
      <c r="Y195" s="37">
        <v>2.1237905404080317</v>
      </c>
      <c r="Z195" s="38">
        <v>19.944045767380651</v>
      </c>
      <c r="AA195" s="37">
        <v>-0.99258493989785801</v>
      </c>
      <c r="AB195" s="38">
        <v>4877.2395316555339</v>
      </c>
      <c r="AC195" s="37">
        <v>0.813324371673806</v>
      </c>
      <c r="AD195" s="109">
        <v>647.42149382493267</v>
      </c>
      <c r="AE195" s="37">
        <v>-0.75929310711960984</v>
      </c>
      <c r="AF195" s="39"/>
      <c r="AG195" s="40">
        <f t="shared" si="32"/>
        <v>0.18559419399017171</v>
      </c>
      <c r="AH195" s="39"/>
      <c r="AI195" s="39"/>
      <c r="AJ195" s="39"/>
      <c r="AK195" s="39">
        <f t="shared" si="25"/>
        <v>0.75929310711960984</v>
      </c>
      <c r="AM195" s="41">
        <v>3.2345161746065978</v>
      </c>
      <c r="AN195" s="13">
        <v>0.34747528015656648</v>
      </c>
      <c r="AO195" s="13">
        <v>0.64939590486937837</v>
      </c>
      <c r="AQ195" s="42">
        <v>0.64790783109509575</v>
      </c>
      <c r="AR195" s="42">
        <v>4.4223982560103348E-2</v>
      </c>
      <c r="AS195" s="42">
        <v>8.1665623907307472E-2</v>
      </c>
      <c r="AT195" s="42">
        <v>3.25983763250467E-3</v>
      </c>
      <c r="AU195" s="42">
        <v>3.6834897432962324E-2</v>
      </c>
      <c r="AV195" s="42">
        <v>5.6757355529939393E-2</v>
      </c>
      <c r="AW195" s="42">
        <v>7.4813432516883285E-2</v>
      </c>
      <c r="AX195" s="42">
        <v>2.1524118334049349E-2</v>
      </c>
      <c r="AY195" s="42">
        <v>2.9418745570021793E-2</v>
      </c>
      <c r="AZ195" s="42">
        <v>5.4262276831839023E-3</v>
      </c>
      <c r="BA195" s="42">
        <v>3.594175421132704E-3</v>
      </c>
      <c r="BB195" s="42">
        <v>1.0054262276831838</v>
      </c>
      <c r="BD195" s="42">
        <v>0.57387034334702502</v>
      </c>
      <c r="BE195" s="42">
        <v>3.9170435728557218E-2</v>
      </c>
      <c r="BF195" s="42">
        <v>0.14466711893919659</v>
      </c>
      <c r="BG195" s="42">
        <v>2.8873306535886511E-3</v>
      </c>
      <c r="BH195" s="42">
        <v>3.2625713446429963E-2</v>
      </c>
      <c r="BI195" s="42">
        <v>5.0271599666241527E-2</v>
      </c>
      <c r="BJ195" s="42">
        <v>6.6264379198608322E-2</v>
      </c>
      <c r="BK195" s="42">
        <v>3.8129044242991843E-2</v>
      </c>
      <c r="BL195" s="42">
        <v>5.2114034777360999E-2</v>
      </c>
      <c r="BM195" s="42">
        <v>4.8061637692581498E-3</v>
      </c>
      <c r="BN195" s="42">
        <v>1.6565656557582191</v>
      </c>
      <c r="BO195" s="11">
        <v>1</v>
      </c>
      <c r="CC195" s="39"/>
      <c r="CD195" s="41"/>
      <c r="CE195" s="39"/>
      <c r="CF195" s="43"/>
      <c r="CG195" s="38"/>
      <c r="CH195" s="39"/>
      <c r="CI195" s="41"/>
      <c r="CJ195" s="41"/>
      <c r="CK195" s="43"/>
      <c r="CL195" s="38"/>
      <c r="CM195" s="39"/>
      <c r="CN195" s="38"/>
      <c r="CO195" s="38"/>
      <c r="CP195" s="43"/>
      <c r="CQ195" s="38"/>
      <c r="CR195" s="39"/>
      <c r="CS195" s="38"/>
      <c r="CT195" s="38"/>
      <c r="CU195" s="43"/>
      <c r="CV195" s="41"/>
      <c r="CW195" s="41"/>
      <c r="CX195" s="41"/>
      <c r="CY195" s="41"/>
      <c r="CZ195" s="41"/>
      <c r="DA195" s="38"/>
      <c r="DC195" s="13"/>
      <c r="DD195" s="12"/>
      <c r="DE195" s="11"/>
      <c r="DI195" s="44"/>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W195" s="13"/>
      <c r="EX195" s="13"/>
      <c r="EY195" s="13"/>
      <c r="EZ195" s="13"/>
      <c r="GB195" s="45"/>
      <c r="GC195" s="45"/>
      <c r="GD195" s="45"/>
      <c r="GF195" s="45"/>
      <c r="GG195" s="45"/>
      <c r="GH195" s="45"/>
      <c r="GI195" s="45"/>
      <c r="GJ195" s="45"/>
      <c r="GK195" s="45"/>
      <c r="GL195" s="45"/>
      <c r="GM195" s="45"/>
    </row>
    <row r="196" spans="1:332" s="10" customFormat="1" ht="14" customHeight="1">
      <c r="A196" s="10" t="s">
        <v>246</v>
      </c>
      <c r="B196" s="10">
        <v>1050</v>
      </c>
      <c r="C196" s="10">
        <v>25000</v>
      </c>
      <c r="D196" s="10" t="s">
        <v>258</v>
      </c>
      <c r="F196" s="10" t="s">
        <v>231</v>
      </c>
      <c r="G196" s="193">
        <v>68.284670360926924</v>
      </c>
      <c r="H196" s="193">
        <v>5.0040063286623873E-2</v>
      </c>
      <c r="I196" s="193">
        <v>19.125312188147639</v>
      </c>
      <c r="J196" s="193">
        <v>0.10008012657324775</v>
      </c>
      <c r="K196" s="193">
        <v>8.0064101258598183E-2</v>
      </c>
      <c r="L196" s="193">
        <v>0.37029646832101659</v>
      </c>
      <c r="M196" s="193">
        <v>3.3526842402037986</v>
      </c>
      <c r="N196" s="193">
        <v>8.5868748599846558</v>
      </c>
      <c r="O196" s="193">
        <v>4.9977591297501983E-2</v>
      </c>
      <c r="P196" s="193">
        <v>100</v>
      </c>
      <c r="Q196" s="172">
        <v>0</v>
      </c>
      <c r="R196" s="193">
        <v>0.1</v>
      </c>
      <c r="T196" s="35">
        <v>200.16025314649545</v>
      </c>
      <c r="U196" s="36"/>
      <c r="V196" s="36">
        <v>269.39650771629579</v>
      </c>
      <c r="W196" s="37">
        <v>0.34590411173754343</v>
      </c>
      <c r="X196" s="38">
        <v>17584.882231753531</v>
      </c>
      <c r="Y196" s="37">
        <v>86.854016745688853</v>
      </c>
      <c r="Z196" s="38">
        <v>1213.5230200528831</v>
      </c>
      <c r="AA196" s="37">
        <v>5.0627572206591722</v>
      </c>
      <c r="AB196" s="38">
        <v>806170.54722374049</v>
      </c>
      <c r="AC196" s="37">
        <v>4026.6255377920193</v>
      </c>
      <c r="AD196" s="109">
        <v>634.28395720838341</v>
      </c>
      <c r="AE196" s="37">
        <v>2.1688806705502954</v>
      </c>
      <c r="AF196" s="39"/>
      <c r="AG196" s="40">
        <f t="shared" si="32"/>
        <v>0.34590411173754343</v>
      </c>
      <c r="AH196" s="39"/>
      <c r="AI196" s="39"/>
      <c r="AJ196" s="39"/>
      <c r="AK196" s="39">
        <f t="shared" si="25"/>
        <v>2.1688806705502954</v>
      </c>
      <c r="AM196" s="41">
        <v>1.3041186752213232</v>
      </c>
      <c r="AN196" s="13">
        <v>0</v>
      </c>
      <c r="AO196" s="13">
        <v>1.2352611741890254</v>
      </c>
      <c r="AQ196" s="42">
        <v>0.76504754302908884</v>
      </c>
      <c r="AR196" s="42">
        <v>4.2184796261530706E-4</v>
      </c>
      <c r="AS196" s="42">
        <v>0.12628335684721465</v>
      </c>
      <c r="AT196" s="42">
        <v>4.2819136470681569E-5</v>
      </c>
      <c r="AU196" s="42">
        <v>8.9493391278355414E-4</v>
      </c>
      <c r="AV196" s="42">
        <v>1.337187925356821E-3</v>
      </c>
      <c r="AW196" s="42">
        <v>4.445380873377181E-3</v>
      </c>
      <c r="AX196" s="42">
        <v>3.6417362790072828E-2</v>
      </c>
      <c r="AY196" s="42">
        <v>6.1369366829395582E-2</v>
      </c>
      <c r="AZ196" s="42">
        <v>4.2021630941164204E-4</v>
      </c>
      <c r="BA196" s="42">
        <v>3.7402006936247678E-3</v>
      </c>
      <c r="BB196" s="42">
        <v>1.0004202163094118</v>
      </c>
      <c r="BD196" s="42">
        <v>0.626918632370004</v>
      </c>
      <c r="BE196" s="42">
        <v>3.4568354633720503E-4</v>
      </c>
      <c r="BF196" s="42">
        <v>0.20696593326027787</v>
      </c>
      <c r="BG196" s="42">
        <v>3.5088165069034898E-5</v>
      </c>
      <c r="BH196" s="42">
        <v>7.3335408992022575E-4</v>
      </c>
      <c r="BI196" s="42">
        <v>1.0957593851843883E-3</v>
      </c>
      <c r="BJ196" s="42">
        <v>3.6427698159347361E-3</v>
      </c>
      <c r="BK196" s="42">
        <v>5.9684456169821737E-2</v>
      </c>
      <c r="BL196" s="42">
        <v>0.10057832319745104</v>
      </c>
      <c r="BM196" s="42">
        <v>3.4434648721680871E-4</v>
      </c>
      <c r="BN196" s="42">
        <v>1.650982569907804</v>
      </c>
      <c r="BO196" s="11">
        <v>1</v>
      </c>
      <c r="CC196" s="39"/>
      <c r="CD196" s="41"/>
      <c r="CE196" s="39"/>
      <c r="CF196" s="43"/>
      <c r="CG196" s="38"/>
      <c r="CH196" s="39"/>
      <c r="CI196" s="41"/>
      <c r="CJ196" s="41"/>
      <c r="CK196" s="43"/>
      <c r="CL196" s="38"/>
      <c r="CM196" s="39"/>
      <c r="CN196" s="38"/>
      <c r="CO196" s="38"/>
      <c r="CP196" s="43"/>
      <c r="CQ196" s="38"/>
      <c r="CR196" s="39"/>
      <c r="CS196" s="38"/>
      <c r="CT196" s="38"/>
      <c r="CU196" s="43"/>
      <c r="CV196" s="41"/>
      <c r="CW196" s="41"/>
      <c r="CX196" s="41"/>
      <c r="CY196" s="41"/>
      <c r="CZ196" s="41"/>
      <c r="DA196" s="38"/>
      <c r="DC196" s="13"/>
      <c r="DD196" s="12"/>
      <c r="DE196" s="11"/>
      <c r="DI196" s="44"/>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W196" s="13"/>
      <c r="EX196" s="13"/>
      <c r="EY196" s="13"/>
      <c r="EZ196" s="13"/>
      <c r="GB196" s="45"/>
      <c r="GC196" s="45"/>
      <c r="GD196" s="45"/>
      <c r="GF196" s="45"/>
      <c r="GG196" s="45"/>
      <c r="GH196" s="45"/>
      <c r="GI196" s="45"/>
      <c r="GJ196" s="45"/>
      <c r="GK196" s="45"/>
      <c r="GL196" s="45"/>
      <c r="GM196" s="45"/>
    </row>
    <row r="197" spans="1:332" s="10" customFormat="1" ht="14" customHeight="1">
      <c r="A197" s="10" t="s">
        <v>247</v>
      </c>
      <c r="B197" s="10">
        <v>1150</v>
      </c>
      <c r="C197" s="10">
        <v>5000</v>
      </c>
      <c r="D197" s="10" t="s">
        <v>258</v>
      </c>
      <c r="F197" s="10" t="s">
        <v>231</v>
      </c>
      <c r="G197" s="193">
        <v>68.605782758786347</v>
      </c>
      <c r="H197" s="193">
        <v>7.9960119765485255E-2</v>
      </c>
      <c r="I197" s="193">
        <v>19.340353968276748</v>
      </c>
      <c r="J197" s="193">
        <v>4.9975074853428295E-2</v>
      </c>
      <c r="K197" s="193">
        <v>9.9950149706856589E-2</v>
      </c>
      <c r="L197" s="193">
        <v>0.48975573356359725</v>
      </c>
      <c r="M197" s="193">
        <v>3.1984047906194109</v>
      </c>
      <c r="N197" s="193">
        <v>8.0359920364312671</v>
      </c>
      <c r="O197" s="193">
        <v>9.9825367996860509E-2</v>
      </c>
      <c r="P197" s="193">
        <v>100</v>
      </c>
      <c r="Q197" s="172">
        <v>0</v>
      </c>
      <c r="R197" s="193">
        <v>0.1</v>
      </c>
      <c r="T197" s="35">
        <v>399.80059882742631</v>
      </c>
      <c r="U197" s="36"/>
      <c r="V197" s="36">
        <v>462.86881825299673</v>
      </c>
      <c r="W197" s="37">
        <v>0.15774918699607496</v>
      </c>
      <c r="X197" s="38">
        <v>3879.625648906439</v>
      </c>
      <c r="Y197" s="37">
        <v>8.7039015456329452</v>
      </c>
      <c r="Z197" s="38">
        <v>3848.0310655797348</v>
      </c>
      <c r="AA197" s="37">
        <v>8.6248756926968362</v>
      </c>
      <c r="AB197" s="38">
        <v>3906.3349554116594</v>
      </c>
      <c r="AC197" s="37">
        <v>8.7707081151667481</v>
      </c>
      <c r="AD197" s="109">
        <v>846.59464975117282</v>
      </c>
      <c r="AE197" s="37">
        <v>1.117542225384722</v>
      </c>
      <c r="AF197" s="39"/>
      <c r="AG197" s="40">
        <f t="shared" si="32"/>
        <v>0.15774918699607496</v>
      </c>
      <c r="AH197" s="39"/>
      <c r="AI197" s="39"/>
      <c r="AJ197" s="39"/>
      <c r="AK197" s="39">
        <f t="shared" si="25"/>
        <v>1.117542225384722</v>
      </c>
      <c r="AM197" s="41">
        <v>1.2348766657760673</v>
      </c>
      <c r="AN197" s="13">
        <v>0</v>
      </c>
      <c r="AO197" s="13">
        <v>1.3023860810290449</v>
      </c>
      <c r="AQ197" s="42">
        <v>0.76791289418699682</v>
      </c>
      <c r="AR197" s="42">
        <v>6.7343792504739701E-4</v>
      </c>
      <c r="AS197" s="42">
        <v>0.12758159629197938</v>
      </c>
      <c r="AT197" s="42">
        <v>3.804389174626662E-5</v>
      </c>
      <c r="AU197" s="42">
        <v>4.2977754783519778E-4</v>
      </c>
      <c r="AV197" s="42">
        <v>1.6677236633057906E-3</v>
      </c>
      <c r="AW197" s="42">
        <v>5.8738785708362428E-3</v>
      </c>
      <c r="AX197" s="42">
        <v>3.4708456078919099E-2</v>
      </c>
      <c r="AY197" s="42">
        <v>5.7377554626068521E-2</v>
      </c>
      <c r="AZ197" s="42">
        <v>8.385414431268573E-4</v>
      </c>
      <c r="BA197" s="42">
        <v>3.7366372172652029E-3</v>
      </c>
      <c r="BB197" s="42">
        <v>1.0008385414431269</v>
      </c>
      <c r="BD197" s="42">
        <v>0.63154316591354243</v>
      </c>
      <c r="BE197" s="42">
        <v>5.5384552395224224E-4</v>
      </c>
      <c r="BF197" s="42">
        <v>0.2098500646218332</v>
      </c>
      <c r="BG197" s="42">
        <v>3.1287871344505094E-5</v>
      </c>
      <c r="BH197" s="42">
        <v>3.5345554847826879E-4</v>
      </c>
      <c r="BI197" s="42">
        <v>1.3715611369023218E-3</v>
      </c>
      <c r="BJ197" s="42">
        <v>4.8307664800251379E-3</v>
      </c>
      <c r="BK197" s="42">
        <v>5.7089517318910724E-2</v>
      </c>
      <c r="BL197" s="42">
        <v>9.4376335585011031E-2</v>
      </c>
      <c r="BM197" s="42">
        <v>6.8962915162756433E-4</v>
      </c>
      <c r="BN197" s="42">
        <v>1.6614658450706894</v>
      </c>
      <c r="BO197" s="11">
        <v>1</v>
      </c>
      <c r="CC197" s="39"/>
      <c r="CD197" s="41"/>
      <c r="CE197" s="39"/>
      <c r="CF197" s="43"/>
      <c r="CG197" s="38"/>
      <c r="CH197" s="39"/>
      <c r="CI197" s="41"/>
      <c r="CJ197" s="41"/>
      <c r="CK197" s="43"/>
      <c r="CL197" s="38"/>
      <c r="CM197" s="39"/>
      <c r="CN197" s="38"/>
      <c r="CO197" s="38"/>
      <c r="CP197" s="43"/>
      <c r="CQ197" s="38"/>
      <c r="CR197" s="39"/>
      <c r="CS197" s="38"/>
      <c r="CT197" s="38"/>
      <c r="CU197" s="43"/>
      <c r="CV197" s="41"/>
      <c r="CW197" s="41"/>
      <c r="CX197" s="41"/>
      <c r="CY197" s="41"/>
      <c r="CZ197" s="41"/>
      <c r="DA197" s="38"/>
      <c r="DC197" s="13"/>
      <c r="DD197" s="12"/>
      <c r="DE197" s="11"/>
      <c r="DI197" s="44"/>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W197" s="13"/>
      <c r="EX197" s="13"/>
      <c r="EY197" s="13"/>
      <c r="EZ197" s="13"/>
      <c r="GB197" s="45"/>
      <c r="GC197" s="45"/>
      <c r="GD197" s="45"/>
      <c r="GF197" s="45"/>
      <c r="GG197" s="45"/>
      <c r="GH197" s="45"/>
      <c r="GI197" s="45"/>
      <c r="GJ197" s="45"/>
      <c r="GK197" s="45"/>
      <c r="GL197" s="45"/>
      <c r="GM197" s="45"/>
    </row>
    <row r="198" spans="1:332" s="10" customFormat="1" ht="14" customHeight="1">
      <c r="A198" s="10" t="s">
        <v>248</v>
      </c>
      <c r="B198" s="10">
        <v>1300</v>
      </c>
      <c r="C198" s="10">
        <v>20000</v>
      </c>
      <c r="D198" s="10" t="s">
        <v>258</v>
      </c>
      <c r="F198" s="10" t="s">
        <v>231</v>
      </c>
      <c r="G198" s="172">
        <v>49.992806136598865</v>
      </c>
      <c r="H198" s="172">
        <v>0.43097246669481792</v>
      </c>
      <c r="I198" s="172">
        <v>15.61806743435351</v>
      </c>
      <c r="J198" s="172">
        <v>7.9074078671831796</v>
      </c>
      <c r="K198" s="172">
        <v>6.0617214337292857</v>
      </c>
      <c r="L198" s="172">
        <v>9.7624632673043514</v>
      </c>
      <c r="M198" s="172">
        <v>1.7801036667829433</v>
      </c>
      <c r="N198" s="172">
        <v>0.33728280002203137</v>
      </c>
      <c r="O198" s="172">
        <v>4.1873783606563757</v>
      </c>
      <c r="P198" s="172">
        <v>96.078203433325385</v>
      </c>
      <c r="Q198" s="172">
        <v>5.5305867665418234</v>
      </c>
      <c r="R198" s="191">
        <v>3.8</v>
      </c>
      <c r="T198" s="35">
        <v>16770.450334428784</v>
      </c>
      <c r="U198" s="36"/>
      <c r="V198" s="36">
        <v>11454.301063478048</v>
      </c>
      <c r="W198" s="37">
        <v>-0.31699502189496864</v>
      </c>
      <c r="X198" s="38">
        <v>54163.048756124743</v>
      </c>
      <c r="Y198" s="37">
        <v>2.2296716949175228</v>
      </c>
      <c r="Z198" s="38">
        <v>5.1244894088906451E-2</v>
      </c>
      <c r="AA198" s="37">
        <v>-0.99999694433404784</v>
      </c>
      <c r="AB198" s="38">
        <v>9578623.1871374585</v>
      </c>
      <c r="AC198" s="37">
        <v>570.16076170435861</v>
      </c>
      <c r="AD198" s="109">
        <v>8658.0532307131889</v>
      </c>
      <c r="AE198" s="37">
        <v>-0.48373161972050943</v>
      </c>
      <c r="AF198" s="39"/>
      <c r="AG198" s="40">
        <f t="shared" si="32"/>
        <v>0.31699502189496864</v>
      </c>
      <c r="AH198" s="39"/>
      <c r="AI198" s="39"/>
      <c r="AJ198" s="39"/>
      <c r="AK198" s="39">
        <f t="shared" si="25"/>
        <v>0.48373161972050943</v>
      </c>
      <c r="AM198" s="41">
        <v>3.7351597692214367</v>
      </c>
      <c r="AN198" s="13">
        <v>0.55104913791662546</v>
      </c>
      <c r="AO198" s="13">
        <v>0.74220758269486498</v>
      </c>
      <c r="AQ198" s="42">
        <v>0.49864104926010572</v>
      </c>
      <c r="AR198" s="42">
        <v>3.234468579717065E-3</v>
      </c>
      <c r="AS198" s="42">
        <v>9.1807927557681079E-2</v>
      </c>
      <c r="AT198" s="42">
        <v>1.141985296104916E-2</v>
      </c>
      <c r="AU198" s="42">
        <v>5.4541580488806168E-2</v>
      </c>
      <c r="AV198" s="42">
        <v>9.0129278268530039E-2</v>
      </c>
      <c r="AW198" s="42">
        <v>0.10433598606369991</v>
      </c>
      <c r="AX198" s="42">
        <v>1.7213787598902495E-2</v>
      </c>
      <c r="AY198" s="42">
        <v>2.1459816735768886E-3</v>
      </c>
      <c r="AZ198" s="42">
        <v>3.1344048662232921E-2</v>
      </c>
      <c r="BA198" s="42">
        <v>0.12653008754793138</v>
      </c>
      <c r="BB198" s="42">
        <v>1.0313440486622327</v>
      </c>
      <c r="BD198" s="42">
        <v>0.50642088475941915</v>
      </c>
      <c r="BE198" s="42">
        <v>3.2849330040063112E-3</v>
      </c>
      <c r="BF198" s="42">
        <v>0.1864806436240157</v>
      </c>
      <c r="BG198" s="42">
        <v>1.1598026373757842E-2</v>
      </c>
      <c r="BH198" s="42">
        <v>5.5392542367506487E-2</v>
      </c>
      <c r="BI198" s="42">
        <v>9.1535482109231597E-2</v>
      </c>
      <c r="BJ198" s="42">
        <v>0.10596384403776501</v>
      </c>
      <c r="BK198" s="42">
        <v>3.4964716839225397E-2</v>
      </c>
      <c r="BL198" s="42">
        <v>4.3589268850724571E-3</v>
      </c>
      <c r="BM198" s="42">
        <v>3.1833080888593906E-2</v>
      </c>
      <c r="BN198" s="42">
        <v>1.6109805888970377</v>
      </c>
      <c r="BO198" s="11">
        <v>1</v>
      </c>
      <c r="CC198" s="39"/>
      <c r="CD198" s="41"/>
      <c r="CE198" s="39"/>
      <c r="CF198" s="43"/>
      <c r="CG198" s="38"/>
      <c r="CH198" s="39"/>
      <c r="CI198" s="41"/>
      <c r="CJ198" s="41"/>
      <c r="CK198" s="43"/>
      <c r="CL198" s="38"/>
      <c r="CM198" s="39"/>
      <c r="CN198" s="38"/>
      <c r="CO198" s="38"/>
      <c r="CP198" s="43"/>
      <c r="CQ198" s="38"/>
      <c r="CR198" s="39"/>
      <c r="CS198" s="38"/>
      <c r="CT198" s="38"/>
      <c r="CU198" s="43"/>
      <c r="CV198" s="41"/>
      <c r="CW198" s="41"/>
      <c r="CX198" s="41"/>
      <c r="CY198" s="41"/>
      <c r="CZ198" s="41"/>
      <c r="DA198" s="38"/>
      <c r="DC198" s="13"/>
      <c r="DD198" s="12"/>
      <c r="DE198" s="11"/>
      <c r="DI198" s="44"/>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W198" s="13"/>
      <c r="EX198" s="13"/>
      <c r="EY198" s="13"/>
      <c r="EZ198" s="13"/>
      <c r="GB198" s="45"/>
      <c r="GC198" s="45"/>
      <c r="GD198" s="45"/>
      <c r="GF198" s="45"/>
      <c r="GG198" s="45"/>
      <c r="GH198" s="45"/>
      <c r="GI198" s="45"/>
      <c r="GJ198" s="45"/>
      <c r="GK198" s="45"/>
      <c r="GL198" s="45"/>
      <c r="GM198" s="45"/>
    </row>
    <row r="199" spans="1:332" s="10" customFormat="1" ht="14" customHeight="1">
      <c r="A199" s="10" t="s">
        <v>249</v>
      </c>
      <c r="B199" s="10">
        <v>1275</v>
      </c>
      <c r="C199" s="10">
        <v>20000</v>
      </c>
      <c r="D199" s="10" t="s">
        <v>258</v>
      </c>
      <c r="F199" s="10" t="s">
        <v>231</v>
      </c>
      <c r="G199" s="172">
        <v>51.913506845753581</v>
      </c>
      <c r="H199" s="172">
        <v>0.40749923226860241</v>
      </c>
      <c r="I199" s="172">
        <v>15.475494099875062</v>
      </c>
      <c r="J199" s="172">
        <v>8.7091114989498966</v>
      </c>
      <c r="K199" s="172">
        <v>5.9134772310606492</v>
      </c>
      <c r="L199" s="172">
        <v>8.7470184042772097</v>
      </c>
      <c r="M199" s="172">
        <v>2.1322634246612919</v>
      </c>
      <c r="N199" s="172">
        <v>0.38854577960494646</v>
      </c>
      <c r="O199" s="172">
        <v>2.3898860412350165</v>
      </c>
      <c r="P199" s="172">
        <v>96.07680255768625</v>
      </c>
      <c r="Q199" s="172">
        <v>3.6481523096129838</v>
      </c>
      <c r="R199" s="191">
        <v>3.8</v>
      </c>
      <c r="T199" s="35">
        <v>9571.4935951462412</v>
      </c>
      <c r="U199" s="36"/>
      <c r="V199" s="36">
        <v>10022.455589276222</v>
      </c>
      <c r="W199" s="37">
        <v>4.7115112144949463E-2</v>
      </c>
      <c r="X199" s="38">
        <v>49821.764483325685</v>
      </c>
      <c r="Y199" s="37">
        <v>4.2052236140648507</v>
      </c>
      <c r="Z199" s="38">
        <v>0.19632007945304283</v>
      </c>
      <c r="AA199" s="37">
        <v>-0.99997948908626422</v>
      </c>
      <c r="AB199" s="38">
        <v>8411725.2480447423</v>
      </c>
      <c r="AC199" s="37">
        <v>877.8309958552735</v>
      </c>
      <c r="AD199" s="109">
        <v>6020.1226750793603</v>
      </c>
      <c r="AE199" s="37">
        <v>-0.37103623219972703</v>
      </c>
      <c r="AF199" s="39"/>
      <c r="AG199" s="40">
        <f t="shared" si="32"/>
        <v>4.7115112144949463E-2</v>
      </c>
      <c r="AH199" s="39"/>
      <c r="AI199" s="39"/>
      <c r="AJ199" s="39"/>
      <c r="AK199" s="39">
        <f t="shared" si="25"/>
        <v>0.37103623219972703</v>
      </c>
      <c r="AM199" s="41">
        <v>3.4512418943257623</v>
      </c>
      <c r="AN199" s="13">
        <v>0.53213922443791006</v>
      </c>
      <c r="AO199" s="13">
        <v>0.78035587051866973</v>
      </c>
      <c r="AQ199" s="42">
        <v>0.50989233915946319</v>
      </c>
      <c r="AR199" s="42">
        <v>3.0116036360087859E-3</v>
      </c>
      <c r="AS199" s="42">
        <v>8.9580817416981456E-2</v>
      </c>
      <c r="AT199" s="42">
        <v>1.1609847236142209E-2</v>
      </c>
      <c r="AU199" s="42">
        <v>5.9929900104265618E-2</v>
      </c>
      <c r="AV199" s="42">
        <v>8.658256639873356E-2</v>
      </c>
      <c r="AW199" s="42">
        <v>9.2056054913679658E-2</v>
      </c>
      <c r="AX199" s="42">
        <v>2.0304374229355261E-2</v>
      </c>
      <c r="AY199" s="42">
        <v>2.4343981931659819E-3</v>
      </c>
      <c r="AZ199" s="42">
        <v>1.7616015669778929E-2</v>
      </c>
      <c r="BA199" s="42">
        <v>0.1245980987122043</v>
      </c>
      <c r="BB199" s="42">
        <v>1.0176160156697789</v>
      </c>
      <c r="BD199" s="42">
        <v>0.51623088465708789</v>
      </c>
      <c r="BE199" s="42">
        <v>3.049041316871223E-3</v>
      </c>
      <c r="BF199" s="42">
        <v>0.18138881905817761</v>
      </c>
      <c r="BG199" s="42">
        <v>1.1754170928175059E-2</v>
      </c>
      <c r="BH199" s="42">
        <v>6.0674897369973092E-2</v>
      </c>
      <c r="BI199" s="42">
        <v>8.765888681830325E-2</v>
      </c>
      <c r="BJ199" s="42">
        <v>9.3200417061508889E-2</v>
      </c>
      <c r="BK199" s="42">
        <v>4.1113561690718371E-2</v>
      </c>
      <c r="BL199" s="42">
        <v>4.9293210991846982E-3</v>
      </c>
      <c r="BM199" s="42">
        <v>1.7835002911269614E-2</v>
      </c>
      <c r="BN199" s="42">
        <v>1.6172903427930829</v>
      </c>
      <c r="BO199" s="11">
        <v>1</v>
      </c>
      <c r="CC199" s="39"/>
      <c r="CD199" s="41"/>
      <c r="CE199" s="39"/>
      <c r="CF199" s="43"/>
      <c r="CG199" s="38"/>
      <c r="CH199" s="39"/>
      <c r="CI199" s="41"/>
      <c r="CJ199" s="41"/>
      <c r="CK199" s="43"/>
      <c r="CL199" s="38"/>
      <c r="CM199" s="39"/>
      <c r="CN199" s="38"/>
      <c r="CO199" s="38"/>
      <c r="CP199" s="43"/>
      <c r="CQ199" s="38"/>
      <c r="CR199" s="39"/>
      <c r="CS199" s="38"/>
      <c r="CT199" s="38"/>
      <c r="CU199" s="43"/>
      <c r="CV199" s="41"/>
      <c r="CW199" s="41"/>
      <c r="CX199" s="41"/>
      <c r="CY199" s="41"/>
      <c r="CZ199" s="41"/>
      <c r="DA199" s="38"/>
      <c r="DC199" s="13"/>
      <c r="DD199" s="12"/>
      <c r="DE199" s="11"/>
      <c r="DI199" s="44"/>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W199" s="13"/>
      <c r="EX199" s="13"/>
      <c r="EY199" s="13"/>
      <c r="EZ199" s="13"/>
      <c r="GB199" s="45"/>
      <c r="GC199" s="45"/>
      <c r="GD199" s="45"/>
      <c r="GF199" s="45"/>
      <c r="GG199" s="45"/>
      <c r="GH199" s="45"/>
      <c r="GI199" s="45"/>
      <c r="GJ199" s="45"/>
      <c r="GK199" s="45"/>
      <c r="GL199" s="45"/>
      <c r="GM199" s="45"/>
    </row>
    <row r="200" spans="1:332" s="194" customFormat="1" ht="14" customHeight="1">
      <c r="A200" s="194" t="s">
        <v>250</v>
      </c>
      <c r="B200" s="194">
        <v>1250</v>
      </c>
      <c r="C200" s="194">
        <v>20000</v>
      </c>
      <c r="D200" s="194" t="s">
        <v>258</v>
      </c>
      <c r="F200" s="194" t="s">
        <v>231</v>
      </c>
      <c r="G200" s="195">
        <v>52.921180159635121</v>
      </c>
      <c r="H200" s="195">
        <v>0.33224059293044467</v>
      </c>
      <c r="I200" s="195">
        <v>16.099429874572404</v>
      </c>
      <c r="J200" s="195">
        <v>8.0497149372862022</v>
      </c>
      <c r="K200" s="195">
        <v>5.6101197263397946</v>
      </c>
      <c r="L200" s="195">
        <v>8.3819555302166471</v>
      </c>
      <c r="M200" s="195">
        <v>2.1738027366020525</v>
      </c>
      <c r="N200" s="195">
        <v>0.38919612314709229</v>
      </c>
      <c r="O200" s="195">
        <v>2.1094640820980617</v>
      </c>
      <c r="P200" s="195">
        <v>96.067103762827799</v>
      </c>
      <c r="Q200" s="195">
        <v>4.0277777777777786</v>
      </c>
      <c r="R200" s="210">
        <v>3.8</v>
      </c>
      <c r="T200" s="196">
        <v>8448.4036488027377</v>
      </c>
      <c r="U200" s="197"/>
      <c r="V200" s="197">
        <v>8665.7816946822768</v>
      </c>
      <c r="W200" s="198">
        <v>2.5730073386153216E-2</v>
      </c>
      <c r="X200" s="199">
        <v>41085.463718477993</v>
      </c>
      <c r="Y200" s="198">
        <v>3.8631037798839554</v>
      </c>
      <c r="Z200" s="199">
        <v>1.3179750395613046</v>
      </c>
      <c r="AA200" s="198">
        <v>-0.99984399715089989</v>
      </c>
      <c r="AB200" s="199">
        <v>7275509.2413791539</v>
      </c>
      <c r="AC200" s="198">
        <v>860.16970067004308</v>
      </c>
      <c r="AD200" s="216">
        <v>5810.8948162419156</v>
      </c>
      <c r="AE200" s="198">
        <v>-0.31219020091855998</v>
      </c>
      <c r="AF200" s="200"/>
      <c r="AG200" s="201">
        <f t="shared" si="32"/>
        <v>2.5730073386153216E-2</v>
      </c>
      <c r="AH200" s="200"/>
      <c r="AI200" s="200"/>
      <c r="AJ200" s="200"/>
      <c r="AK200" s="200">
        <f t="shared" si="25"/>
        <v>0.31219020091855998</v>
      </c>
      <c r="AM200" s="202">
        <v>3.196580222022535</v>
      </c>
      <c r="AN200" s="203">
        <v>0.47133973928427902</v>
      </c>
      <c r="AO200" s="203">
        <v>0.83691485393880349</v>
      </c>
      <c r="AQ200" s="204">
        <v>0.51997046928024393</v>
      </c>
      <c r="AR200" s="204">
        <v>2.4562623435558078E-3</v>
      </c>
      <c r="AS200" s="204">
        <v>9.3224922894916254E-2</v>
      </c>
      <c r="AT200" s="204">
        <v>9.8549284204167351E-3</v>
      </c>
      <c r="AU200" s="204">
        <v>5.629130079576742E-2</v>
      </c>
      <c r="AV200" s="204">
        <v>8.2169509485071277E-2</v>
      </c>
      <c r="AW200" s="204">
        <v>8.8244716118744612E-2</v>
      </c>
      <c r="AX200" s="204">
        <v>2.0707130578162546E-2</v>
      </c>
      <c r="AY200" s="204">
        <v>2.4393210618777797E-3</v>
      </c>
      <c r="AZ200" s="204">
        <v>1.5554414550472056E-2</v>
      </c>
      <c r="BA200" s="204">
        <v>0.12464143902124375</v>
      </c>
      <c r="BB200" s="204">
        <v>1.015554414550472</v>
      </c>
      <c r="BD200" s="204">
        <v>0.52430651799464034</v>
      </c>
      <c r="BE200" s="204">
        <v>2.4767451859597969E-3</v>
      </c>
      <c r="BF200" s="204">
        <v>0.1880046564221661</v>
      </c>
      <c r="BG200" s="204">
        <v>9.9371089522591795E-3</v>
      </c>
      <c r="BH200" s="204">
        <v>5.676071557385097E-2</v>
      </c>
      <c r="BI200" s="204">
        <v>8.2854723390504231E-2</v>
      </c>
      <c r="BJ200" s="204">
        <v>8.8980591347214047E-2</v>
      </c>
      <c r="BK200" s="204">
        <v>4.175961587251336E-2</v>
      </c>
      <c r="BL200" s="204">
        <v>4.919325260892159E-3</v>
      </c>
      <c r="BM200" s="204">
        <v>1.5684123261253499E-2</v>
      </c>
      <c r="BN200" s="204">
        <v>1.6258264786119059</v>
      </c>
      <c r="BO200" s="205">
        <v>1</v>
      </c>
      <c r="CC200" s="200"/>
      <c r="CD200" s="202"/>
      <c r="CE200" s="200"/>
      <c r="CF200" s="206"/>
      <c r="CG200" s="199"/>
      <c r="CH200" s="200"/>
      <c r="CI200" s="202"/>
      <c r="CJ200" s="202"/>
      <c r="CK200" s="206"/>
      <c r="CL200" s="199"/>
      <c r="CM200" s="200"/>
      <c r="CN200" s="199"/>
      <c r="CO200" s="199"/>
      <c r="CP200" s="206"/>
      <c r="CQ200" s="199"/>
      <c r="CR200" s="200"/>
      <c r="CS200" s="199"/>
      <c r="CT200" s="199"/>
      <c r="CU200" s="206"/>
      <c r="CV200" s="202"/>
      <c r="CW200" s="202"/>
      <c r="CX200" s="202"/>
      <c r="CY200" s="202"/>
      <c r="CZ200" s="202"/>
      <c r="DA200" s="199"/>
      <c r="DC200" s="203"/>
      <c r="DD200" s="207"/>
      <c r="DE200" s="205"/>
      <c r="DI200" s="208"/>
      <c r="DZ200" s="209"/>
      <c r="EA200" s="209"/>
      <c r="EB200" s="209"/>
      <c r="EC200" s="209"/>
      <c r="ED200" s="209"/>
      <c r="EE200" s="209"/>
      <c r="EF200" s="209"/>
      <c r="EG200" s="209"/>
      <c r="EH200" s="209"/>
      <c r="EI200" s="209"/>
      <c r="EJ200" s="209"/>
      <c r="EK200" s="209"/>
      <c r="EL200" s="209"/>
      <c r="EM200" s="209"/>
      <c r="EN200" s="209"/>
      <c r="EO200" s="209"/>
      <c r="EP200" s="209"/>
      <c r="EQ200" s="209"/>
      <c r="ER200" s="209"/>
      <c r="ES200" s="209"/>
      <c r="ET200" s="209"/>
      <c r="EU200" s="209"/>
      <c r="EW200" s="203"/>
      <c r="EX200" s="203"/>
      <c r="EY200" s="203"/>
      <c r="EZ200" s="203"/>
      <c r="GB200" s="209"/>
      <c r="GC200" s="209"/>
      <c r="GD200" s="209"/>
      <c r="GF200" s="209"/>
      <c r="GG200" s="209"/>
      <c r="GH200" s="209"/>
      <c r="GI200" s="209"/>
      <c r="GJ200" s="209"/>
      <c r="GK200" s="209"/>
      <c r="GL200" s="209"/>
      <c r="GM200" s="209"/>
    </row>
    <row r="201" spans="1:332" ht="16.5">
      <c r="A201" s="9" t="s">
        <v>225</v>
      </c>
      <c r="O201" s="74"/>
      <c r="P201" s="74"/>
      <c r="W201" s="80"/>
      <c r="AG201" s="87">
        <f>+MEDIAN(AG8:AG200)</f>
        <v>0.19150904306285024</v>
      </c>
      <c r="AH201" s="87">
        <f>+MEDIAN(AH8:AH181)</f>
        <v>0.66212058084388636</v>
      </c>
      <c r="AI201" s="87">
        <f>+MEDIAN(AI8:AI181)</f>
        <v>0.39327916569862797</v>
      </c>
      <c r="AJ201" s="87">
        <f>+MEDIAN(AJ8:AJ181)</f>
        <v>0.63482555193580259</v>
      </c>
      <c r="AK201" s="87">
        <f>+MEDIAN(AK8:AK200)</f>
        <v>0.29353020280300857</v>
      </c>
      <c r="AL201" s="74"/>
      <c r="AP201" s="74"/>
      <c r="BP201" s="74"/>
      <c r="BQ201" s="74"/>
      <c r="BR201" s="74"/>
      <c r="BS201" s="74"/>
      <c r="BT201" s="74"/>
      <c r="BU201" s="74"/>
      <c r="BV201" s="74"/>
      <c r="BW201" s="74"/>
    </row>
    <row r="202" spans="1:332" s="91" customFormat="1" ht="17" thickBot="1">
      <c r="A202" s="16" t="s">
        <v>226</v>
      </c>
      <c r="B202" s="89"/>
      <c r="C202" s="89"/>
      <c r="D202" s="89"/>
      <c r="E202" s="89"/>
      <c r="F202" s="90"/>
      <c r="O202" s="92"/>
      <c r="P202" s="93"/>
      <c r="R202" s="94"/>
      <c r="T202" s="95"/>
      <c r="V202" s="96"/>
      <c r="W202" s="97"/>
      <c r="X202" s="98"/>
      <c r="Y202" s="99"/>
      <c r="Z202" s="100"/>
      <c r="AA202" s="101"/>
      <c r="AB202" s="102"/>
      <c r="AC202" s="103"/>
      <c r="AD202" s="217"/>
      <c r="AE202" s="103"/>
      <c r="AF202" s="102"/>
      <c r="AG202" s="104">
        <f>+AVERAGE(AG8:AG200)</f>
        <v>0.25491651518544106</v>
      </c>
      <c r="AH202" s="104">
        <f>+AVERAGE(AH8:AH181)</f>
        <v>1.072934566177151</v>
      </c>
      <c r="AI202" s="104">
        <f>+AVERAGE(AI8:AI181)</f>
        <v>0.89580652565141416</v>
      </c>
      <c r="AJ202" s="104">
        <f>+AVERAGE(AJ8:AJ181)</f>
        <v>1.9084538605394104</v>
      </c>
      <c r="AK202" s="104">
        <f>+AVERAGE(AK8:AK200)</f>
        <v>0.39538488315815556</v>
      </c>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P202" s="74"/>
      <c r="BQ202" s="74"/>
      <c r="BR202" s="74"/>
      <c r="BS202" s="74"/>
      <c r="BT202" s="74"/>
      <c r="BU202" s="74"/>
      <c r="BV202" s="74"/>
      <c r="BW202" s="74"/>
      <c r="BX202"/>
      <c r="BY202"/>
      <c r="BZ202"/>
      <c r="CA202"/>
      <c r="CB202"/>
      <c r="CC202" s="78"/>
      <c r="CD202" s="77"/>
      <c r="CE202" s="74"/>
      <c r="CF202" s="74"/>
      <c r="CG202" s="74"/>
      <c r="CH202" s="74"/>
      <c r="CI202" s="74"/>
      <c r="CJ202" s="74"/>
      <c r="CK202" s="74"/>
      <c r="CL202" s="74"/>
      <c r="CM202" s="78"/>
      <c r="CN202" s="74"/>
      <c r="CO202" s="74"/>
      <c r="CP202" s="74"/>
      <c r="CQ202" s="74"/>
      <c r="CR202" s="78"/>
      <c r="CS202" s="74"/>
      <c r="CT202" s="74"/>
      <c r="CU202" s="74"/>
      <c r="CV202" s="74"/>
      <c r="CW202" s="74"/>
      <c r="CX202" s="74"/>
      <c r="CY202" s="74"/>
      <c r="CZ202" s="74"/>
      <c r="DA202" s="74"/>
      <c r="DB202"/>
      <c r="DC202" s="74"/>
      <c r="DD202" s="76"/>
      <c r="DE202" s="75"/>
      <c r="DF202"/>
      <c r="DG202" s="74"/>
      <c r="DH202" s="74"/>
      <c r="DI202" s="74"/>
      <c r="DJ202" s="74"/>
      <c r="DK202" s="74"/>
      <c r="DL202" s="74"/>
      <c r="DM202" s="74"/>
      <c r="DN202" s="88"/>
      <c r="DO202" s="74"/>
      <c r="DP202" s="74"/>
      <c r="DQ202" s="74"/>
      <c r="DR202" s="74"/>
      <c r="DS202" s="74"/>
      <c r="DT202" s="74"/>
      <c r="DU202" s="74"/>
      <c r="DV202" s="74"/>
      <c r="DW202" s="74"/>
      <c r="DX202" s="74"/>
      <c r="DY202" s="74"/>
      <c r="DZ202" s="74"/>
      <c r="EA202" s="74"/>
      <c r="EB202" s="74"/>
      <c r="EC202" s="74"/>
      <c r="ED202" s="74"/>
      <c r="EE202" s="74"/>
      <c r="EF202" s="74"/>
      <c r="EG202" s="74"/>
      <c r="EH202" s="74"/>
      <c r="EI202" s="74"/>
      <c r="EJ202" s="74"/>
      <c r="EK202" s="74"/>
      <c r="EL202" s="74"/>
      <c r="EM202" s="74"/>
      <c r="EN202" s="74"/>
      <c r="EO202" s="74"/>
      <c r="EP202" s="74"/>
      <c r="EQ202" s="74"/>
      <c r="ER202" s="74"/>
      <c r="ES202" s="74"/>
      <c r="ET202" s="74"/>
      <c r="EU202" s="74"/>
      <c r="EV202"/>
      <c r="EW202" s="74"/>
      <c r="EX202" s="74"/>
      <c r="EY202" s="74"/>
      <c r="EZ202" s="74"/>
      <c r="FA202" s="74"/>
      <c r="FB202"/>
      <c r="FC202"/>
      <c r="FD202"/>
      <c r="FE202"/>
      <c r="FF202"/>
      <c r="FG202"/>
      <c r="FH202"/>
      <c r="FI202"/>
      <c r="FJ202"/>
      <c r="FK202"/>
      <c r="FL202"/>
      <c r="FM202"/>
      <c r="FN202" s="74"/>
      <c r="FO202"/>
      <c r="FP202"/>
      <c r="FQ202"/>
      <c r="FR202"/>
      <c r="FS202"/>
      <c r="FT202"/>
      <c r="FU202"/>
      <c r="FV202"/>
      <c r="FW202"/>
      <c r="FX202"/>
      <c r="FY202"/>
      <c r="FZ202"/>
      <c r="GA202"/>
      <c r="GB202"/>
      <c r="GC202"/>
      <c r="GD202"/>
      <c r="GE202"/>
      <c r="GF202"/>
      <c r="GG202"/>
      <c r="GH202"/>
      <c r="GI202"/>
      <c r="GJ202"/>
      <c r="GK202"/>
      <c r="GL202" s="74"/>
      <c r="GM202" s="74"/>
      <c r="GN202"/>
      <c r="GO202"/>
      <c r="GP202"/>
      <c r="GQ202"/>
      <c r="GR202"/>
      <c r="GS202"/>
      <c r="GT202"/>
      <c r="GU202"/>
      <c r="GV202"/>
      <c r="GW202"/>
      <c r="GX202"/>
      <c r="GY202"/>
      <c r="GZ202"/>
      <c r="HA202"/>
      <c r="HB202" s="74"/>
      <c r="HC202" s="74"/>
      <c r="HD202" s="74"/>
      <c r="HE202" s="74"/>
      <c r="HF202" s="74"/>
      <c r="HG202" s="74"/>
      <c r="HH202" s="74"/>
      <c r="HI202" s="74"/>
      <c r="HJ202" s="74"/>
      <c r="HK202" s="74"/>
      <c r="HL202" s="74"/>
      <c r="HM202" s="74"/>
      <c r="HN202" s="74"/>
      <c r="HO202" s="74"/>
      <c r="HP202" s="74"/>
      <c r="HQ202" s="74"/>
      <c r="HR202" s="74"/>
      <c r="HS202" s="74"/>
      <c r="HT202" s="74"/>
      <c r="HU202" s="74"/>
      <c r="HV202" s="74"/>
      <c r="HW202" s="74"/>
      <c r="HX202" s="74"/>
      <c r="HY202" s="74"/>
      <c r="HZ202" s="74"/>
      <c r="IA202" s="74"/>
      <c r="IB202" s="74"/>
      <c r="IC202" s="74"/>
      <c r="ID202" s="74"/>
      <c r="IE202" s="74"/>
      <c r="IF202" s="74"/>
      <c r="IG202" s="74"/>
      <c r="IH202" s="74"/>
      <c r="II202" s="74"/>
      <c r="IJ202" s="74"/>
      <c r="IK202" s="74"/>
      <c r="IL202" s="74"/>
      <c r="IM202" s="74"/>
      <c r="IN202" s="74"/>
      <c r="IO202" s="74"/>
      <c r="IP202" s="74"/>
      <c r="IQ202" s="74"/>
      <c r="IR202" s="74"/>
      <c r="IS202" s="74"/>
      <c r="IT202" s="74"/>
      <c r="IU202" s="74"/>
      <c r="IV202" s="74"/>
      <c r="IW202" s="74"/>
      <c r="IX202" s="74"/>
      <c r="IY202" s="74"/>
      <c r="IZ202" s="74"/>
      <c r="JA202" s="74"/>
      <c r="JB202" s="74"/>
      <c r="JC202" s="74"/>
      <c r="JD202" s="74"/>
      <c r="JE202" s="74"/>
      <c r="JF202" s="74"/>
      <c r="JG202" s="74"/>
      <c r="JH202" s="74"/>
      <c r="JI202" s="74"/>
      <c r="JJ202" s="74"/>
      <c r="JK202" s="74"/>
      <c r="JL202" s="74"/>
      <c r="JM202" s="74"/>
      <c r="JN202" s="74"/>
      <c r="JO202" s="74"/>
      <c r="JP202" s="74"/>
      <c r="JQ202" s="74"/>
      <c r="JR202" s="74"/>
      <c r="JS202" s="74"/>
      <c r="JT202" s="74"/>
      <c r="JU202" s="74"/>
      <c r="JV202" s="74"/>
      <c r="JW202" s="74"/>
      <c r="JX202" s="74"/>
      <c r="JY202" s="74"/>
      <c r="JZ202" s="74"/>
      <c r="KA202" s="74"/>
      <c r="KB202" s="74"/>
      <c r="KC202" s="74"/>
      <c r="KD202" s="74"/>
      <c r="KE202" s="74"/>
      <c r="KF202" s="74"/>
      <c r="KG202" s="74"/>
      <c r="KH202" s="74"/>
      <c r="KI202" s="74"/>
      <c r="KJ202" s="74"/>
      <c r="KK202" s="74"/>
      <c r="KL202" s="74"/>
      <c r="KM202" s="74"/>
      <c r="KN202" s="74"/>
      <c r="KO202" s="74"/>
      <c r="KP202" s="74"/>
      <c r="KQ202" s="74"/>
      <c r="KR202" s="74"/>
      <c r="KS202" s="74"/>
      <c r="KT202" s="74"/>
      <c r="KU202" s="74"/>
      <c r="KV202" s="74"/>
      <c r="KW202" s="74"/>
      <c r="KX202" s="74"/>
      <c r="KY202" s="74"/>
      <c r="KZ202" s="74"/>
      <c r="LA202" s="74"/>
      <c r="LB202" s="74"/>
      <c r="LC202" s="74"/>
      <c r="LD202" s="74"/>
      <c r="LE202" s="74"/>
      <c r="LF202" s="74"/>
      <c r="LG202" s="74"/>
      <c r="LH202" s="74"/>
      <c r="LI202" s="74"/>
      <c r="LJ202" s="74"/>
      <c r="LK202" s="74"/>
      <c r="LL202" s="74"/>
      <c r="LM202" s="74"/>
      <c r="LN202" s="74"/>
      <c r="LO202" s="74"/>
      <c r="LP202" s="74"/>
      <c r="LQ202" s="74"/>
      <c r="LR202" s="74"/>
      <c r="LS202" s="74"/>
      <c r="LT202" s="74"/>
    </row>
    <row r="203" spans="1:332" s="15" customFormat="1" ht="18.649999999999999" customHeight="1">
      <c r="A203" s="106" t="s">
        <v>216</v>
      </c>
      <c r="E203" s="10"/>
      <c r="F203" s="32"/>
      <c r="G203" s="33"/>
      <c r="H203" s="33"/>
      <c r="I203" s="33"/>
      <c r="J203" s="33"/>
      <c r="K203" s="33"/>
      <c r="L203" s="33"/>
      <c r="M203" s="33"/>
      <c r="N203" s="33"/>
      <c r="O203" s="33"/>
      <c r="P203" s="33"/>
      <c r="Q203" s="33"/>
      <c r="R203" s="33"/>
      <c r="T203" s="107"/>
      <c r="U203" s="108"/>
      <c r="V203" s="108"/>
      <c r="W203" s="37"/>
      <c r="X203" s="109"/>
      <c r="Y203" s="37"/>
      <c r="Z203" s="109"/>
      <c r="AA203" s="37"/>
      <c r="AB203" s="109"/>
      <c r="AC203" s="37"/>
      <c r="AD203" s="109"/>
      <c r="AE203" s="37"/>
      <c r="AF203" s="37"/>
      <c r="AM203" s="110"/>
      <c r="AO203" s="111"/>
      <c r="AQ203" s="113"/>
      <c r="AR203" s="113"/>
      <c r="AS203" s="113"/>
      <c r="AT203" s="113"/>
      <c r="AU203" s="113"/>
      <c r="AV203" s="113"/>
      <c r="AW203" s="113"/>
      <c r="AX203" s="113"/>
      <c r="AY203" s="113"/>
      <c r="AZ203" s="113"/>
      <c r="BA203" s="113"/>
      <c r="BB203" s="113"/>
      <c r="CC203" s="37"/>
      <c r="CD203" s="110"/>
      <c r="CE203" s="37"/>
      <c r="CF203" s="114"/>
      <c r="CG203" s="109"/>
      <c r="CH203" s="37"/>
      <c r="CI203" s="110"/>
      <c r="CJ203" s="110"/>
      <c r="CK203" s="114"/>
      <c r="CL203" s="109"/>
      <c r="CM203" s="37"/>
      <c r="CN203" s="109"/>
      <c r="CO203" s="109"/>
      <c r="CP203" s="114"/>
      <c r="CQ203" s="109"/>
      <c r="CR203" s="37"/>
      <c r="CS203" s="109"/>
      <c r="CT203" s="109"/>
      <c r="CU203" s="114"/>
      <c r="CV203" s="110"/>
      <c r="CW203" s="110"/>
      <c r="CX203" s="110"/>
      <c r="CY203" s="110"/>
      <c r="CZ203" s="110"/>
      <c r="DA203" s="109"/>
      <c r="DC203" s="112"/>
      <c r="DD203" s="115"/>
      <c r="DE203" s="116"/>
      <c r="DI203" s="117"/>
      <c r="DK203" s="10"/>
      <c r="DS203" s="10"/>
      <c r="DZ203" s="111"/>
      <c r="EA203" s="111"/>
      <c r="EB203" s="111"/>
      <c r="EC203" s="111"/>
      <c r="ED203" s="111"/>
      <c r="EE203" s="111"/>
      <c r="EF203" s="111"/>
      <c r="EG203" s="111"/>
      <c r="EH203" s="111"/>
      <c r="EI203" s="111"/>
      <c r="EJ203" s="111"/>
      <c r="EK203" s="111"/>
      <c r="EL203" s="111"/>
      <c r="EM203" s="111"/>
      <c r="EN203" s="111"/>
      <c r="EO203" s="111"/>
      <c r="EP203" s="111"/>
      <c r="EQ203" s="111"/>
      <c r="ER203" s="111"/>
      <c r="ES203" s="111"/>
      <c r="ET203" s="111"/>
      <c r="EU203" s="111"/>
      <c r="EW203" s="112"/>
      <c r="EX203" s="112"/>
      <c r="EY203" s="112"/>
      <c r="EZ203" s="112"/>
      <c r="GB203" s="111"/>
      <c r="GC203" s="111"/>
      <c r="GD203" s="111"/>
      <c r="GF203" s="111"/>
      <c r="GG203" s="111"/>
      <c r="GH203" s="111"/>
      <c r="GI203" s="111"/>
      <c r="GJ203" s="111"/>
      <c r="GK203" s="111"/>
      <c r="GL203" s="111"/>
      <c r="GM203" s="111"/>
      <c r="JO203" s="10"/>
      <c r="JP203" s="10"/>
      <c r="JQ203" s="10"/>
      <c r="JR203" s="10"/>
      <c r="JS203" s="10"/>
    </row>
    <row r="204" spans="1:332" s="15" customFormat="1" ht="18.649999999999999" customHeight="1">
      <c r="A204" s="106" t="s">
        <v>252</v>
      </c>
      <c r="F204" s="32"/>
      <c r="G204" s="33"/>
      <c r="H204" s="33"/>
      <c r="I204" s="33"/>
      <c r="J204" s="33"/>
      <c r="K204" s="33"/>
      <c r="L204" s="33"/>
      <c r="M204" s="33"/>
      <c r="N204" s="33"/>
      <c r="O204" s="33"/>
      <c r="P204" s="33"/>
      <c r="Q204" s="33"/>
      <c r="R204" s="33"/>
      <c r="T204" s="107"/>
      <c r="U204" s="108"/>
      <c r="V204" s="108"/>
      <c r="W204" s="37"/>
      <c r="X204" s="109"/>
      <c r="Y204" s="37"/>
      <c r="Z204" s="109"/>
      <c r="AA204" s="37"/>
      <c r="AB204" s="109"/>
      <c r="AC204" s="37"/>
      <c r="AD204" s="109"/>
      <c r="AE204" s="37"/>
      <c r="AF204" s="37"/>
      <c r="AM204" s="110"/>
      <c r="AO204" s="111"/>
      <c r="AQ204" s="113"/>
      <c r="AR204" s="113"/>
      <c r="AS204" s="113"/>
      <c r="AT204" s="113"/>
      <c r="AU204" s="113"/>
      <c r="AV204" s="113"/>
      <c r="AW204" s="113"/>
      <c r="AX204" s="113"/>
      <c r="AY204" s="113"/>
      <c r="AZ204" s="113"/>
      <c r="BA204" s="113"/>
      <c r="BB204" s="113"/>
      <c r="CC204" s="37"/>
      <c r="CD204" s="110"/>
      <c r="CE204" s="37"/>
      <c r="CF204" s="114"/>
      <c r="CG204" s="109"/>
      <c r="CH204" s="37"/>
      <c r="CI204" s="110"/>
      <c r="CJ204" s="110"/>
      <c r="CK204" s="114"/>
      <c r="CL204" s="109"/>
      <c r="CM204" s="37"/>
      <c r="CN204" s="109"/>
      <c r="CO204" s="109"/>
      <c r="CP204" s="114"/>
      <c r="CQ204" s="109"/>
      <c r="CR204" s="37"/>
      <c r="CS204" s="109"/>
      <c r="CT204" s="109"/>
      <c r="CU204" s="114"/>
      <c r="CV204" s="110"/>
      <c r="CW204" s="110"/>
      <c r="CX204" s="110"/>
      <c r="CY204" s="110"/>
      <c r="CZ204" s="110"/>
      <c r="DA204" s="109"/>
      <c r="DC204" s="112"/>
      <c r="DD204" s="115"/>
      <c r="DE204" s="116"/>
      <c r="DI204" s="117"/>
      <c r="DK204" s="10"/>
      <c r="DS204" s="10"/>
      <c r="DZ204" s="111"/>
      <c r="EA204" s="111"/>
      <c r="EB204" s="111"/>
      <c r="EC204" s="111"/>
      <c r="ED204" s="111"/>
      <c r="EE204" s="111"/>
      <c r="EF204" s="111"/>
      <c r="EG204" s="111"/>
      <c r="EH204" s="111"/>
      <c r="EI204" s="111"/>
      <c r="EJ204" s="111"/>
      <c r="EK204" s="111"/>
      <c r="EL204" s="111"/>
      <c r="EM204" s="111"/>
      <c r="EN204" s="111"/>
      <c r="EO204" s="111"/>
      <c r="EP204" s="111"/>
      <c r="EQ204" s="111"/>
      <c r="ER204" s="111"/>
      <c r="ES204" s="111"/>
      <c r="ET204" s="111"/>
      <c r="EU204" s="111"/>
      <c r="EW204" s="112"/>
      <c r="EX204" s="112"/>
      <c r="EY204" s="112"/>
      <c r="EZ204" s="112"/>
      <c r="GB204" s="111"/>
      <c r="GC204" s="111"/>
      <c r="GD204" s="111"/>
      <c r="GF204" s="111"/>
      <c r="GG204" s="111"/>
      <c r="GH204" s="111"/>
      <c r="GI204" s="111"/>
      <c r="GJ204" s="111"/>
      <c r="GK204" s="111"/>
      <c r="GL204" s="111"/>
      <c r="GM204" s="111"/>
      <c r="JO204" s="10"/>
      <c r="JP204" s="10"/>
      <c r="JQ204" s="10"/>
      <c r="JR204" s="10"/>
      <c r="JS204" s="10"/>
    </row>
    <row r="205" spans="1:332" s="10" customFormat="1" ht="18.649999999999999" customHeight="1">
      <c r="A205" s="171" t="s">
        <v>224</v>
      </c>
      <c r="B205" s="32"/>
      <c r="C205" s="32"/>
      <c r="D205" s="32"/>
      <c r="E205" s="32"/>
      <c r="F205" s="32"/>
      <c r="G205" s="32"/>
      <c r="H205" s="32"/>
      <c r="I205" s="32"/>
      <c r="J205" s="32"/>
      <c r="K205" s="32"/>
      <c r="L205" s="32"/>
      <c r="M205" s="32"/>
      <c r="N205" s="32"/>
      <c r="O205" s="32"/>
      <c r="P205" s="13"/>
      <c r="Q205" s="32"/>
      <c r="R205" s="33"/>
      <c r="T205" s="35"/>
      <c r="U205" s="36"/>
      <c r="V205" s="36"/>
      <c r="W205" s="37"/>
      <c r="X205" s="38"/>
      <c r="Y205" s="37"/>
      <c r="Z205" s="38"/>
      <c r="AA205" s="37"/>
      <c r="AB205" s="38"/>
      <c r="AC205" s="37"/>
      <c r="AD205" s="109"/>
      <c r="AE205" s="37"/>
      <c r="AF205" s="39"/>
      <c r="AG205" s="32"/>
      <c r="AH205" s="32"/>
      <c r="AI205" s="32"/>
      <c r="AJ205" s="32"/>
      <c r="AK205" s="32"/>
      <c r="AM205" s="41"/>
      <c r="AO205" s="45"/>
      <c r="AQ205" s="42"/>
      <c r="AR205" s="42"/>
      <c r="AS205" s="42"/>
      <c r="AT205" s="42"/>
      <c r="AU205" s="42"/>
      <c r="AV205" s="42"/>
      <c r="AW205" s="42"/>
      <c r="AX205" s="42"/>
      <c r="AY205" s="42"/>
      <c r="AZ205" s="42"/>
      <c r="BA205" s="42"/>
      <c r="BB205" s="42"/>
      <c r="BC205" s="32"/>
      <c r="BX205" s="32"/>
      <c r="BY205" s="32"/>
      <c r="BZ205" s="32"/>
      <c r="CA205" s="32"/>
      <c r="CB205" s="32"/>
      <c r="CC205" s="39"/>
      <c r="CD205" s="41"/>
      <c r="CE205" s="39"/>
      <c r="CF205" s="43"/>
      <c r="CG205" s="38"/>
      <c r="CH205" s="39"/>
      <c r="CI205" s="41"/>
      <c r="CJ205" s="41"/>
      <c r="CK205" s="43"/>
      <c r="CL205" s="38"/>
      <c r="CM205" s="39"/>
      <c r="CN205" s="38"/>
      <c r="CO205" s="38"/>
      <c r="CP205" s="43"/>
      <c r="CQ205" s="38"/>
      <c r="CR205" s="39"/>
      <c r="CS205" s="38"/>
      <c r="CT205" s="38"/>
      <c r="CU205" s="43"/>
      <c r="CV205" s="41"/>
      <c r="CW205" s="41"/>
      <c r="CX205" s="41"/>
      <c r="CY205" s="41"/>
      <c r="CZ205" s="41"/>
      <c r="DA205" s="38"/>
      <c r="DC205" s="13"/>
      <c r="DD205" s="12"/>
      <c r="DE205" s="11"/>
      <c r="DI205" s="44"/>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32"/>
      <c r="EW205" s="13"/>
      <c r="EX205" s="13"/>
      <c r="EY205" s="13"/>
      <c r="EZ205" s="13"/>
      <c r="FC205" s="32"/>
      <c r="FD205" s="32"/>
      <c r="FE205" s="32"/>
      <c r="FF205" s="32"/>
      <c r="FG205" s="32"/>
      <c r="FH205" s="32"/>
      <c r="FI205" s="32"/>
      <c r="FJ205" s="32"/>
      <c r="FK205" s="32"/>
      <c r="FL205" s="32"/>
      <c r="FM205" s="32"/>
      <c r="FO205" s="32"/>
      <c r="FP205" s="32"/>
      <c r="FQ205" s="32"/>
      <c r="FR205" s="32"/>
      <c r="FS205" s="32"/>
      <c r="FT205" s="32"/>
      <c r="FU205" s="32"/>
      <c r="FV205" s="32"/>
      <c r="FW205" s="32"/>
      <c r="FX205" s="32"/>
      <c r="FY205" s="32"/>
      <c r="FZ205" s="32"/>
      <c r="GB205" s="45"/>
      <c r="GC205" s="45"/>
      <c r="GD205" s="45"/>
      <c r="GF205" s="45"/>
      <c r="GG205" s="45"/>
      <c r="GH205" s="45"/>
      <c r="GI205" s="45"/>
      <c r="GJ205" s="45"/>
      <c r="GK205" s="45"/>
      <c r="GL205" s="45"/>
      <c r="GM205" s="45"/>
      <c r="GO205" s="32"/>
      <c r="GP205" s="32"/>
      <c r="GQ205" s="32"/>
      <c r="GR205" s="32"/>
      <c r="GS205" s="32"/>
      <c r="GT205" s="32"/>
      <c r="GU205" s="32"/>
      <c r="GV205" s="32"/>
      <c r="GW205" s="32"/>
      <c r="GX205" s="32"/>
      <c r="GY205" s="32"/>
      <c r="GZ205" s="32"/>
    </row>
    <row r="206" spans="1:332" s="10" customFormat="1" ht="18.649999999999999" customHeight="1">
      <c r="A206" s="106" t="s">
        <v>253</v>
      </c>
      <c r="B206" s="32"/>
      <c r="C206" s="32"/>
      <c r="D206" s="32"/>
      <c r="E206" s="32"/>
      <c r="F206" s="32"/>
      <c r="G206" s="32"/>
      <c r="H206" s="32"/>
      <c r="I206" s="32"/>
      <c r="J206" s="32"/>
      <c r="K206" s="32"/>
      <c r="L206" s="32"/>
      <c r="M206" s="32"/>
      <c r="N206" s="32"/>
      <c r="O206" s="32"/>
      <c r="P206" s="13"/>
      <c r="Q206" s="32"/>
      <c r="R206" s="33"/>
      <c r="T206" s="35"/>
      <c r="U206" s="36"/>
      <c r="V206" s="36"/>
      <c r="W206" s="37"/>
      <c r="X206" s="38"/>
      <c r="Y206" s="37"/>
      <c r="Z206" s="38"/>
      <c r="AA206" s="37"/>
      <c r="AB206" s="38"/>
      <c r="AC206" s="37"/>
      <c r="AD206" s="109"/>
      <c r="AE206" s="37"/>
      <c r="AF206" s="39"/>
      <c r="AG206" s="32"/>
      <c r="AH206" s="32"/>
      <c r="AI206" s="32"/>
      <c r="AJ206" s="32"/>
      <c r="AK206" s="32"/>
      <c r="AM206" s="41"/>
      <c r="AO206" s="45"/>
      <c r="AQ206" s="42"/>
      <c r="AR206" s="42"/>
      <c r="AS206" s="42"/>
      <c r="AT206" s="42"/>
      <c r="AU206" s="42"/>
      <c r="AV206" s="42"/>
      <c r="AW206" s="42"/>
      <c r="AX206" s="42"/>
      <c r="AY206" s="42"/>
      <c r="AZ206" s="42"/>
      <c r="BA206" s="42"/>
      <c r="BB206" s="42"/>
      <c r="BC206" s="32"/>
      <c r="BX206" s="32"/>
      <c r="BY206" s="32"/>
      <c r="BZ206" s="32"/>
      <c r="CA206" s="32"/>
      <c r="CB206" s="32"/>
      <c r="CC206" s="39"/>
      <c r="CD206" s="41"/>
      <c r="CE206" s="39"/>
      <c r="CF206" s="43"/>
      <c r="CG206" s="38"/>
      <c r="CH206" s="39"/>
      <c r="CI206" s="41"/>
      <c r="CJ206" s="41"/>
      <c r="CK206" s="43"/>
      <c r="CL206" s="38"/>
      <c r="CM206" s="39"/>
      <c r="CN206" s="38"/>
      <c r="CO206" s="38"/>
      <c r="CP206" s="43"/>
      <c r="CQ206" s="38"/>
      <c r="CR206" s="39"/>
      <c r="CS206" s="38"/>
      <c r="CT206" s="38"/>
      <c r="CU206" s="43"/>
      <c r="CV206" s="41"/>
      <c r="CW206" s="41"/>
      <c r="CX206" s="41"/>
      <c r="CY206" s="41"/>
      <c r="CZ206" s="41"/>
      <c r="DA206" s="38"/>
      <c r="DC206" s="13"/>
      <c r="DD206" s="12"/>
      <c r="DE206" s="11"/>
      <c r="DI206" s="44"/>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32"/>
      <c r="EW206" s="13"/>
      <c r="EX206" s="13"/>
      <c r="EY206" s="13"/>
      <c r="EZ206" s="13"/>
      <c r="FC206" s="32"/>
      <c r="FD206" s="32"/>
      <c r="FE206" s="32"/>
      <c r="FF206" s="32"/>
      <c r="FG206" s="32"/>
      <c r="FH206" s="32"/>
      <c r="FI206" s="32"/>
      <c r="FJ206" s="32"/>
      <c r="FK206" s="32"/>
      <c r="FL206" s="32"/>
      <c r="FM206" s="32"/>
      <c r="FO206" s="32"/>
      <c r="FP206" s="32"/>
      <c r="FQ206" s="32"/>
      <c r="FR206" s="32"/>
      <c r="FS206" s="32"/>
      <c r="FT206" s="32"/>
      <c r="FU206" s="32"/>
      <c r="FV206" s="32"/>
      <c r="FW206" s="32"/>
      <c r="FX206" s="32"/>
      <c r="FY206" s="32"/>
      <c r="FZ206" s="32"/>
      <c r="GB206" s="45"/>
      <c r="GC206" s="45"/>
      <c r="GD206" s="45"/>
      <c r="GF206" s="45"/>
      <c r="GG206" s="45"/>
      <c r="GH206" s="45"/>
      <c r="GI206" s="45"/>
      <c r="GJ206" s="45"/>
      <c r="GK206" s="45"/>
      <c r="GL206" s="45"/>
      <c r="GM206" s="45"/>
      <c r="GO206" s="32"/>
      <c r="GP206" s="32"/>
      <c r="GQ206" s="32"/>
      <c r="GR206" s="32"/>
      <c r="GS206" s="32"/>
      <c r="GT206" s="32"/>
      <c r="GU206" s="32"/>
      <c r="GV206" s="32"/>
      <c r="GW206" s="32"/>
      <c r="GX206" s="32"/>
      <c r="GY206" s="32"/>
      <c r="GZ206" s="32"/>
    </row>
    <row r="207" spans="1:332">
      <c r="A207" s="171" t="s">
        <v>263</v>
      </c>
      <c r="AL207" s="74"/>
      <c r="AP207" s="74"/>
      <c r="BP207" s="74"/>
      <c r="BQ207" s="74"/>
      <c r="BR207" s="74"/>
      <c r="BS207" s="74"/>
      <c r="BT207" s="74"/>
      <c r="BU207" s="74"/>
      <c r="BV207" s="74"/>
      <c r="BW207" s="74"/>
    </row>
    <row r="208" spans="1:332">
      <c r="A208" s="119"/>
      <c r="B208" s="119"/>
      <c r="C208" s="119"/>
      <c r="D208" s="119"/>
      <c r="E208" s="119"/>
      <c r="F208" s="119"/>
      <c r="G208" s="119"/>
      <c r="H208" s="119"/>
      <c r="I208" s="119"/>
      <c r="J208" s="119"/>
      <c r="K208" s="119"/>
      <c r="L208" s="119"/>
      <c r="M208" s="119"/>
      <c r="N208" s="119"/>
      <c r="O208" s="119"/>
      <c r="P208" s="120"/>
      <c r="Q208" s="119"/>
      <c r="R208" s="121"/>
      <c r="S208" s="122"/>
      <c r="T208" s="123"/>
      <c r="U208" s="124"/>
      <c r="V208" s="125"/>
      <c r="W208" s="126"/>
      <c r="X208" s="127"/>
      <c r="Y208" s="128"/>
      <c r="Z208" s="129"/>
      <c r="AA208" s="130"/>
      <c r="AB208" s="131"/>
      <c r="AC208" s="132"/>
      <c r="AD208" s="218"/>
      <c r="AE208" s="132"/>
      <c r="AF208" s="133"/>
      <c r="AL208" s="74"/>
      <c r="AM208" s="134"/>
      <c r="AN208" s="26"/>
      <c r="AO208" s="135"/>
      <c r="AP208" s="74"/>
      <c r="AQ208" s="136"/>
      <c r="AR208" s="136"/>
      <c r="AS208" s="136"/>
      <c r="AT208" s="136"/>
      <c r="AU208" s="136"/>
      <c r="AV208" s="136"/>
      <c r="AW208" s="136"/>
      <c r="AX208" s="136"/>
      <c r="AY208" s="136"/>
      <c r="AZ208" s="136"/>
      <c r="BA208" s="136"/>
      <c r="BB208" s="136"/>
      <c r="BD208" s="26"/>
      <c r="BE208" s="26"/>
      <c r="BF208" s="26"/>
      <c r="BG208" s="26"/>
      <c r="BH208" s="26"/>
      <c r="BI208" s="26"/>
      <c r="BJ208" s="26"/>
      <c r="BK208" s="26"/>
      <c r="BL208" s="26"/>
      <c r="BM208" s="26"/>
      <c r="BN208" s="26"/>
      <c r="BO208" s="26"/>
      <c r="BP208" s="74"/>
      <c r="BQ208" s="74"/>
      <c r="BR208" s="74"/>
      <c r="BS208" s="74"/>
      <c r="BT208" s="74"/>
      <c r="BU208" s="74"/>
      <c r="BV208" s="74"/>
      <c r="BW208" s="74"/>
      <c r="CC208" s="137"/>
      <c r="CD208" s="134"/>
      <c r="CE208" s="138"/>
      <c r="CF208" s="139"/>
      <c r="CG208" s="140"/>
      <c r="CH208" s="138"/>
      <c r="CI208" s="134"/>
      <c r="CJ208" s="134"/>
      <c r="CK208" s="139"/>
      <c r="CL208" s="140"/>
      <c r="CM208" s="137"/>
      <c r="CN208" s="140"/>
      <c r="CO208" s="140"/>
      <c r="CP208" s="139"/>
      <c r="CQ208" s="140"/>
      <c r="CR208" s="137"/>
      <c r="CS208" s="140"/>
      <c r="CT208" s="140"/>
      <c r="CU208" s="139"/>
      <c r="CV208" s="134"/>
      <c r="CW208" s="134"/>
      <c r="CX208" s="134"/>
      <c r="CY208" s="134"/>
      <c r="CZ208" s="134"/>
      <c r="DA208" s="140"/>
      <c r="DB208" s="74"/>
      <c r="DC208" s="28"/>
      <c r="DD208" s="141"/>
      <c r="DE208" s="30"/>
      <c r="DF208" s="74"/>
      <c r="DG208" s="26"/>
      <c r="DH208" s="26"/>
      <c r="DI208" s="142"/>
      <c r="DJ208" s="26"/>
      <c r="DK208" s="26"/>
      <c r="DL208" s="26"/>
      <c r="DM208" s="26"/>
      <c r="DN208" s="143"/>
      <c r="DO208" s="26"/>
      <c r="DP208" s="26"/>
      <c r="DQ208" s="26"/>
      <c r="DR208" s="26"/>
      <c r="DS208" s="26"/>
      <c r="DT208" s="26"/>
      <c r="DU208" s="26"/>
      <c r="DV208" s="26"/>
      <c r="DW208" s="26"/>
      <c r="DX208" s="26"/>
      <c r="DY208" s="26"/>
      <c r="DZ208" s="135"/>
      <c r="EA208" s="135"/>
      <c r="EB208" s="135"/>
      <c r="EC208" s="135"/>
      <c r="ED208" s="135"/>
      <c r="EE208" s="135"/>
      <c r="EF208" s="135"/>
      <c r="EG208" s="135"/>
      <c r="EH208" s="135"/>
      <c r="EI208" s="135"/>
      <c r="EJ208" s="135"/>
      <c r="EK208" s="135"/>
      <c r="EL208" s="135"/>
      <c r="EM208" s="135"/>
      <c r="EN208" s="135"/>
      <c r="EO208" s="135"/>
      <c r="EP208" s="135"/>
      <c r="EQ208" s="135"/>
      <c r="ER208" s="135"/>
      <c r="ES208" s="135"/>
      <c r="ET208" s="135"/>
      <c r="EU208" s="135"/>
      <c r="EW208" s="28"/>
      <c r="EX208" s="28"/>
      <c r="EY208" s="28"/>
      <c r="EZ208" s="28"/>
      <c r="FA208" s="26"/>
      <c r="FB208" s="122"/>
      <c r="FN208" s="122"/>
      <c r="GA208" s="122"/>
      <c r="GB208" s="135"/>
      <c r="GC208" s="135"/>
      <c r="GD208" s="135"/>
      <c r="GE208" s="26"/>
      <c r="GF208" s="135"/>
      <c r="GG208" s="135"/>
      <c r="GH208" s="135"/>
      <c r="GI208" s="135"/>
      <c r="GJ208" s="135"/>
      <c r="GK208" s="135"/>
      <c r="GL208" s="135"/>
      <c r="GM208" s="135"/>
      <c r="GN208" s="74"/>
      <c r="HA208" s="122"/>
      <c r="HB208" s="26"/>
      <c r="HC208" s="26"/>
      <c r="HD208" s="26"/>
      <c r="HE208" s="26"/>
      <c r="HF208" s="26"/>
      <c r="HG208" s="26"/>
      <c r="HH208" s="26"/>
      <c r="HI208" s="26"/>
      <c r="HJ208" s="26"/>
      <c r="HK208" s="26"/>
      <c r="HL208" s="122"/>
      <c r="HM208" s="26"/>
      <c r="HN208" s="26"/>
      <c r="HO208" s="26"/>
      <c r="HP208" s="26"/>
      <c r="HQ208" s="26"/>
      <c r="HR208" s="26"/>
      <c r="HS208" s="26"/>
      <c r="HT208" s="26"/>
      <c r="HU208" s="26"/>
      <c r="HV208" s="26"/>
      <c r="HW208" s="26"/>
      <c r="HX208" s="26"/>
      <c r="HY208" s="122"/>
      <c r="HZ208" s="26"/>
      <c r="IA208" s="26"/>
      <c r="IB208" s="26"/>
      <c r="IC208" s="26"/>
      <c r="ID208" s="26"/>
      <c r="IE208" s="26"/>
      <c r="IF208" s="26"/>
      <c r="IG208" s="26"/>
      <c r="IH208" s="26"/>
      <c r="II208" s="26"/>
      <c r="IJ208" s="26"/>
      <c r="IK208" s="26"/>
      <c r="IL208" s="122"/>
      <c r="IM208" s="26"/>
      <c r="IN208" s="26"/>
      <c r="IO208" s="26"/>
      <c r="IP208" s="26"/>
      <c r="IQ208" s="26"/>
      <c r="IR208" s="26"/>
      <c r="IS208" s="26"/>
      <c r="IT208" s="26"/>
      <c r="IU208" s="26"/>
      <c r="IV208" s="26"/>
      <c r="IW208" s="26"/>
      <c r="IX208" s="26"/>
      <c r="IY208" s="122"/>
      <c r="IZ208" s="26"/>
      <c r="JA208" s="26"/>
      <c r="JB208" s="26"/>
      <c r="JC208" s="26"/>
      <c r="JD208" s="26"/>
      <c r="JE208" s="26"/>
      <c r="JF208" s="26"/>
      <c r="JG208" s="26"/>
      <c r="JH208" s="26"/>
      <c r="JI208" s="26"/>
      <c r="JJ208" s="26"/>
      <c r="JK208" s="26"/>
      <c r="JL208" s="26"/>
      <c r="JO208" s="26"/>
      <c r="JP208" s="26"/>
      <c r="JQ208" s="26"/>
      <c r="JR208" s="26"/>
      <c r="JS208" s="26"/>
    </row>
    <row r="209" spans="1:279">
      <c r="A209" s="119"/>
      <c r="B209" s="119"/>
      <c r="C209" s="119"/>
      <c r="D209" s="119"/>
      <c r="E209" s="119"/>
      <c r="F209" s="119"/>
      <c r="G209" s="119"/>
      <c r="H209" s="119"/>
      <c r="I209" s="119"/>
      <c r="J209" s="119"/>
      <c r="K209" s="119"/>
      <c r="L209" s="119"/>
      <c r="M209" s="119"/>
      <c r="N209" s="119"/>
      <c r="O209" s="119"/>
      <c r="P209" s="120"/>
      <c r="Q209" s="119"/>
      <c r="R209" s="121"/>
      <c r="S209" s="122"/>
      <c r="T209" s="123"/>
      <c r="U209" s="124"/>
      <c r="V209" s="125"/>
      <c r="W209" s="126"/>
      <c r="X209" s="127"/>
      <c r="Y209" s="128"/>
      <c r="Z209" s="129"/>
      <c r="AA209" s="130"/>
      <c r="AB209" s="131"/>
      <c r="AC209" s="132"/>
      <c r="AD209" s="218"/>
      <c r="AE209" s="132"/>
      <c r="AF209" s="133"/>
      <c r="AL209" s="74"/>
      <c r="AM209" s="134"/>
      <c r="AN209" s="26"/>
      <c r="AO209" s="135"/>
      <c r="AP209" s="74"/>
      <c r="AQ209" s="136"/>
      <c r="AR209" s="136"/>
      <c r="AS209" s="136"/>
      <c r="AT209" s="136"/>
      <c r="AU209" s="136"/>
      <c r="AV209" s="136"/>
      <c r="AW209" s="136"/>
      <c r="AX209" s="136"/>
      <c r="AY209" s="136"/>
      <c r="AZ209" s="136"/>
      <c r="BA209" s="136"/>
      <c r="BB209" s="136"/>
      <c r="BD209" s="26"/>
      <c r="BE209" s="26"/>
      <c r="BF209" s="26"/>
      <c r="BG209" s="26"/>
      <c r="BH209" s="26"/>
      <c r="BI209" s="26"/>
      <c r="BJ209" s="26"/>
      <c r="BK209" s="26"/>
      <c r="BL209" s="26"/>
      <c r="BM209" s="26"/>
      <c r="BN209" s="26"/>
      <c r="BO209" s="26"/>
      <c r="BP209" s="74"/>
      <c r="BQ209" s="74"/>
      <c r="BR209" s="74"/>
      <c r="BS209" s="74"/>
      <c r="BT209" s="74"/>
      <c r="BU209" s="74"/>
      <c r="BV209" s="74"/>
      <c r="BW209" s="74"/>
      <c r="CC209" s="137"/>
      <c r="CD209" s="134"/>
      <c r="CE209" s="138"/>
      <c r="CF209" s="139"/>
      <c r="CG209" s="140"/>
      <c r="CH209" s="138"/>
      <c r="CI209" s="134"/>
      <c r="CJ209" s="134"/>
      <c r="CK209" s="139"/>
      <c r="CL209" s="140"/>
      <c r="CM209" s="137"/>
      <c r="CN209" s="140"/>
      <c r="CO209" s="140"/>
      <c r="CP209" s="139"/>
      <c r="CQ209" s="140"/>
      <c r="CR209" s="137"/>
      <c r="CS209" s="140"/>
      <c r="CT209" s="140"/>
      <c r="CU209" s="139"/>
      <c r="CV209" s="134"/>
      <c r="CW209" s="134"/>
      <c r="CX209" s="134"/>
      <c r="CY209" s="134"/>
      <c r="CZ209" s="134"/>
      <c r="DA209" s="140"/>
      <c r="DB209" s="74"/>
      <c r="DC209" s="28"/>
      <c r="DD209" s="141"/>
      <c r="DE209" s="30"/>
      <c r="DF209" s="74"/>
      <c r="DG209" s="26"/>
      <c r="DH209" s="26"/>
      <c r="DI209" s="142"/>
      <c r="DJ209" s="26"/>
      <c r="DK209" s="26"/>
      <c r="DL209" s="26"/>
      <c r="DM209" s="26"/>
      <c r="DN209" s="143"/>
      <c r="DO209" s="26"/>
      <c r="DP209" s="26"/>
      <c r="DQ209" s="26"/>
      <c r="DR209" s="26"/>
      <c r="DS209" s="26"/>
      <c r="DT209" s="26"/>
      <c r="DU209" s="26"/>
      <c r="DV209" s="26"/>
      <c r="DW209" s="26"/>
      <c r="DX209" s="26"/>
      <c r="DY209" s="26"/>
      <c r="DZ209" s="135"/>
      <c r="EA209" s="135"/>
      <c r="EB209" s="135"/>
      <c r="EC209" s="135"/>
      <c r="ED209" s="135"/>
      <c r="EE209" s="135"/>
      <c r="EF209" s="135"/>
      <c r="EG209" s="135"/>
      <c r="EH209" s="135"/>
      <c r="EI209" s="135"/>
      <c r="EJ209" s="135"/>
      <c r="EK209" s="135"/>
      <c r="EL209" s="135"/>
      <c r="EM209" s="135"/>
      <c r="EN209" s="135"/>
      <c r="EO209" s="135"/>
      <c r="EP209" s="135"/>
      <c r="EQ209" s="135"/>
      <c r="ER209" s="135"/>
      <c r="ES209" s="135"/>
      <c r="ET209" s="135"/>
      <c r="EU209" s="135"/>
      <c r="EW209" s="28"/>
      <c r="EX209" s="28"/>
      <c r="EY209" s="28"/>
      <c r="EZ209" s="28"/>
      <c r="FA209" s="26"/>
      <c r="FB209" s="122"/>
      <c r="FN209" s="122"/>
      <c r="GA209" s="122"/>
      <c r="GB209" s="135"/>
      <c r="GC209" s="135"/>
      <c r="GD209" s="135"/>
      <c r="GE209" s="26"/>
      <c r="GF209" s="135"/>
      <c r="GG209" s="135"/>
      <c r="GH209" s="135"/>
      <c r="GI209" s="135"/>
      <c r="GJ209" s="135"/>
      <c r="GK209" s="135"/>
      <c r="GL209" s="135"/>
      <c r="GM209" s="135"/>
      <c r="GN209" s="74"/>
      <c r="HA209" s="122"/>
      <c r="HB209" s="26"/>
      <c r="HC209" s="26"/>
      <c r="HD209" s="26"/>
      <c r="HE209" s="26"/>
      <c r="HF209" s="26"/>
      <c r="HG209" s="26"/>
      <c r="HH209" s="26"/>
      <c r="HI209" s="26"/>
      <c r="HJ209" s="26"/>
      <c r="HK209" s="26"/>
      <c r="HL209" s="122"/>
      <c r="HM209" s="26"/>
      <c r="HN209" s="26"/>
      <c r="HO209" s="26"/>
      <c r="HP209" s="26"/>
      <c r="HQ209" s="26"/>
      <c r="HR209" s="26"/>
      <c r="HS209" s="26"/>
      <c r="HT209" s="26"/>
      <c r="HU209" s="26"/>
      <c r="HV209" s="26"/>
      <c r="HW209" s="26"/>
      <c r="HX209" s="26"/>
      <c r="HY209" s="122"/>
      <c r="HZ209" s="26"/>
      <c r="IA209" s="26"/>
      <c r="IB209" s="26"/>
      <c r="IC209" s="26"/>
      <c r="ID209" s="26"/>
      <c r="IE209" s="26"/>
      <c r="IF209" s="26"/>
      <c r="IG209" s="26"/>
      <c r="IH209" s="26"/>
      <c r="II209" s="26"/>
      <c r="IJ209" s="26"/>
      <c r="IK209" s="26"/>
      <c r="IL209" s="122"/>
      <c r="IM209" s="26"/>
      <c r="IN209" s="26"/>
      <c r="IO209" s="26"/>
      <c r="IP209" s="26"/>
      <c r="IQ209" s="26"/>
      <c r="IR209" s="26"/>
      <c r="IS209" s="26"/>
      <c r="IT209" s="26"/>
      <c r="IU209" s="26"/>
      <c r="IV209" s="26"/>
      <c r="IW209" s="26"/>
      <c r="IX209" s="26"/>
      <c r="IY209" s="122"/>
      <c r="IZ209" s="26"/>
      <c r="JA209" s="26"/>
      <c r="JB209" s="26"/>
      <c r="JC209" s="26"/>
      <c r="JD209" s="26"/>
      <c r="JE209" s="26"/>
      <c r="JF209" s="26"/>
      <c r="JG209" s="26"/>
      <c r="JH209" s="26"/>
      <c r="JI209" s="26"/>
      <c r="JJ209" s="26"/>
      <c r="JK209" s="26"/>
      <c r="JL209" s="26"/>
      <c r="JO209" s="26"/>
      <c r="JP209" s="26"/>
      <c r="JQ209" s="26"/>
      <c r="JR209" s="26"/>
      <c r="JS209" s="26"/>
    </row>
    <row r="210" spans="1:279">
      <c r="A210" s="119"/>
      <c r="B210" s="119"/>
      <c r="C210" s="119"/>
      <c r="D210" s="119"/>
      <c r="E210" s="119"/>
      <c r="F210" s="119"/>
      <c r="G210" s="119"/>
      <c r="H210" s="119"/>
      <c r="I210" s="119"/>
      <c r="J210" s="119"/>
      <c r="K210" s="119"/>
      <c r="L210" s="119"/>
      <c r="M210" s="119"/>
      <c r="N210" s="119"/>
      <c r="O210" s="119"/>
      <c r="P210" s="120"/>
      <c r="Q210" s="119"/>
      <c r="R210" s="121"/>
      <c r="S210" s="122"/>
      <c r="T210" s="123"/>
      <c r="U210" s="124"/>
      <c r="V210" s="125"/>
      <c r="W210" s="126"/>
      <c r="X210" s="127"/>
      <c r="Y210" s="128"/>
      <c r="Z210" s="129"/>
      <c r="AA210" s="130"/>
      <c r="AB210" s="131"/>
      <c r="AC210" s="132"/>
      <c r="AD210" s="218"/>
      <c r="AE210" s="132"/>
      <c r="AF210" s="133"/>
      <c r="AL210" s="74"/>
      <c r="AM210" s="134"/>
      <c r="AN210" s="26"/>
      <c r="AO210" s="135"/>
      <c r="AP210" s="74"/>
      <c r="AQ210" s="136"/>
      <c r="AR210" s="136"/>
      <c r="AS210" s="136"/>
      <c r="AT210" s="136"/>
      <c r="AU210" s="136"/>
      <c r="AV210" s="136"/>
      <c r="AW210" s="136"/>
      <c r="AX210" s="136"/>
      <c r="AY210" s="136"/>
      <c r="AZ210" s="136"/>
      <c r="BA210" s="136"/>
      <c r="BB210" s="136"/>
      <c r="BD210" s="26"/>
      <c r="BE210" s="26"/>
      <c r="BF210" s="26"/>
      <c r="BG210" s="26"/>
      <c r="BH210" s="26"/>
      <c r="BI210" s="26"/>
      <c r="BJ210" s="26"/>
      <c r="BK210" s="26"/>
      <c r="BL210" s="26"/>
      <c r="BM210" s="26"/>
      <c r="BN210" s="26"/>
      <c r="BO210" s="26"/>
      <c r="BP210" s="74"/>
      <c r="BQ210" s="74"/>
      <c r="BR210" s="74"/>
      <c r="BS210" s="74"/>
      <c r="BT210" s="74"/>
      <c r="BU210" s="74"/>
      <c r="BV210" s="74"/>
      <c r="BW210" s="74"/>
      <c r="CC210" s="137"/>
      <c r="CD210" s="134"/>
      <c r="CE210" s="138"/>
      <c r="CF210" s="139"/>
      <c r="CG210" s="140"/>
      <c r="CH210" s="138"/>
      <c r="CI210" s="134"/>
      <c r="CJ210" s="134"/>
      <c r="CK210" s="139"/>
      <c r="CL210" s="140"/>
      <c r="CM210" s="137"/>
      <c r="CN210" s="140"/>
      <c r="CO210" s="140"/>
      <c r="CP210" s="139"/>
      <c r="CQ210" s="140"/>
      <c r="CR210" s="137"/>
      <c r="CS210" s="140"/>
      <c r="CT210" s="140"/>
      <c r="CU210" s="139"/>
      <c r="CV210" s="134"/>
      <c r="CW210" s="134"/>
      <c r="CX210" s="134"/>
      <c r="CY210" s="134"/>
      <c r="CZ210" s="134"/>
      <c r="DA210" s="140"/>
      <c r="DB210" s="74"/>
      <c r="DC210" s="28"/>
      <c r="DD210" s="141"/>
      <c r="DE210" s="30"/>
      <c r="DF210" s="74"/>
      <c r="DG210" s="26"/>
      <c r="DH210" s="26"/>
      <c r="DI210" s="142"/>
      <c r="DJ210" s="26"/>
      <c r="DK210" s="26"/>
      <c r="DL210" s="26"/>
      <c r="DM210" s="26"/>
      <c r="DN210" s="143"/>
      <c r="DO210" s="26"/>
      <c r="DP210" s="26"/>
      <c r="DQ210" s="26"/>
      <c r="DR210" s="26"/>
      <c r="DS210" s="26"/>
      <c r="DT210" s="26"/>
      <c r="DU210" s="26"/>
      <c r="DV210" s="26"/>
      <c r="DW210" s="26"/>
      <c r="DX210" s="26"/>
      <c r="DY210" s="26"/>
      <c r="DZ210" s="135"/>
      <c r="EA210" s="135"/>
      <c r="EB210" s="135"/>
      <c r="EC210" s="135"/>
      <c r="ED210" s="135"/>
      <c r="EE210" s="135"/>
      <c r="EF210" s="135"/>
      <c r="EG210" s="135"/>
      <c r="EH210" s="135"/>
      <c r="EI210" s="135"/>
      <c r="EJ210" s="135"/>
      <c r="EK210" s="135"/>
      <c r="EL210" s="135"/>
      <c r="EM210" s="135"/>
      <c r="EN210" s="135"/>
      <c r="EO210" s="135"/>
      <c r="EP210" s="135"/>
      <c r="EQ210" s="135"/>
      <c r="ER210" s="135"/>
      <c r="ES210" s="135"/>
      <c r="ET210" s="135"/>
      <c r="EU210" s="135"/>
      <c r="EW210" s="28"/>
      <c r="EX210" s="28"/>
      <c r="EY210" s="28"/>
      <c r="EZ210" s="28"/>
      <c r="FA210" s="26"/>
      <c r="FB210" s="122"/>
      <c r="FN210" s="122"/>
      <c r="GA210" s="122"/>
      <c r="GB210" s="135"/>
      <c r="GC210" s="135"/>
      <c r="GD210" s="135"/>
      <c r="GE210" s="26"/>
      <c r="GF210" s="135"/>
      <c r="GG210" s="135"/>
      <c r="GH210" s="135"/>
      <c r="GI210" s="135"/>
      <c r="GJ210" s="135"/>
      <c r="GK210" s="135"/>
      <c r="GL210" s="135"/>
      <c r="GM210" s="135"/>
      <c r="GN210" s="74"/>
      <c r="HA210" s="122"/>
      <c r="HB210" s="26"/>
      <c r="HC210" s="26"/>
      <c r="HD210" s="26"/>
      <c r="HE210" s="26"/>
      <c r="HF210" s="26"/>
      <c r="HG210" s="26"/>
      <c r="HH210" s="26"/>
      <c r="HI210" s="26"/>
      <c r="HJ210" s="26"/>
      <c r="HK210" s="26"/>
      <c r="HL210" s="122"/>
      <c r="HM210" s="26"/>
      <c r="HN210" s="26"/>
      <c r="HO210" s="26"/>
      <c r="HP210" s="26"/>
      <c r="HQ210" s="26"/>
      <c r="HR210" s="26"/>
      <c r="HS210" s="26"/>
      <c r="HT210" s="26"/>
      <c r="HU210" s="26"/>
      <c r="HV210" s="26"/>
      <c r="HW210" s="26"/>
      <c r="HX210" s="26"/>
      <c r="HY210" s="122"/>
      <c r="HZ210" s="26"/>
      <c r="IA210" s="26"/>
      <c r="IB210" s="26"/>
      <c r="IC210" s="26"/>
      <c r="ID210" s="26"/>
      <c r="IE210" s="26"/>
      <c r="IF210" s="26"/>
      <c r="IG210" s="26"/>
      <c r="IH210" s="26"/>
      <c r="II210" s="26"/>
      <c r="IJ210" s="26"/>
      <c r="IK210" s="26"/>
      <c r="IL210" s="122"/>
      <c r="IM210" s="26"/>
      <c r="IN210" s="26"/>
      <c r="IO210" s="26"/>
      <c r="IP210" s="26"/>
      <c r="IQ210" s="26"/>
      <c r="IR210" s="26"/>
      <c r="IS210" s="26"/>
      <c r="IT210" s="26"/>
      <c r="IU210" s="26"/>
      <c r="IV210" s="26"/>
      <c r="IW210" s="26"/>
      <c r="IX210" s="26"/>
      <c r="IY210" s="122"/>
      <c r="IZ210" s="26"/>
      <c r="JA210" s="26"/>
      <c r="JB210" s="26"/>
      <c r="JC210" s="26"/>
      <c r="JD210" s="26"/>
      <c r="JE210" s="26"/>
      <c r="JF210" s="26"/>
      <c r="JG210" s="26"/>
      <c r="JH210" s="26"/>
      <c r="JI210" s="26"/>
      <c r="JJ210" s="26"/>
      <c r="JK210" s="26"/>
      <c r="JL210" s="26"/>
      <c r="JO210" s="26"/>
      <c r="JP210" s="26"/>
      <c r="JQ210" s="26"/>
      <c r="JR210" s="26"/>
      <c r="JS210" s="26"/>
    </row>
    <row r="211" spans="1:279">
      <c r="A211" s="119"/>
      <c r="B211" s="119"/>
      <c r="C211" s="119"/>
      <c r="D211" s="119"/>
      <c r="E211" s="119"/>
      <c r="F211" s="119"/>
      <c r="G211" s="119"/>
      <c r="H211" s="119"/>
      <c r="I211" s="119"/>
      <c r="J211" s="119"/>
      <c r="K211" s="119"/>
      <c r="L211" s="119"/>
      <c r="M211" s="119"/>
      <c r="N211" s="119"/>
      <c r="O211" s="119"/>
      <c r="P211" s="120"/>
      <c r="Q211" s="119"/>
      <c r="R211" s="121"/>
      <c r="S211" s="122"/>
      <c r="T211" s="123"/>
      <c r="U211" s="124"/>
      <c r="V211" s="125"/>
      <c r="W211" s="126"/>
      <c r="X211" s="127"/>
      <c r="Y211" s="128"/>
      <c r="Z211" s="129"/>
      <c r="AA211" s="130"/>
      <c r="AB211" s="131"/>
      <c r="AC211" s="132"/>
      <c r="AD211" s="218"/>
      <c r="AE211" s="132"/>
      <c r="AF211" s="133"/>
      <c r="AL211" s="74"/>
      <c r="AM211" s="134"/>
      <c r="AN211" s="26"/>
      <c r="AO211" s="135"/>
      <c r="AP211" s="74"/>
      <c r="AQ211" s="136"/>
      <c r="AR211" s="136"/>
      <c r="AS211" s="136"/>
      <c r="AT211" s="136"/>
      <c r="AU211" s="136"/>
      <c r="AV211" s="136"/>
      <c r="AW211" s="136"/>
      <c r="AX211" s="136"/>
      <c r="AY211" s="136"/>
      <c r="AZ211" s="136"/>
      <c r="BA211" s="136"/>
      <c r="BB211" s="136"/>
      <c r="BD211" s="26"/>
      <c r="BE211" s="26"/>
      <c r="BF211" s="26"/>
      <c r="BG211" s="26"/>
      <c r="BH211" s="26"/>
      <c r="BI211" s="26"/>
      <c r="BJ211" s="26"/>
      <c r="BK211" s="26"/>
      <c r="BL211" s="26"/>
      <c r="BM211" s="26"/>
      <c r="BN211" s="26"/>
      <c r="BO211" s="26"/>
      <c r="BP211" s="74"/>
      <c r="BQ211" s="74"/>
      <c r="BR211" s="74"/>
      <c r="BS211" s="74"/>
      <c r="BT211" s="74"/>
      <c r="BU211" s="74"/>
      <c r="BV211" s="74"/>
      <c r="BW211" s="74"/>
      <c r="CC211" s="137"/>
      <c r="CD211" s="134"/>
      <c r="CE211" s="138"/>
      <c r="CF211" s="139"/>
      <c r="CG211" s="140"/>
      <c r="CH211" s="138"/>
      <c r="CI211" s="134"/>
      <c r="CJ211" s="134"/>
      <c r="CK211" s="139"/>
      <c r="CL211" s="140"/>
      <c r="CM211" s="137"/>
      <c r="CN211" s="140"/>
      <c r="CO211" s="140"/>
      <c r="CP211" s="139"/>
      <c r="CQ211" s="140"/>
      <c r="CR211" s="137"/>
      <c r="CS211" s="140"/>
      <c r="CT211" s="140"/>
      <c r="CU211" s="139"/>
      <c r="CV211" s="134"/>
      <c r="CW211" s="134"/>
      <c r="CX211" s="134"/>
      <c r="CY211" s="134"/>
      <c r="CZ211" s="134"/>
      <c r="DA211" s="140"/>
      <c r="DB211" s="74"/>
      <c r="DC211" s="28"/>
      <c r="DD211" s="141"/>
      <c r="DE211" s="30"/>
      <c r="DF211" s="74"/>
      <c r="DG211" s="26"/>
      <c r="DH211" s="26"/>
      <c r="DI211" s="142"/>
      <c r="DJ211" s="26"/>
      <c r="DK211" s="26"/>
      <c r="DL211" s="26"/>
      <c r="DM211" s="26"/>
      <c r="DN211" s="143"/>
      <c r="DO211" s="26"/>
      <c r="DP211" s="26"/>
      <c r="DQ211" s="26"/>
      <c r="DR211" s="26"/>
      <c r="DS211" s="26"/>
      <c r="DT211" s="26"/>
      <c r="DU211" s="26"/>
      <c r="DV211" s="26"/>
      <c r="DW211" s="26"/>
      <c r="DX211" s="26"/>
      <c r="DY211" s="26"/>
      <c r="DZ211" s="135"/>
      <c r="EA211" s="135"/>
      <c r="EB211" s="135"/>
      <c r="EC211" s="135"/>
      <c r="ED211" s="135"/>
      <c r="EE211" s="135"/>
      <c r="EF211" s="135"/>
      <c r="EG211" s="135"/>
      <c r="EH211" s="135"/>
      <c r="EI211" s="135"/>
      <c r="EJ211" s="135"/>
      <c r="EK211" s="135"/>
      <c r="EL211" s="135"/>
      <c r="EM211" s="135"/>
      <c r="EN211" s="135"/>
      <c r="EO211" s="135"/>
      <c r="EP211" s="135"/>
      <c r="EQ211" s="135"/>
      <c r="ER211" s="135"/>
      <c r="ES211" s="135"/>
      <c r="ET211" s="135"/>
      <c r="EU211" s="135"/>
      <c r="EW211" s="28"/>
      <c r="EX211" s="28"/>
      <c r="EY211" s="28"/>
      <c r="EZ211" s="28"/>
      <c r="FA211" s="26"/>
      <c r="FB211" s="122"/>
      <c r="FN211" s="122"/>
      <c r="GA211" s="122"/>
      <c r="GB211" s="135"/>
      <c r="GC211" s="135"/>
      <c r="GD211" s="135"/>
      <c r="GE211" s="26"/>
      <c r="GF211" s="135"/>
      <c r="GG211" s="135"/>
      <c r="GH211" s="135"/>
      <c r="GI211" s="135"/>
      <c r="GJ211" s="135"/>
      <c r="GK211" s="135"/>
      <c r="GL211" s="135"/>
      <c r="GM211" s="135"/>
      <c r="GN211" s="74"/>
      <c r="HA211" s="122"/>
      <c r="HB211" s="26"/>
      <c r="HC211" s="26"/>
      <c r="HD211" s="26"/>
      <c r="HE211" s="26"/>
      <c r="HF211" s="26"/>
      <c r="HG211" s="26"/>
      <c r="HH211" s="26"/>
      <c r="HI211" s="26"/>
      <c r="HJ211" s="26"/>
      <c r="HK211" s="26"/>
      <c r="HL211" s="122"/>
      <c r="HM211" s="26"/>
      <c r="HN211" s="26"/>
      <c r="HO211" s="26"/>
      <c r="HP211" s="26"/>
      <c r="HQ211" s="26"/>
      <c r="HR211" s="26"/>
      <c r="HS211" s="26"/>
      <c r="HT211" s="26"/>
      <c r="HU211" s="26"/>
      <c r="HV211" s="26"/>
      <c r="HW211" s="26"/>
      <c r="HX211" s="26"/>
      <c r="HY211" s="122"/>
      <c r="HZ211" s="26"/>
      <c r="IA211" s="26"/>
      <c r="IB211" s="26"/>
      <c r="IC211" s="26"/>
      <c r="ID211" s="26"/>
      <c r="IE211" s="26"/>
      <c r="IF211" s="26"/>
      <c r="IG211" s="26"/>
      <c r="IH211" s="26"/>
      <c r="II211" s="26"/>
      <c r="IJ211" s="26"/>
      <c r="IK211" s="26"/>
      <c r="IL211" s="122"/>
      <c r="IM211" s="26"/>
      <c r="IN211" s="26"/>
      <c r="IO211" s="26"/>
      <c r="IP211" s="26"/>
      <c r="IQ211" s="26"/>
      <c r="IR211" s="26"/>
      <c r="IS211" s="26"/>
      <c r="IT211" s="26"/>
      <c r="IU211" s="26"/>
      <c r="IV211" s="26"/>
      <c r="IW211" s="26"/>
      <c r="IX211" s="26"/>
      <c r="IY211" s="122"/>
      <c r="IZ211" s="26"/>
      <c r="JA211" s="26"/>
      <c r="JB211" s="26"/>
      <c r="JC211" s="26"/>
      <c r="JD211" s="26"/>
      <c r="JE211" s="26"/>
      <c r="JF211" s="26"/>
      <c r="JG211" s="26"/>
      <c r="JH211" s="26"/>
      <c r="JI211" s="26"/>
      <c r="JJ211" s="26"/>
      <c r="JK211" s="26"/>
      <c r="JL211" s="26"/>
      <c r="JO211" s="26"/>
      <c r="JP211" s="26"/>
      <c r="JQ211" s="26"/>
      <c r="JR211" s="26"/>
      <c r="JS211" s="26"/>
    </row>
    <row r="212" spans="1:279">
      <c r="A212" s="119"/>
      <c r="B212" s="119"/>
      <c r="C212" s="119"/>
      <c r="D212" s="119"/>
      <c r="E212" s="119"/>
      <c r="F212" s="119"/>
      <c r="G212" s="119"/>
      <c r="H212" s="119"/>
      <c r="I212" s="119"/>
      <c r="J212" s="119"/>
      <c r="K212" s="119"/>
      <c r="L212" s="119"/>
      <c r="M212" s="119"/>
      <c r="N212" s="119"/>
      <c r="O212" s="119"/>
      <c r="P212" s="120"/>
      <c r="Q212" s="119"/>
      <c r="R212" s="121"/>
      <c r="S212" s="122"/>
      <c r="T212" s="123"/>
      <c r="U212" s="124"/>
      <c r="V212" s="125"/>
      <c r="W212" s="126"/>
      <c r="X212" s="127"/>
      <c r="Y212" s="128"/>
      <c r="Z212" s="129"/>
      <c r="AA212" s="130"/>
      <c r="AB212" s="131"/>
      <c r="AC212" s="132"/>
      <c r="AD212" s="218"/>
      <c r="AE212" s="132"/>
      <c r="AF212" s="133"/>
      <c r="AL212" s="74"/>
      <c r="AM212" s="134"/>
      <c r="AN212" s="26"/>
      <c r="AO212" s="135"/>
      <c r="AP212" s="74"/>
      <c r="AQ212" s="136"/>
      <c r="AR212" s="136"/>
      <c r="AS212" s="136"/>
      <c r="AT212" s="136"/>
      <c r="AU212" s="136"/>
      <c r="AV212" s="136"/>
      <c r="AW212" s="136"/>
      <c r="AX212" s="136"/>
      <c r="AY212" s="136"/>
      <c r="AZ212" s="136"/>
      <c r="BA212" s="136"/>
      <c r="BB212" s="136"/>
      <c r="BD212" s="26"/>
      <c r="BE212" s="26"/>
      <c r="BF212" s="26"/>
      <c r="BG212" s="26"/>
      <c r="BH212" s="26"/>
      <c r="BI212" s="26"/>
      <c r="BJ212" s="26"/>
      <c r="BK212" s="26"/>
      <c r="BL212" s="26"/>
      <c r="BM212" s="26"/>
      <c r="BN212" s="26"/>
      <c r="BO212" s="26"/>
      <c r="BP212" s="74"/>
      <c r="BQ212" s="74"/>
      <c r="BR212" s="74"/>
      <c r="BS212" s="74"/>
      <c r="BT212" s="74"/>
      <c r="BU212" s="74"/>
      <c r="BV212" s="74"/>
      <c r="BW212" s="74"/>
      <c r="CC212" s="137"/>
      <c r="CD212" s="134"/>
      <c r="CE212" s="138"/>
      <c r="CF212" s="139"/>
      <c r="CG212" s="140"/>
      <c r="CH212" s="138"/>
      <c r="CI212" s="134"/>
      <c r="CJ212" s="134"/>
      <c r="CK212" s="139"/>
      <c r="CL212" s="140"/>
      <c r="CM212" s="137"/>
      <c r="CN212" s="140"/>
      <c r="CO212" s="140"/>
      <c r="CP212" s="139"/>
      <c r="CQ212" s="140"/>
      <c r="CR212" s="137"/>
      <c r="CS212" s="140"/>
      <c r="CT212" s="140"/>
      <c r="CU212" s="139"/>
      <c r="CV212" s="134"/>
      <c r="CW212" s="134"/>
      <c r="CX212" s="134"/>
      <c r="CY212" s="134"/>
      <c r="CZ212" s="134"/>
      <c r="DA212" s="140"/>
      <c r="DB212" s="74"/>
      <c r="DC212" s="28"/>
      <c r="DD212" s="141"/>
      <c r="DE212" s="30"/>
      <c r="DF212" s="74"/>
      <c r="DG212" s="26"/>
      <c r="DH212" s="26"/>
      <c r="DI212" s="142"/>
      <c r="DJ212" s="26"/>
      <c r="DK212" s="26"/>
      <c r="DL212" s="26"/>
      <c r="DM212" s="26"/>
      <c r="DN212" s="143"/>
      <c r="DO212" s="26"/>
      <c r="DP212" s="26"/>
      <c r="DQ212" s="26"/>
      <c r="DR212" s="26"/>
      <c r="DS212" s="26"/>
      <c r="DT212" s="26"/>
      <c r="DU212" s="26"/>
      <c r="DV212" s="26"/>
      <c r="DW212" s="26"/>
      <c r="DX212" s="26"/>
      <c r="DY212" s="26"/>
      <c r="DZ212" s="135"/>
      <c r="EA212" s="135"/>
      <c r="EB212" s="135"/>
      <c r="EC212" s="135"/>
      <c r="ED212" s="135"/>
      <c r="EE212" s="135"/>
      <c r="EF212" s="135"/>
      <c r="EG212" s="135"/>
      <c r="EH212" s="135"/>
      <c r="EI212" s="135"/>
      <c r="EJ212" s="135"/>
      <c r="EK212" s="135"/>
      <c r="EL212" s="135"/>
      <c r="EM212" s="135"/>
      <c r="EN212" s="135"/>
      <c r="EO212" s="135"/>
      <c r="EP212" s="135"/>
      <c r="EQ212" s="135"/>
      <c r="ER212" s="135"/>
      <c r="ES212" s="135"/>
      <c r="ET212" s="135"/>
      <c r="EU212" s="135"/>
      <c r="EW212" s="28"/>
      <c r="EX212" s="28"/>
      <c r="EY212" s="28"/>
      <c r="EZ212" s="28"/>
      <c r="FA212" s="26"/>
      <c r="FB212" s="122"/>
      <c r="FN212" s="122"/>
      <c r="GA212" s="122"/>
      <c r="GB212" s="135"/>
      <c r="GC212" s="135"/>
      <c r="GD212" s="135"/>
      <c r="GE212" s="26"/>
      <c r="GF212" s="135"/>
      <c r="GG212" s="135"/>
      <c r="GH212" s="135"/>
      <c r="GI212" s="135"/>
      <c r="GJ212" s="135"/>
      <c r="GK212" s="135"/>
      <c r="GL212" s="135"/>
      <c r="GM212" s="135"/>
      <c r="GN212" s="74"/>
      <c r="HA212" s="122"/>
      <c r="HB212" s="26"/>
      <c r="HC212" s="26"/>
      <c r="HD212" s="26"/>
      <c r="HE212" s="26"/>
      <c r="HF212" s="26"/>
      <c r="HG212" s="26"/>
      <c r="HH212" s="26"/>
      <c r="HI212" s="26"/>
      <c r="HJ212" s="26"/>
      <c r="HK212" s="26"/>
      <c r="HL212" s="122"/>
      <c r="HM212" s="26"/>
      <c r="HN212" s="26"/>
      <c r="HO212" s="26"/>
      <c r="HP212" s="26"/>
      <c r="HQ212" s="26"/>
      <c r="HR212" s="26"/>
      <c r="HS212" s="26"/>
      <c r="HT212" s="26"/>
      <c r="HU212" s="26"/>
      <c r="HV212" s="26"/>
      <c r="HW212" s="26"/>
      <c r="HX212" s="26"/>
      <c r="HY212" s="122"/>
      <c r="HZ212" s="26"/>
      <c r="IA212" s="26"/>
      <c r="IB212" s="26"/>
      <c r="IC212" s="26"/>
      <c r="ID212" s="26"/>
      <c r="IE212" s="26"/>
      <c r="IF212" s="26"/>
      <c r="IG212" s="26"/>
      <c r="IH212" s="26"/>
      <c r="II212" s="26"/>
      <c r="IJ212" s="26"/>
      <c r="IK212" s="26"/>
      <c r="IL212" s="122"/>
      <c r="IM212" s="26"/>
      <c r="IN212" s="26"/>
      <c r="IO212" s="26"/>
      <c r="IP212" s="26"/>
      <c r="IQ212" s="26"/>
      <c r="IR212" s="26"/>
      <c r="IS212" s="26"/>
      <c r="IT212" s="26"/>
      <c r="IU212" s="26"/>
      <c r="IV212" s="26"/>
      <c r="IW212" s="26"/>
      <c r="IX212" s="26"/>
      <c r="IY212" s="122"/>
      <c r="IZ212" s="26"/>
      <c r="JA212" s="26"/>
      <c r="JB212" s="26"/>
      <c r="JC212" s="26"/>
      <c r="JD212" s="26"/>
      <c r="JE212" s="26"/>
      <c r="JF212" s="26"/>
      <c r="JG212" s="26"/>
      <c r="JH212" s="26"/>
      <c r="JI212" s="26"/>
      <c r="JJ212" s="26"/>
      <c r="JK212" s="26"/>
      <c r="JL212" s="26"/>
      <c r="JO212" s="26"/>
      <c r="JP212" s="26"/>
      <c r="JQ212" s="26"/>
      <c r="JR212" s="26"/>
      <c r="JS212" s="26"/>
    </row>
    <row r="213" spans="1:279">
      <c r="A213" s="119"/>
      <c r="B213" s="119"/>
      <c r="C213" s="119"/>
      <c r="D213" s="119"/>
      <c r="E213" s="119"/>
      <c r="F213" s="119"/>
      <c r="G213" s="119"/>
      <c r="H213" s="119"/>
      <c r="I213" s="119"/>
      <c r="J213" s="119"/>
      <c r="K213" s="119"/>
      <c r="L213" s="119"/>
      <c r="M213" s="119"/>
      <c r="N213" s="119"/>
      <c r="O213" s="119"/>
      <c r="P213" s="120"/>
      <c r="Q213" s="119"/>
      <c r="R213" s="121"/>
      <c r="S213" s="122"/>
      <c r="T213" s="123"/>
      <c r="U213" s="124"/>
      <c r="V213" s="125"/>
      <c r="W213" s="126"/>
      <c r="X213" s="127"/>
      <c r="Y213" s="128"/>
      <c r="Z213" s="129"/>
      <c r="AA213" s="130"/>
      <c r="AB213" s="131"/>
      <c r="AC213" s="132"/>
      <c r="AD213" s="218"/>
      <c r="AE213" s="132"/>
      <c r="AF213" s="133"/>
      <c r="AL213" s="74"/>
      <c r="AM213" s="134"/>
      <c r="AN213" s="26"/>
      <c r="AO213" s="135"/>
      <c r="AP213" s="74"/>
      <c r="AQ213" s="136"/>
      <c r="AR213" s="136"/>
      <c r="AS213" s="136"/>
      <c r="AT213" s="136"/>
      <c r="AU213" s="136"/>
      <c r="AV213" s="136"/>
      <c r="AW213" s="136"/>
      <c r="AX213" s="136"/>
      <c r="AY213" s="136"/>
      <c r="AZ213" s="136"/>
      <c r="BA213" s="136"/>
      <c r="BB213" s="136"/>
      <c r="BD213" s="26"/>
      <c r="BE213" s="26"/>
      <c r="BF213" s="26"/>
      <c r="BG213" s="26"/>
      <c r="BH213" s="26"/>
      <c r="BI213" s="26"/>
      <c r="BJ213" s="26"/>
      <c r="BK213" s="26"/>
      <c r="BL213" s="26"/>
      <c r="BM213" s="26"/>
      <c r="BN213" s="26"/>
      <c r="BO213" s="26"/>
      <c r="BP213" s="74"/>
      <c r="BQ213" s="74"/>
      <c r="BR213" s="74"/>
      <c r="BS213" s="74"/>
      <c r="BT213" s="74"/>
      <c r="BU213" s="74"/>
      <c r="BV213" s="74"/>
      <c r="BW213" s="74"/>
      <c r="CC213" s="137"/>
      <c r="CD213" s="134"/>
      <c r="CE213" s="138"/>
      <c r="CF213" s="139"/>
      <c r="CG213" s="140"/>
      <c r="CH213" s="138"/>
      <c r="CI213" s="134"/>
      <c r="CJ213" s="134"/>
      <c r="CK213" s="139"/>
      <c r="CL213" s="140"/>
      <c r="CM213" s="137"/>
      <c r="CN213" s="140"/>
      <c r="CO213" s="140"/>
      <c r="CP213" s="139"/>
      <c r="CQ213" s="140"/>
      <c r="CR213" s="137"/>
      <c r="CS213" s="140"/>
      <c r="CT213" s="140"/>
      <c r="CU213" s="139"/>
      <c r="CV213" s="134"/>
      <c r="CW213" s="134"/>
      <c r="CX213" s="134"/>
      <c r="CY213" s="134"/>
      <c r="CZ213" s="134"/>
      <c r="DA213" s="140"/>
      <c r="DB213" s="74"/>
      <c r="DC213" s="28"/>
      <c r="DD213" s="141"/>
      <c r="DE213" s="30"/>
      <c r="DF213" s="74"/>
      <c r="DG213" s="26"/>
      <c r="DH213" s="26"/>
      <c r="DI213" s="142"/>
      <c r="DJ213" s="26"/>
      <c r="DK213" s="26"/>
      <c r="DL213" s="26"/>
      <c r="DM213" s="26"/>
      <c r="DN213" s="143"/>
      <c r="DO213" s="26"/>
      <c r="DP213" s="26"/>
      <c r="DQ213" s="26"/>
      <c r="DR213" s="26"/>
      <c r="DS213" s="26"/>
      <c r="DT213" s="26"/>
      <c r="DU213" s="26"/>
      <c r="DV213" s="26"/>
      <c r="DW213" s="26"/>
      <c r="DX213" s="26"/>
      <c r="DY213" s="26"/>
      <c r="DZ213" s="135"/>
      <c r="EA213" s="135"/>
      <c r="EB213" s="135"/>
      <c r="EC213" s="135"/>
      <c r="ED213" s="135"/>
      <c r="EE213" s="135"/>
      <c r="EF213" s="135"/>
      <c r="EG213" s="135"/>
      <c r="EH213" s="135"/>
      <c r="EI213" s="135"/>
      <c r="EJ213" s="135"/>
      <c r="EK213" s="135"/>
      <c r="EL213" s="135"/>
      <c r="EM213" s="135"/>
      <c r="EN213" s="135"/>
      <c r="EO213" s="135"/>
      <c r="EP213" s="135"/>
      <c r="EQ213" s="135"/>
      <c r="ER213" s="135"/>
      <c r="ES213" s="135"/>
      <c r="ET213" s="135"/>
      <c r="EU213" s="135"/>
      <c r="EW213" s="28"/>
      <c r="EX213" s="28"/>
      <c r="EY213" s="28"/>
      <c r="EZ213" s="28"/>
      <c r="FA213" s="26"/>
      <c r="FB213" s="122"/>
      <c r="FN213" s="122"/>
      <c r="GA213" s="122"/>
      <c r="GB213" s="135"/>
      <c r="GC213" s="135"/>
      <c r="GD213" s="135"/>
      <c r="GE213" s="26"/>
      <c r="GF213" s="135"/>
      <c r="GG213" s="135"/>
      <c r="GH213" s="135"/>
      <c r="GI213" s="135"/>
      <c r="GJ213" s="135"/>
      <c r="GK213" s="135"/>
      <c r="GL213" s="135"/>
      <c r="GM213" s="135"/>
      <c r="GN213" s="74"/>
      <c r="HA213" s="122"/>
      <c r="HB213" s="26"/>
      <c r="HC213" s="26"/>
      <c r="HD213" s="26"/>
      <c r="HE213" s="26"/>
      <c r="HF213" s="26"/>
      <c r="HG213" s="26"/>
      <c r="HH213" s="26"/>
      <c r="HI213" s="26"/>
      <c r="HJ213" s="26"/>
      <c r="HK213" s="26"/>
      <c r="HL213" s="122"/>
      <c r="HM213" s="26"/>
      <c r="HN213" s="26"/>
      <c r="HO213" s="26"/>
      <c r="HP213" s="26"/>
      <c r="HQ213" s="26"/>
      <c r="HR213" s="26"/>
      <c r="HS213" s="26"/>
      <c r="HT213" s="26"/>
      <c r="HU213" s="26"/>
      <c r="HV213" s="26"/>
      <c r="HW213" s="26"/>
      <c r="HX213" s="26"/>
      <c r="HY213" s="122"/>
      <c r="HZ213" s="26"/>
      <c r="IA213" s="26"/>
      <c r="IB213" s="26"/>
      <c r="IC213" s="26"/>
      <c r="ID213" s="26"/>
      <c r="IE213" s="26"/>
      <c r="IF213" s="26"/>
      <c r="IG213" s="26"/>
      <c r="IH213" s="26"/>
      <c r="II213" s="26"/>
      <c r="IJ213" s="26"/>
      <c r="IK213" s="26"/>
      <c r="IL213" s="122"/>
      <c r="IM213" s="26"/>
      <c r="IN213" s="26"/>
      <c r="IO213" s="26"/>
      <c r="IP213" s="26"/>
      <c r="IQ213" s="26"/>
      <c r="IR213" s="26"/>
      <c r="IS213" s="26"/>
      <c r="IT213" s="26"/>
      <c r="IU213" s="26"/>
      <c r="IV213" s="26"/>
      <c r="IW213" s="26"/>
      <c r="IX213" s="26"/>
      <c r="IY213" s="122"/>
      <c r="IZ213" s="26"/>
      <c r="JA213" s="26"/>
      <c r="JB213" s="26"/>
      <c r="JC213" s="26"/>
      <c r="JD213" s="26"/>
      <c r="JE213" s="26"/>
      <c r="JF213" s="26"/>
      <c r="JG213" s="26"/>
      <c r="JH213" s="26"/>
      <c r="JI213" s="26"/>
      <c r="JJ213" s="26"/>
      <c r="JK213" s="26"/>
      <c r="JL213" s="26"/>
      <c r="JO213" s="26"/>
      <c r="JP213" s="26"/>
      <c r="JQ213" s="26"/>
      <c r="JR213" s="26"/>
      <c r="JS213" s="26"/>
    </row>
    <row r="214" spans="1:279">
      <c r="A214" s="119"/>
      <c r="B214" s="119"/>
      <c r="C214" s="119"/>
      <c r="D214" s="119"/>
      <c r="E214" s="119"/>
      <c r="F214" s="119"/>
      <c r="G214" s="119"/>
      <c r="H214" s="119"/>
      <c r="I214" s="119"/>
      <c r="J214" s="119"/>
      <c r="K214" s="119"/>
      <c r="L214" s="119"/>
      <c r="M214" s="119"/>
      <c r="N214" s="119"/>
      <c r="O214" s="119"/>
      <c r="P214" s="120"/>
      <c r="Q214" s="119"/>
      <c r="R214" s="121"/>
      <c r="S214" s="122"/>
      <c r="T214" s="123"/>
      <c r="U214" s="124"/>
      <c r="V214" s="125"/>
      <c r="W214" s="126"/>
      <c r="X214" s="127"/>
      <c r="Y214" s="128"/>
      <c r="Z214" s="129"/>
      <c r="AA214" s="130"/>
      <c r="AB214" s="131"/>
      <c r="AC214" s="132"/>
      <c r="AD214" s="218"/>
      <c r="AE214" s="132"/>
      <c r="AF214" s="133"/>
      <c r="AL214" s="74"/>
      <c r="AM214" s="134"/>
      <c r="AN214" s="26"/>
      <c r="AO214" s="135"/>
      <c r="AP214" s="74"/>
      <c r="AQ214" s="136"/>
      <c r="AR214" s="136"/>
      <c r="AS214" s="136"/>
      <c r="AT214" s="136"/>
      <c r="AU214" s="136"/>
      <c r="AV214" s="136"/>
      <c r="AW214" s="136"/>
      <c r="AX214" s="136"/>
      <c r="AY214" s="136"/>
      <c r="AZ214" s="136"/>
      <c r="BA214" s="136"/>
      <c r="BB214" s="136"/>
      <c r="BD214" s="26"/>
      <c r="BE214" s="26"/>
      <c r="BF214" s="26"/>
      <c r="BG214" s="26"/>
      <c r="BH214" s="26"/>
      <c r="BI214" s="26"/>
      <c r="BJ214" s="26"/>
      <c r="BK214" s="26"/>
      <c r="BL214" s="26"/>
      <c r="BM214" s="26"/>
      <c r="BN214" s="26"/>
      <c r="BO214" s="26"/>
      <c r="BP214" s="74"/>
      <c r="BQ214" s="74"/>
      <c r="BR214" s="74"/>
      <c r="BS214" s="74"/>
      <c r="BT214" s="74"/>
      <c r="BU214" s="74"/>
      <c r="BV214" s="74"/>
      <c r="BW214" s="74"/>
      <c r="CC214" s="137"/>
      <c r="CD214" s="134"/>
      <c r="CE214" s="138"/>
      <c r="CF214" s="139"/>
      <c r="CG214" s="140"/>
      <c r="CH214" s="138"/>
      <c r="CI214" s="134"/>
      <c r="CJ214" s="134"/>
      <c r="CK214" s="139"/>
      <c r="CL214" s="140"/>
      <c r="CM214" s="137"/>
      <c r="CN214" s="140"/>
      <c r="CO214" s="140"/>
      <c r="CP214" s="139"/>
      <c r="CQ214" s="140"/>
      <c r="CR214" s="137"/>
      <c r="CS214" s="140"/>
      <c r="CT214" s="140"/>
      <c r="CU214" s="139"/>
      <c r="CV214" s="134"/>
      <c r="CW214" s="134"/>
      <c r="CX214" s="134"/>
      <c r="CY214" s="134"/>
      <c r="CZ214" s="134"/>
      <c r="DA214" s="140"/>
      <c r="DB214" s="74"/>
      <c r="DC214" s="28"/>
      <c r="DD214" s="141"/>
      <c r="DE214" s="30"/>
      <c r="DF214" s="74"/>
      <c r="DG214" s="26"/>
      <c r="DH214" s="26"/>
      <c r="DI214" s="142"/>
      <c r="DJ214" s="26"/>
      <c r="DK214" s="26"/>
      <c r="DL214" s="26"/>
      <c r="DM214" s="26"/>
      <c r="DN214" s="143"/>
      <c r="DO214" s="26"/>
      <c r="DP214" s="26"/>
      <c r="DQ214" s="26"/>
      <c r="DR214" s="26"/>
      <c r="DS214" s="26"/>
      <c r="DT214" s="26"/>
      <c r="DU214" s="26"/>
      <c r="DV214" s="26"/>
      <c r="DW214" s="26"/>
      <c r="DX214" s="26"/>
      <c r="DY214" s="26"/>
      <c r="DZ214" s="135"/>
      <c r="EA214" s="135"/>
      <c r="EB214" s="135"/>
      <c r="EC214" s="135"/>
      <c r="ED214" s="135"/>
      <c r="EE214" s="135"/>
      <c r="EF214" s="135"/>
      <c r="EG214" s="135"/>
      <c r="EH214" s="135"/>
      <c r="EI214" s="135"/>
      <c r="EJ214" s="135"/>
      <c r="EK214" s="135"/>
      <c r="EL214" s="135"/>
      <c r="EM214" s="135"/>
      <c r="EN214" s="135"/>
      <c r="EO214" s="135"/>
      <c r="EP214" s="135"/>
      <c r="EQ214" s="135"/>
      <c r="ER214" s="135"/>
      <c r="ES214" s="135"/>
      <c r="ET214" s="135"/>
      <c r="EU214" s="135"/>
      <c r="EW214" s="28"/>
      <c r="EX214" s="28"/>
      <c r="EY214" s="28"/>
      <c r="EZ214" s="28"/>
      <c r="FA214" s="26"/>
      <c r="FB214" s="122"/>
      <c r="FN214" s="122"/>
      <c r="GA214" s="122"/>
      <c r="GB214" s="135"/>
      <c r="GC214" s="135"/>
      <c r="GD214" s="135"/>
      <c r="GE214" s="26"/>
      <c r="GF214" s="135"/>
      <c r="GG214" s="135"/>
      <c r="GH214" s="135"/>
      <c r="GI214" s="135"/>
      <c r="GJ214" s="135"/>
      <c r="GK214" s="135"/>
      <c r="GL214" s="135"/>
      <c r="GM214" s="135"/>
      <c r="GN214" s="74"/>
      <c r="HA214" s="122"/>
      <c r="HB214" s="26"/>
      <c r="HC214" s="26"/>
      <c r="HD214" s="26"/>
      <c r="HE214" s="26"/>
      <c r="HF214" s="26"/>
      <c r="HG214" s="26"/>
      <c r="HH214" s="26"/>
      <c r="HI214" s="26"/>
      <c r="HJ214" s="26"/>
      <c r="HK214" s="26"/>
      <c r="HL214" s="122"/>
      <c r="HM214" s="26"/>
      <c r="HN214" s="26"/>
      <c r="HO214" s="26"/>
      <c r="HP214" s="26"/>
      <c r="HQ214" s="26"/>
      <c r="HR214" s="26"/>
      <c r="HS214" s="26"/>
      <c r="HT214" s="26"/>
      <c r="HU214" s="26"/>
      <c r="HV214" s="26"/>
      <c r="HW214" s="26"/>
      <c r="HX214" s="26"/>
      <c r="HY214" s="122"/>
      <c r="HZ214" s="26"/>
      <c r="IA214" s="26"/>
      <c r="IB214" s="26"/>
      <c r="IC214" s="26"/>
      <c r="ID214" s="26"/>
      <c r="IE214" s="26"/>
      <c r="IF214" s="26"/>
      <c r="IG214" s="26"/>
      <c r="IH214" s="26"/>
      <c r="II214" s="26"/>
      <c r="IJ214" s="26"/>
      <c r="IK214" s="26"/>
      <c r="IL214" s="122"/>
      <c r="IM214" s="26"/>
      <c r="IN214" s="26"/>
      <c r="IO214" s="26"/>
      <c r="IP214" s="26"/>
      <c r="IQ214" s="26"/>
      <c r="IR214" s="26"/>
      <c r="IS214" s="26"/>
      <c r="IT214" s="26"/>
      <c r="IU214" s="26"/>
      <c r="IV214" s="26"/>
      <c r="IW214" s="26"/>
      <c r="IX214" s="26"/>
      <c r="IY214" s="122"/>
      <c r="IZ214" s="26"/>
      <c r="JA214" s="26"/>
      <c r="JB214" s="26"/>
      <c r="JC214" s="26"/>
      <c r="JD214" s="26"/>
      <c r="JE214" s="26"/>
      <c r="JF214" s="26"/>
      <c r="JG214" s="26"/>
      <c r="JH214" s="26"/>
      <c r="JI214" s="26"/>
      <c r="JJ214" s="26"/>
      <c r="JK214" s="26"/>
      <c r="JL214" s="26"/>
      <c r="JO214" s="26"/>
      <c r="JP214" s="26"/>
      <c r="JQ214" s="26"/>
      <c r="JR214" s="26"/>
      <c r="JS214" s="26"/>
    </row>
    <row r="215" spans="1:279">
      <c r="A215" s="119"/>
      <c r="B215" s="119"/>
      <c r="C215" s="119"/>
      <c r="D215" s="119"/>
      <c r="E215" s="119"/>
      <c r="F215" s="119"/>
      <c r="G215" s="119"/>
      <c r="H215" s="119"/>
      <c r="I215" s="119"/>
      <c r="J215" s="119"/>
      <c r="K215" s="119"/>
      <c r="L215" s="119"/>
      <c r="M215" s="119"/>
      <c r="N215" s="119"/>
      <c r="O215" s="119"/>
      <c r="P215" s="120"/>
      <c r="Q215" s="119"/>
      <c r="R215" s="121"/>
      <c r="S215" s="122"/>
      <c r="T215" s="123"/>
      <c r="U215" s="124"/>
      <c r="V215" s="125"/>
      <c r="W215" s="126"/>
      <c r="X215" s="127"/>
      <c r="Y215" s="128"/>
      <c r="Z215" s="129"/>
      <c r="AA215" s="130"/>
      <c r="AB215" s="131"/>
      <c r="AC215" s="132"/>
      <c r="AD215" s="218"/>
      <c r="AE215" s="132"/>
      <c r="AF215" s="133"/>
      <c r="AL215" s="74"/>
      <c r="AM215" s="134"/>
      <c r="AN215" s="26"/>
      <c r="AO215" s="135"/>
      <c r="AP215" s="74"/>
      <c r="AQ215" s="136"/>
      <c r="AR215" s="136"/>
      <c r="AS215" s="136"/>
      <c r="AT215" s="136"/>
      <c r="AU215" s="136"/>
      <c r="AV215" s="136"/>
      <c r="AW215" s="136"/>
      <c r="AX215" s="136"/>
      <c r="AY215" s="136"/>
      <c r="AZ215" s="136"/>
      <c r="BA215" s="136"/>
      <c r="BB215" s="136"/>
      <c r="BD215" s="26"/>
      <c r="BE215" s="26"/>
      <c r="BF215" s="26"/>
      <c r="BG215" s="26"/>
      <c r="BH215" s="26"/>
      <c r="BI215" s="26"/>
      <c r="BJ215" s="26"/>
      <c r="BK215" s="26"/>
      <c r="BL215" s="26"/>
      <c r="BM215" s="26"/>
      <c r="BN215" s="26"/>
      <c r="BO215" s="26"/>
      <c r="BP215" s="74"/>
      <c r="BQ215" s="74"/>
      <c r="BR215" s="74"/>
      <c r="BS215" s="74"/>
      <c r="BT215" s="74"/>
      <c r="BU215" s="74"/>
      <c r="BV215" s="74"/>
      <c r="BW215" s="74"/>
      <c r="CC215" s="137"/>
      <c r="CD215" s="134"/>
      <c r="CE215" s="138"/>
      <c r="CF215" s="139"/>
      <c r="CG215" s="140"/>
      <c r="CH215" s="138"/>
      <c r="CI215" s="134"/>
      <c r="CJ215" s="134"/>
      <c r="CK215" s="139"/>
      <c r="CL215" s="140"/>
      <c r="CM215" s="137"/>
      <c r="CN215" s="140"/>
      <c r="CO215" s="140"/>
      <c r="CP215" s="139"/>
      <c r="CQ215" s="140"/>
      <c r="CR215" s="137"/>
      <c r="CS215" s="140"/>
      <c r="CT215" s="140"/>
      <c r="CU215" s="139"/>
      <c r="CV215" s="134"/>
      <c r="CW215" s="134"/>
      <c r="CX215" s="134"/>
      <c r="CY215" s="134"/>
      <c r="CZ215" s="134"/>
      <c r="DA215" s="140"/>
      <c r="DB215" s="74"/>
      <c r="DC215" s="28"/>
      <c r="DD215" s="141"/>
      <c r="DE215" s="30"/>
      <c r="DF215" s="74"/>
      <c r="DG215" s="26"/>
      <c r="DH215" s="26"/>
      <c r="DI215" s="142"/>
      <c r="DJ215" s="26"/>
      <c r="DK215" s="26"/>
      <c r="DL215" s="26"/>
      <c r="DM215" s="26"/>
      <c r="DN215" s="143"/>
      <c r="DO215" s="26"/>
      <c r="DP215" s="26"/>
      <c r="DQ215" s="26"/>
      <c r="DR215" s="26"/>
      <c r="DS215" s="26"/>
      <c r="DT215" s="26"/>
      <c r="DU215" s="26"/>
      <c r="DV215" s="26"/>
      <c r="DW215" s="26"/>
      <c r="DX215" s="26"/>
      <c r="DY215" s="26"/>
      <c r="DZ215" s="135"/>
      <c r="EA215" s="135"/>
      <c r="EB215" s="135"/>
      <c r="EC215" s="135"/>
      <c r="ED215" s="135"/>
      <c r="EE215" s="135"/>
      <c r="EF215" s="135"/>
      <c r="EG215" s="135"/>
      <c r="EH215" s="135"/>
      <c r="EI215" s="135"/>
      <c r="EJ215" s="135"/>
      <c r="EK215" s="135"/>
      <c r="EL215" s="135"/>
      <c r="EM215" s="135"/>
      <c r="EN215" s="135"/>
      <c r="EO215" s="135"/>
      <c r="EP215" s="135"/>
      <c r="EQ215" s="135"/>
      <c r="ER215" s="135"/>
      <c r="ES215" s="135"/>
      <c r="ET215" s="135"/>
      <c r="EU215" s="135"/>
      <c r="EW215" s="28"/>
      <c r="EX215" s="28"/>
      <c r="EY215" s="28"/>
      <c r="EZ215" s="28"/>
      <c r="FA215" s="26"/>
      <c r="FB215" s="122"/>
      <c r="FN215" s="122"/>
      <c r="GA215" s="122"/>
      <c r="GB215" s="135"/>
      <c r="GC215" s="135"/>
      <c r="GD215" s="135"/>
      <c r="GE215" s="26"/>
      <c r="GF215" s="135"/>
      <c r="GG215" s="135"/>
      <c r="GH215" s="135"/>
      <c r="GI215" s="135"/>
      <c r="GJ215" s="135"/>
      <c r="GK215" s="135"/>
      <c r="GL215" s="135"/>
      <c r="GM215" s="135"/>
      <c r="GN215" s="74"/>
      <c r="HA215" s="122"/>
      <c r="HB215" s="26"/>
      <c r="HC215" s="26"/>
      <c r="HD215" s="26"/>
      <c r="HE215" s="26"/>
      <c r="HF215" s="26"/>
      <c r="HG215" s="26"/>
      <c r="HH215" s="26"/>
      <c r="HI215" s="26"/>
      <c r="HJ215" s="26"/>
      <c r="HK215" s="26"/>
      <c r="HL215" s="122"/>
      <c r="HM215" s="26"/>
      <c r="HN215" s="26"/>
      <c r="HO215" s="26"/>
      <c r="HP215" s="26"/>
      <c r="HQ215" s="26"/>
      <c r="HR215" s="26"/>
      <c r="HS215" s="26"/>
      <c r="HT215" s="26"/>
      <c r="HU215" s="26"/>
      <c r="HV215" s="26"/>
      <c r="HW215" s="26"/>
      <c r="HX215" s="26"/>
      <c r="HY215" s="122"/>
      <c r="HZ215" s="26"/>
      <c r="IA215" s="26"/>
      <c r="IB215" s="26"/>
      <c r="IC215" s="26"/>
      <c r="ID215" s="26"/>
      <c r="IE215" s="26"/>
      <c r="IF215" s="26"/>
      <c r="IG215" s="26"/>
      <c r="IH215" s="26"/>
      <c r="II215" s="26"/>
      <c r="IJ215" s="26"/>
      <c r="IK215" s="26"/>
      <c r="IL215" s="122"/>
      <c r="IM215" s="26"/>
      <c r="IN215" s="26"/>
      <c r="IO215" s="26"/>
      <c r="IP215" s="26"/>
      <c r="IQ215" s="26"/>
      <c r="IR215" s="26"/>
      <c r="IS215" s="26"/>
      <c r="IT215" s="26"/>
      <c r="IU215" s="26"/>
      <c r="IV215" s="26"/>
      <c r="IW215" s="26"/>
      <c r="IX215" s="26"/>
      <c r="IY215" s="122"/>
      <c r="IZ215" s="26"/>
      <c r="JA215" s="26"/>
      <c r="JB215" s="26"/>
      <c r="JC215" s="26"/>
      <c r="JD215" s="26"/>
      <c r="JE215" s="26"/>
      <c r="JF215" s="26"/>
      <c r="JG215" s="26"/>
      <c r="JH215" s="26"/>
      <c r="JI215" s="26"/>
      <c r="JJ215" s="26"/>
      <c r="JK215" s="26"/>
      <c r="JL215" s="26"/>
      <c r="JO215" s="26"/>
      <c r="JP215" s="26"/>
      <c r="JQ215" s="26"/>
      <c r="JR215" s="26"/>
      <c r="JS215" s="26"/>
    </row>
    <row r="216" spans="1:279">
      <c r="A216" s="119"/>
      <c r="B216" s="119"/>
      <c r="C216" s="119"/>
      <c r="D216" s="119"/>
      <c r="E216" s="119"/>
      <c r="F216" s="119"/>
      <c r="G216" s="119"/>
      <c r="H216" s="119"/>
      <c r="I216" s="119"/>
      <c r="J216" s="119"/>
      <c r="K216" s="119"/>
      <c r="L216" s="119"/>
      <c r="M216" s="119"/>
      <c r="N216" s="119"/>
      <c r="O216" s="119"/>
      <c r="P216" s="120"/>
      <c r="Q216" s="119"/>
      <c r="R216" s="121"/>
      <c r="S216" s="122"/>
      <c r="T216" s="123"/>
      <c r="U216" s="124"/>
      <c r="V216" s="125"/>
      <c r="W216" s="126"/>
      <c r="X216" s="127"/>
      <c r="Y216" s="128"/>
      <c r="Z216" s="129"/>
      <c r="AA216" s="130"/>
      <c r="AB216" s="131"/>
      <c r="AC216" s="132"/>
      <c r="AD216" s="218"/>
      <c r="AE216" s="132"/>
      <c r="AF216" s="133"/>
      <c r="AL216" s="74"/>
      <c r="AM216" s="134"/>
      <c r="AN216" s="26"/>
      <c r="AO216" s="135"/>
      <c r="AP216" s="74"/>
      <c r="AQ216" s="136"/>
      <c r="AR216" s="136"/>
      <c r="AS216" s="136"/>
      <c r="AT216" s="136"/>
      <c r="AU216" s="136"/>
      <c r="AV216" s="136"/>
      <c r="AW216" s="136"/>
      <c r="AX216" s="136"/>
      <c r="AY216" s="136"/>
      <c r="AZ216" s="136"/>
      <c r="BA216" s="136"/>
      <c r="BB216" s="136"/>
      <c r="BD216" s="26"/>
      <c r="BE216" s="26"/>
      <c r="BF216" s="26"/>
      <c r="BG216" s="26"/>
      <c r="BH216" s="26"/>
      <c r="BI216" s="26"/>
      <c r="BJ216" s="26"/>
      <c r="BK216" s="26"/>
      <c r="BL216" s="26"/>
      <c r="BM216" s="26"/>
      <c r="BN216" s="26"/>
      <c r="BO216" s="26"/>
      <c r="BP216" s="74"/>
      <c r="BQ216" s="74"/>
      <c r="BR216" s="74"/>
      <c r="BS216" s="74"/>
      <c r="BT216" s="74"/>
      <c r="BU216" s="74"/>
      <c r="BV216" s="74"/>
      <c r="BW216" s="74"/>
      <c r="CC216" s="137"/>
      <c r="CD216" s="134"/>
      <c r="CE216" s="138"/>
      <c r="CF216" s="139"/>
      <c r="CG216" s="140"/>
      <c r="CH216" s="138"/>
      <c r="CI216" s="134"/>
      <c r="CJ216" s="134"/>
      <c r="CK216" s="139"/>
      <c r="CL216" s="140"/>
      <c r="CM216" s="137"/>
      <c r="CN216" s="140"/>
      <c r="CO216" s="140"/>
      <c r="CP216" s="139"/>
      <c r="CQ216" s="140"/>
      <c r="CR216" s="137"/>
      <c r="CS216" s="140"/>
      <c r="CT216" s="140"/>
      <c r="CU216" s="139"/>
      <c r="CV216" s="134"/>
      <c r="CW216" s="134"/>
      <c r="CX216" s="134"/>
      <c r="CY216" s="134"/>
      <c r="CZ216" s="134"/>
      <c r="DA216" s="140"/>
      <c r="DB216" s="74"/>
      <c r="DC216" s="28"/>
      <c r="DD216" s="141"/>
      <c r="DE216" s="30"/>
      <c r="DF216" s="74"/>
      <c r="DG216" s="26"/>
      <c r="DH216" s="26"/>
      <c r="DI216" s="142"/>
      <c r="DJ216" s="26"/>
      <c r="DK216" s="26"/>
      <c r="DL216" s="26"/>
      <c r="DM216" s="26"/>
      <c r="DN216" s="143"/>
      <c r="DO216" s="26"/>
      <c r="DP216" s="26"/>
      <c r="DQ216" s="26"/>
      <c r="DR216" s="26"/>
      <c r="DS216" s="26"/>
      <c r="DT216" s="26"/>
      <c r="DU216" s="26"/>
      <c r="DV216" s="26"/>
      <c r="DW216" s="26"/>
      <c r="DX216" s="26"/>
      <c r="DY216" s="26"/>
      <c r="DZ216" s="135"/>
      <c r="EA216" s="135"/>
      <c r="EB216" s="135"/>
      <c r="EC216" s="135"/>
      <c r="ED216" s="135"/>
      <c r="EE216" s="135"/>
      <c r="EF216" s="135"/>
      <c r="EG216" s="135"/>
      <c r="EH216" s="135"/>
      <c r="EI216" s="135"/>
      <c r="EJ216" s="135"/>
      <c r="EK216" s="135"/>
      <c r="EL216" s="135"/>
      <c r="EM216" s="135"/>
      <c r="EN216" s="135"/>
      <c r="EO216" s="135"/>
      <c r="EP216" s="135"/>
      <c r="EQ216" s="135"/>
      <c r="ER216" s="135"/>
      <c r="ES216" s="135"/>
      <c r="ET216" s="135"/>
      <c r="EU216" s="135"/>
      <c r="EW216" s="28"/>
      <c r="EX216" s="28"/>
      <c r="EY216" s="28"/>
      <c r="EZ216" s="28"/>
      <c r="FA216" s="26"/>
      <c r="FB216" s="122"/>
      <c r="FN216" s="122"/>
      <c r="GA216" s="122"/>
      <c r="GB216" s="135"/>
      <c r="GC216" s="135"/>
      <c r="GD216" s="135"/>
      <c r="GE216" s="26"/>
      <c r="GF216" s="135"/>
      <c r="GG216" s="135"/>
      <c r="GH216" s="135"/>
      <c r="GI216" s="135"/>
      <c r="GJ216" s="135"/>
      <c r="GK216" s="135"/>
      <c r="GL216" s="135"/>
      <c r="GM216" s="135"/>
      <c r="GN216" s="74"/>
      <c r="HA216" s="122"/>
      <c r="HB216" s="26"/>
      <c r="HC216" s="26"/>
      <c r="HD216" s="26"/>
      <c r="HE216" s="26"/>
      <c r="HF216" s="26"/>
      <c r="HG216" s="26"/>
      <c r="HH216" s="26"/>
      <c r="HI216" s="26"/>
      <c r="HJ216" s="26"/>
      <c r="HK216" s="26"/>
      <c r="HL216" s="122"/>
      <c r="HM216" s="26"/>
      <c r="HN216" s="26"/>
      <c r="HO216" s="26"/>
      <c r="HP216" s="26"/>
      <c r="HQ216" s="26"/>
      <c r="HR216" s="26"/>
      <c r="HS216" s="26"/>
      <c r="HT216" s="26"/>
      <c r="HU216" s="26"/>
      <c r="HV216" s="26"/>
      <c r="HW216" s="26"/>
      <c r="HX216" s="26"/>
      <c r="HY216" s="122"/>
      <c r="HZ216" s="26"/>
      <c r="IA216" s="26"/>
      <c r="IB216" s="26"/>
      <c r="IC216" s="26"/>
      <c r="ID216" s="26"/>
      <c r="IE216" s="26"/>
      <c r="IF216" s="26"/>
      <c r="IG216" s="26"/>
      <c r="IH216" s="26"/>
      <c r="II216" s="26"/>
      <c r="IJ216" s="26"/>
      <c r="IK216" s="26"/>
      <c r="IL216" s="122"/>
      <c r="IM216" s="26"/>
      <c r="IN216" s="26"/>
      <c r="IO216" s="26"/>
      <c r="IP216" s="26"/>
      <c r="IQ216" s="26"/>
      <c r="IR216" s="26"/>
      <c r="IS216" s="26"/>
      <c r="IT216" s="26"/>
      <c r="IU216" s="26"/>
      <c r="IV216" s="26"/>
      <c r="IW216" s="26"/>
      <c r="IX216" s="26"/>
      <c r="IY216" s="122"/>
      <c r="IZ216" s="26"/>
      <c r="JA216" s="26"/>
      <c r="JB216" s="26"/>
      <c r="JC216" s="26"/>
      <c r="JD216" s="26"/>
      <c r="JE216" s="26"/>
      <c r="JF216" s="26"/>
      <c r="JG216" s="26"/>
      <c r="JH216" s="26"/>
      <c r="JI216" s="26"/>
      <c r="JJ216" s="26"/>
      <c r="JK216" s="26"/>
      <c r="JL216" s="26"/>
      <c r="JO216" s="26"/>
      <c r="JP216" s="26"/>
      <c r="JQ216" s="26"/>
      <c r="JR216" s="26"/>
      <c r="JS216" s="26"/>
    </row>
    <row r="217" spans="1:279">
      <c r="A217" s="119"/>
      <c r="B217" s="119"/>
      <c r="C217" s="119"/>
      <c r="D217" s="119"/>
      <c r="E217" s="119"/>
      <c r="F217" s="119"/>
      <c r="G217" s="119"/>
      <c r="H217" s="119"/>
      <c r="I217" s="119"/>
      <c r="J217" s="119"/>
      <c r="K217" s="119"/>
      <c r="L217" s="119"/>
      <c r="M217" s="119"/>
      <c r="N217" s="119"/>
      <c r="O217" s="119"/>
      <c r="P217" s="120"/>
      <c r="Q217" s="119"/>
      <c r="R217" s="121"/>
      <c r="S217" s="122"/>
      <c r="T217" s="123"/>
      <c r="U217" s="124"/>
      <c r="V217" s="125"/>
      <c r="W217" s="126"/>
      <c r="X217" s="127"/>
      <c r="Y217" s="128"/>
      <c r="Z217" s="129"/>
      <c r="AA217" s="130"/>
      <c r="AB217" s="131"/>
      <c r="AC217" s="132"/>
      <c r="AD217" s="218"/>
      <c r="AE217" s="132"/>
      <c r="AF217" s="133"/>
      <c r="AL217" s="74"/>
      <c r="AM217" s="134"/>
      <c r="AN217" s="26"/>
      <c r="AO217" s="135"/>
      <c r="AP217" s="74"/>
      <c r="AQ217" s="136"/>
      <c r="AR217" s="136"/>
      <c r="AS217" s="136"/>
      <c r="AT217" s="136"/>
      <c r="AU217" s="136"/>
      <c r="AV217" s="136"/>
      <c r="AW217" s="136"/>
      <c r="AX217" s="136"/>
      <c r="AY217" s="136"/>
      <c r="AZ217" s="136"/>
      <c r="BA217" s="136"/>
      <c r="BB217" s="136"/>
      <c r="BD217" s="26"/>
      <c r="BE217" s="26"/>
      <c r="BF217" s="26"/>
      <c r="BG217" s="26"/>
      <c r="BH217" s="26"/>
      <c r="BI217" s="26"/>
      <c r="BJ217" s="26"/>
      <c r="BK217" s="26"/>
      <c r="BL217" s="26"/>
      <c r="BM217" s="26"/>
      <c r="BN217" s="26"/>
      <c r="BO217" s="26"/>
      <c r="BP217" s="74"/>
      <c r="BQ217" s="74"/>
      <c r="BR217" s="74"/>
      <c r="BS217" s="74"/>
      <c r="BT217" s="74"/>
      <c r="BU217" s="74"/>
      <c r="BV217" s="74"/>
      <c r="BW217" s="74"/>
      <c r="CC217" s="137"/>
      <c r="CD217" s="134"/>
      <c r="CE217" s="138"/>
      <c r="CF217" s="139"/>
      <c r="CG217" s="140"/>
      <c r="CH217" s="138"/>
      <c r="CI217" s="134"/>
      <c r="CJ217" s="134"/>
      <c r="CK217" s="139"/>
      <c r="CL217" s="140"/>
      <c r="CM217" s="137"/>
      <c r="CN217" s="140"/>
      <c r="CO217" s="140"/>
      <c r="CP217" s="139"/>
      <c r="CQ217" s="140"/>
      <c r="CR217" s="137"/>
      <c r="CS217" s="140"/>
      <c r="CT217" s="140"/>
      <c r="CU217" s="139"/>
      <c r="CV217" s="134"/>
      <c r="CW217" s="134"/>
      <c r="CX217" s="134"/>
      <c r="CY217" s="134"/>
      <c r="CZ217" s="134"/>
      <c r="DA217" s="140"/>
      <c r="DB217" s="74"/>
      <c r="DC217" s="28"/>
      <c r="DD217" s="141"/>
      <c r="DE217" s="30"/>
      <c r="DF217" s="74"/>
      <c r="DG217" s="26"/>
      <c r="DH217" s="26"/>
      <c r="DI217" s="142"/>
      <c r="DJ217" s="26"/>
      <c r="DK217" s="26"/>
      <c r="DL217" s="26"/>
      <c r="DM217" s="26"/>
      <c r="DN217" s="143"/>
      <c r="DO217" s="26"/>
      <c r="DP217" s="26"/>
      <c r="DQ217" s="26"/>
      <c r="DR217" s="26"/>
      <c r="DS217" s="26"/>
      <c r="DT217" s="26"/>
      <c r="DU217" s="26"/>
      <c r="DV217" s="26"/>
      <c r="DW217" s="26"/>
      <c r="DX217" s="26"/>
      <c r="DY217" s="26"/>
      <c r="DZ217" s="135"/>
      <c r="EA217" s="135"/>
      <c r="EB217" s="135"/>
      <c r="EC217" s="135"/>
      <c r="ED217" s="135"/>
      <c r="EE217" s="135"/>
      <c r="EF217" s="135"/>
      <c r="EG217" s="135"/>
      <c r="EH217" s="135"/>
      <c r="EI217" s="135"/>
      <c r="EJ217" s="135"/>
      <c r="EK217" s="135"/>
      <c r="EL217" s="135"/>
      <c r="EM217" s="135"/>
      <c r="EN217" s="135"/>
      <c r="EO217" s="135"/>
      <c r="EP217" s="135"/>
      <c r="EQ217" s="135"/>
      <c r="ER217" s="135"/>
      <c r="ES217" s="135"/>
      <c r="ET217" s="135"/>
      <c r="EU217" s="135"/>
      <c r="EW217" s="28"/>
      <c r="EX217" s="28"/>
      <c r="EY217" s="28"/>
      <c r="EZ217" s="28"/>
      <c r="FA217" s="26"/>
      <c r="FB217" s="122"/>
      <c r="FN217" s="122"/>
      <c r="GA217" s="122"/>
      <c r="GB217" s="135"/>
      <c r="GC217" s="135"/>
      <c r="GD217" s="135"/>
      <c r="GE217" s="26"/>
      <c r="GF217" s="135"/>
      <c r="GG217" s="135"/>
      <c r="GH217" s="135"/>
      <c r="GI217" s="135"/>
      <c r="GJ217" s="135"/>
      <c r="GK217" s="135"/>
      <c r="GL217" s="135"/>
      <c r="GM217" s="135"/>
      <c r="GN217" s="74"/>
      <c r="HA217" s="122"/>
      <c r="HB217" s="26"/>
      <c r="HC217" s="26"/>
      <c r="HD217" s="26"/>
      <c r="HE217" s="26"/>
      <c r="HF217" s="26"/>
      <c r="HG217" s="26"/>
      <c r="HH217" s="26"/>
      <c r="HI217" s="26"/>
      <c r="HJ217" s="26"/>
      <c r="HK217" s="26"/>
      <c r="HL217" s="122"/>
      <c r="HM217" s="26"/>
      <c r="HN217" s="26"/>
      <c r="HO217" s="26"/>
      <c r="HP217" s="26"/>
      <c r="HQ217" s="26"/>
      <c r="HR217" s="26"/>
      <c r="HS217" s="26"/>
      <c r="HT217" s="26"/>
      <c r="HU217" s="26"/>
      <c r="HV217" s="26"/>
      <c r="HW217" s="26"/>
      <c r="HX217" s="26"/>
      <c r="HY217" s="122"/>
      <c r="HZ217" s="26"/>
      <c r="IA217" s="26"/>
      <c r="IB217" s="26"/>
      <c r="IC217" s="26"/>
      <c r="ID217" s="26"/>
      <c r="IE217" s="26"/>
      <c r="IF217" s="26"/>
      <c r="IG217" s="26"/>
      <c r="IH217" s="26"/>
      <c r="II217" s="26"/>
      <c r="IJ217" s="26"/>
      <c r="IK217" s="26"/>
      <c r="IL217" s="122"/>
      <c r="IM217" s="26"/>
      <c r="IN217" s="26"/>
      <c r="IO217" s="26"/>
      <c r="IP217" s="26"/>
      <c r="IQ217" s="26"/>
      <c r="IR217" s="26"/>
      <c r="IS217" s="26"/>
      <c r="IT217" s="26"/>
      <c r="IU217" s="26"/>
      <c r="IV217" s="26"/>
      <c r="IW217" s="26"/>
      <c r="IX217" s="26"/>
      <c r="IY217" s="122"/>
      <c r="IZ217" s="26"/>
      <c r="JA217" s="26"/>
      <c r="JB217" s="26"/>
      <c r="JC217" s="26"/>
      <c r="JD217" s="26"/>
      <c r="JE217" s="26"/>
      <c r="JF217" s="26"/>
      <c r="JG217" s="26"/>
      <c r="JH217" s="26"/>
      <c r="JI217" s="26"/>
      <c r="JJ217" s="26"/>
      <c r="JK217" s="26"/>
      <c r="JL217" s="26"/>
      <c r="JO217" s="26"/>
      <c r="JP217" s="26"/>
      <c r="JQ217" s="26"/>
      <c r="JR217" s="26"/>
      <c r="JS217" s="26"/>
    </row>
    <row r="218" spans="1:279">
      <c r="A218" s="119"/>
      <c r="B218" s="119"/>
      <c r="C218" s="119"/>
      <c r="D218" s="119"/>
      <c r="E218" s="119"/>
      <c r="F218" s="119"/>
      <c r="G218" s="119"/>
      <c r="H218" s="119"/>
      <c r="I218" s="119"/>
      <c r="J218" s="119"/>
      <c r="K218" s="119"/>
      <c r="L218" s="119"/>
      <c r="M218" s="119"/>
      <c r="N218" s="119"/>
      <c r="O218" s="119"/>
      <c r="P218" s="120"/>
      <c r="Q218" s="119"/>
      <c r="R218" s="121"/>
      <c r="S218" s="122"/>
      <c r="T218" s="123"/>
      <c r="U218" s="124"/>
      <c r="V218" s="125"/>
      <c r="W218" s="126"/>
      <c r="X218" s="127"/>
      <c r="Y218" s="128"/>
      <c r="Z218" s="129"/>
      <c r="AA218" s="130"/>
      <c r="AB218" s="131"/>
      <c r="AC218" s="132"/>
      <c r="AD218" s="218"/>
      <c r="AE218" s="132"/>
      <c r="AF218" s="133"/>
      <c r="AL218" s="74"/>
      <c r="AM218" s="134"/>
      <c r="AN218" s="26"/>
      <c r="AO218" s="135"/>
      <c r="AP218" s="74"/>
      <c r="AQ218" s="136"/>
      <c r="AR218" s="136"/>
      <c r="AS218" s="136"/>
      <c r="AT218" s="136"/>
      <c r="AU218" s="136"/>
      <c r="AV218" s="136"/>
      <c r="AW218" s="136"/>
      <c r="AX218" s="136"/>
      <c r="AY218" s="136"/>
      <c r="AZ218" s="136"/>
      <c r="BA218" s="136"/>
      <c r="BB218" s="136"/>
      <c r="BD218" s="26"/>
      <c r="BE218" s="26"/>
      <c r="BF218" s="26"/>
      <c r="BG218" s="26"/>
      <c r="BH218" s="26"/>
      <c r="BI218" s="26"/>
      <c r="BJ218" s="26"/>
      <c r="BK218" s="26"/>
      <c r="BL218" s="26"/>
      <c r="BM218" s="26"/>
      <c r="BN218" s="26"/>
      <c r="BO218" s="26"/>
      <c r="BP218" s="74"/>
      <c r="BQ218" s="74"/>
      <c r="BR218" s="74"/>
      <c r="BS218" s="74"/>
      <c r="BT218" s="74"/>
      <c r="BU218" s="74"/>
      <c r="BV218" s="74"/>
      <c r="BW218" s="74"/>
      <c r="CC218" s="137"/>
      <c r="CD218" s="134"/>
      <c r="CE218" s="138"/>
      <c r="CF218" s="139"/>
      <c r="CG218" s="140"/>
      <c r="CH218" s="138"/>
      <c r="CI218" s="134"/>
      <c r="CJ218" s="134"/>
      <c r="CK218" s="139"/>
      <c r="CL218" s="140"/>
      <c r="CM218" s="137"/>
      <c r="CN218" s="140"/>
      <c r="CO218" s="140"/>
      <c r="CP218" s="139"/>
      <c r="CQ218" s="140"/>
      <c r="CR218" s="137"/>
      <c r="CS218" s="140"/>
      <c r="CT218" s="140"/>
      <c r="CU218" s="139"/>
      <c r="CV218" s="134"/>
      <c r="CW218" s="134"/>
      <c r="CX218" s="134"/>
      <c r="CY218" s="134"/>
      <c r="CZ218" s="134"/>
      <c r="DA218" s="140"/>
      <c r="DB218" s="74"/>
      <c r="DC218" s="28"/>
      <c r="DD218" s="141"/>
      <c r="DE218" s="30"/>
      <c r="DF218" s="74"/>
      <c r="DG218" s="26"/>
      <c r="DH218" s="26"/>
      <c r="DI218" s="142"/>
      <c r="DJ218" s="26"/>
      <c r="DK218" s="26"/>
      <c r="DL218" s="26"/>
      <c r="DM218" s="26"/>
      <c r="DN218" s="143"/>
      <c r="DO218" s="26"/>
      <c r="DP218" s="26"/>
      <c r="DQ218" s="26"/>
      <c r="DR218" s="26"/>
      <c r="DS218" s="26"/>
      <c r="DT218" s="26"/>
      <c r="DU218" s="26"/>
      <c r="DV218" s="26"/>
      <c r="DW218" s="26"/>
      <c r="DX218" s="26"/>
      <c r="DY218" s="26"/>
      <c r="DZ218" s="135"/>
      <c r="EA218" s="135"/>
      <c r="EB218" s="135"/>
      <c r="EC218" s="135"/>
      <c r="ED218" s="135"/>
      <c r="EE218" s="135"/>
      <c r="EF218" s="135"/>
      <c r="EG218" s="135"/>
      <c r="EH218" s="135"/>
      <c r="EI218" s="135"/>
      <c r="EJ218" s="135"/>
      <c r="EK218" s="135"/>
      <c r="EL218" s="135"/>
      <c r="EM218" s="135"/>
      <c r="EN218" s="135"/>
      <c r="EO218" s="135"/>
      <c r="EP218" s="135"/>
      <c r="EQ218" s="135"/>
      <c r="ER218" s="135"/>
      <c r="ES218" s="135"/>
      <c r="ET218" s="135"/>
      <c r="EU218" s="135"/>
      <c r="EW218" s="28"/>
      <c r="EX218" s="28"/>
      <c r="EY218" s="28"/>
      <c r="EZ218" s="28"/>
      <c r="FA218" s="26"/>
      <c r="FB218" s="122"/>
      <c r="FN218" s="122"/>
      <c r="GA218" s="122"/>
      <c r="GB218" s="135"/>
      <c r="GC218" s="135"/>
      <c r="GD218" s="135"/>
      <c r="GE218" s="26"/>
      <c r="GF218" s="135"/>
      <c r="GG218" s="135"/>
      <c r="GH218" s="135"/>
      <c r="GI218" s="135"/>
      <c r="GJ218" s="135"/>
      <c r="GK218" s="135"/>
      <c r="GL218" s="135"/>
      <c r="GM218" s="135"/>
      <c r="GN218" s="74"/>
      <c r="HA218" s="122"/>
      <c r="HB218" s="26"/>
      <c r="HC218" s="26"/>
      <c r="HD218" s="26"/>
      <c r="HE218" s="26"/>
      <c r="HF218" s="26"/>
      <c r="HG218" s="26"/>
      <c r="HH218" s="26"/>
      <c r="HI218" s="26"/>
      <c r="HJ218" s="26"/>
      <c r="HK218" s="26"/>
      <c r="HL218" s="122"/>
      <c r="HM218" s="26"/>
      <c r="HN218" s="26"/>
      <c r="HO218" s="26"/>
      <c r="HP218" s="26"/>
      <c r="HQ218" s="26"/>
      <c r="HR218" s="26"/>
      <c r="HS218" s="26"/>
      <c r="HT218" s="26"/>
      <c r="HU218" s="26"/>
      <c r="HV218" s="26"/>
      <c r="HW218" s="26"/>
      <c r="HX218" s="26"/>
      <c r="HY218" s="122"/>
      <c r="HZ218" s="26"/>
      <c r="IA218" s="26"/>
      <c r="IB218" s="26"/>
      <c r="IC218" s="26"/>
      <c r="ID218" s="26"/>
      <c r="IE218" s="26"/>
      <c r="IF218" s="26"/>
      <c r="IG218" s="26"/>
      <c r="IH218" s="26"/>
      <c r="II218" s="26"/>
      <c r="IJ218" s="26"/>
      <c r="IK218" s="26"/>
      <c r="IL218" s="122"/>
      <c r="IM218" s="26"/>
      <c r="IN218" s="26"/>
      <c r="IO218" s="26"/>
      <c r="IP218" s="26"/>
      <c r="IQ218" s="26"/>
      <c r="IR218" s="26"/>
      <c r="IS218" s="26"/>
      <c r="IT218" s="26"/>
      <c r="IU218" s="26"/>
      <c r="IV218" s="26"/>
      <c r="IW218" s="26"/>
      <c r="IX218" s="26"/>
      <c r="IY218" s="122"/>
      <c r="IZ218" s="26"/>
      <c r="JA218" s="26"/>
      <c r="JB218" s="26"/>
      <c r="JC218" s="26"/>
      <c r="JD218" s="26"/>
      <c r="JE218" s="26"/>
      <c r="JF218" s="26"/>
      <c r="JG218" s="26"/>
      <c r="JH218" s="26"/>
      <c r="JI218" s="26"/>
      <c r="JJ218" s="26"/>
      <c r="JK218" s="26"/>
      <c r="JL218" s="26"/>
      <c r="JO218" s="26"/>
      <c r="JP218" s="26"/>
      <c r="JQ218" s="26"/>
      <c r="JR218" s="26"/>
      <c r="JS218" s="26"/>
    </row>
    <row r="219" spans="1:279">
      <c r="A219" s="119"/>
      <c r="B219" s="119"/>
      <c r="C219" s="119"/>
      <c r="D219" s="119"/>
      <c r="E219" s="119"/>
      <c r="F219" s="119"/>
      <c r="G219" s="119"/>
      <c r="H219" s="119"/>
      <c r="I219" s="119"/>
      <c r="J219" s="119"/>
      <c r="K219" s="119"/>
      <c r="L219" s="119"/>
      <c r="M219" s="119"/>
      <c r="N219" s="119"/>
      <c r="O219" s="119"/>
      <c r="P219" s="120"/>
      <c r="Q219" s="119"/>
      <c r="R219" s="121"/>
      <c r="S219" s="122"/>
      <c r="T219" s="123"/>
      <c r="U219" s="124"/>
      <c r="V219" s="125"/>
      <c r="W219" s="126"/>
      <c r="X219" s="127"/>
      <c r="Y219" s="128"/>
      <c r="Z219" s="129"/>
      <c r="AA219" s="130"/>
      <c r="AB219" s="131"/>
      <c r="AC219" s="132"/>
      <c r="AD219" s="218"/>
      <c r="AE219" s="132"/>
      <c r="AF219" s="133"/>
      <c r="AL219" s="74"/>
      <c r="AM219" s="134"/>
      <c r="AN219" s="26"/>
      <c r="AO219" s="135"/>
      <c r="AP219" s="74"/>
      <c r="AQ219" s="136"/>
      <c r="AR219" s="136"/>
      <c r="AS219" s="136"/>
      <c r="AT219" s="136"/>
      <c r="AU219" s="136"/>
      <c r="AV219" s="136"/>
      <c r="AW219" s="136"/>
      <c r="AX219" s="136"/>
      <c r="AY219" s="136"/>
      <c r="AZ219" s="136"/>
      <c r="BA219" s="136"/>
      <c r="BB219" s="136"/>
      <c r="BD219" s="26"/>
      <c r="BE219" s="26"/>
      <c r="BF219" s="26"/>
      <c r="BG219" s="26"/>
      <c r="BH219" s="26"/>
      <c r="BI219" s="26"/>
      <c r="BJ219" s="26"/>
      <c r="BK219" s="26"/>
      <c r="BL219" s="26"/>
      <c r="BM219" s="26"/>
      <c r="BN219" s="26"/>
      <c r="BO219" s="26"/>
      <c r="BP219" s="74"/>
      <c r="BQ219" s="74"/>
      <c r="BR219" s="74"/>
      <c r="BS219" s="74"/>
      <c r="BT219" s="74"/>
      <c r="BU219" s="74"/>
      <c r="BV219" s="74"/>
      <c r="BW219" s="74"/>
      <c r="CC219" s="137"/>
      <c r="CD219" s="134"/>
      <c r="CE219" s="138"/>
      <c r="CF219" s="139"/>
      <c r="CG219" s="140"/>
      <c r="CH219" s="138"/>
      <c r="CI219" s="134"/>
      <c r="CJ219" s="134"/>
      <c r="CK219" s="139"/>
      <c r="CL219" s="140"/>
      <c r="CM219" s="137"/>
      <c r="CN219" s="140"/>
      <c r="CO219" s="140"/>
      <c r="CP219" s="139"/>
      <c r="CQ219" s="140"/>
      <c r="CR219" s="137"/>
      <c r="CS219" s="140"/>
      <c r="CT219" s="140"/>
      <c r="CU219" s="139"/>
      <c r="CV219" s="134"/>
      <c r="CW219" s="134"/>
      <c r="CX219" s="134"/>
      <c r="CY219" s="134"/>
      <c r="CZ219" s="134"/>
      <c r="DA219" s="140"/>
      <c r="DB219" s="74"/>
      <c r="DC219" s="28"/>
      <c r="DD219" s="141"/>
      <c r="DE219" s="30"/>
      <c r="DF219" s="74"/>
      <c r="DG219" s="26"/>
      <c r="DH219" s="26"/>
      <c r="DI219" s="142"/>
      <c r="DJ219" s="26"/>
      <c r="DK219" s="26"/>
      <c r="DL219" s="26"/>
      <c r="DM219" s="26"/>
      <c r="DN219" s="143"/>
      <c r="DO219" s="26"/>
      <c r="DP219" s="26"/>
      <c r="DQ219" s="26"/>
      <c r="DR219" s="26"/>
      <c r="DS219" s="26"/>
      <c r="DT219" s="26"/>
      <c r="DU219" s="26"/>
      <c r="DV219" s="26"/>
      <c r="DW219" s="26"/>
      <c r="DX219" s="26"/>
      <c r="DY219" s="26"/>
      <c r="DZ219" s="135"/>
      <c r="EA219" s="135"/>
      <c r="EB219" s="135"/>
      <c r="EC219" s="135"/>
      <c r="ED219" s="135"/>
      <c r="EE219" s="135"/>
      <c r="EF219" s="135"/>
      <c r="EG219" s="135"/>
      <c r="EH219" s="135"/>
      <c r="EI219" s="135"/>
      <c r="EJ219" s="135"/>
      <c r="EK219" s="135"/>
      <c r="EL219" s="135"/>
      <c r="EM219" s="135"/>
      <c r="EN219" s="135"/>
      <c r="EO219" s="135"/>
      <c r="EP219" s="135"/>
      <c r="EQ219" s="135"/>
      <c r="ER219" s="135"/>
      <c r="ES219" s="135"/>
      <c r="ET219" s="135"/>
      <c r="EU219" s="135"/>
      <c r="EW219" s="28"/>
      <c r="EX219" s="28"/>
      <c r="EY219" s="28"/>
      <c r="EZ219" s="28"/>
      <c r="FA219" s="26"/>
      <c r="FB219" s="122"/>
      <c r="FN219" s="122"/>
      <c r="GA219" s="122"/>
      <c r="GB219" s="135"/>
      <c r="GC219" s="135"/>
      <c r="GD219" s="135"/>
      <c r="GE219" s="26"/>
      <c r="GF219" s="135"/>
      <c r="GG219" s="135"/>
      <c r="GH219" s="135"/>
      <c r="GI219" s="135"/>
      <c r="GJ219" s="135"/>
      <c r="GK219" s="135"/>
      <c r="GL219" s="135"/>
      <c r="GM219" s="135"/>
      <c r="GN219" s="74"/>
      <c r="HA219" s="122"/>
      <c r="HB219" s="26"/>
      <c r="HC219" s="26"/>
      <c r="HD219" s="26"/>
      <c r="HE219" s="26"/>
      <c r="HF219" s="26"/>
      <c r="HG219" s="26"/>
      <c r="HH219" s="26"/>
      <c r="HI219" s="26"/>
      <c r="HJ219" s="26"/>
      <c r="HK219" s="26"/>
      <c r="HL219" s="122"/>
      <c r="HM219" s="26"/>
      <c r="HN219" s="26"/>
      <c r="HO219" s="26"/>
      <c r="HP219" s="26"/>
      <c r="HQ219" s="26"/>
      <c r="HR219" s="26"/>
      <c r="HS219" s="26"/>
      <c r="HT219" s="26"/>
      <c r="HU219" s="26"/>
      <c r="HV219" s="26"/>
      <c r="HW219" s="26"/>
      <c r="HX219" s="26"/>
      <c r="HY219" s="122"/>
      <c r="HZ219" s="26"/>
      <c r="IA219" s="26"/>
      <c r="IB219" s="26"/>
      <c r="IC219" s="26"/>
      <c r="ID219" s="26"/>
      <c r="IE219" s="26"/>
      <c r="IF219" s="26"/>
      <c r="IG219" s="26"/>
      <c r="IH219" s="26"/>
      <c r="II219" s="26"/>
      <c r="IJ219" s="26"/>
      <c r="IK219" s="26"/>
      <c r="IL219" s="122"/>
      <c r="IM219" s="26"/>
      <c r="IN219" s="26"/>
      <c r="IO219" s="26"/>
      <c r="IP219" s="26"/>
      <c r="IQ219" s="26"/>
      <c r="IR219" s="26"/>
      <c r="IS219" s="26"/>
      <c r="IT219" s="26"/>
      <c r="IU219" s="26"/>
      <c r="IV219" s="26"/>
      <c r="IW219" s="26"/>
      <c r="IX219" s="26"/>
      <c r="IY219" s="122"/>
      <c r="IZ219" s="26"/>
      <c r="JA219" s="26"/>
      <c r="JB219" s="26"/>
      <c r="JC219" s="26"/>
      <c r="JD219" s="26"/>
      <c r="JE219" s="26"/>
      <c r="JF219" s="26"/>
      <c r="JG219" s="26"/>
      <c r="JH219" s="26"/>
      <c r="JI219" s="26"/>
      <c r="JJ219" s="26"/>
      <c r="JK219" s="26"/>
      <c r="JL219" s="26"/>
      <c r="JO219" s="26"/>
      <c r="JP219" s="26"/>
      <c r="JQ219" s="26"/>
      <c r="JR219" s="26"/>
      <c r="JS219" s="26"/>
    </row>
    <row r="220" spans="1:279">
      <c r="A220" s="119"/>
      <c r="B220" s="119"/>
      <c r="C220" s="119"/>
      <c r="D220" s="119"/>
      <c r="E220" s="119"/>
      <c r="F220" s="119"/>
      <c r="G220" s="119"/>
      <c r="H220" s="119"/>
      <c r="I220" s="119"/>
      <c r="J220" s="119"/>
      <c r="K220" s="119"/>
      <c r="L220" s="119"/>
      <c r="M220" s="119"/>
      <c r="N220" s="119"/>
      <c r="O220" s="119"/>
      <c r="P220" s="120"/>
      <c r="Q220" s="119"/>
      <c r="R220" s="121"/>
      <c r="S220" s="122"/>
      <c r="T220" s="123"/>
      <c r="U220" s="124"/>
      <c r="V220" s="125"/>
      <c r="W220" s="126"/>
      <c r="X220" s="127"/>
      <c r="Y220" s="128"/>
      <c r="Z220" s="129"/>
      <c r="AA220" s="130"/>
      <c r="AB220" s="131"/>
      <c r="AC220" s="132"/>
      <c r="AD220" s="218"/>
      <c r="AE220" s="132"/>
      <c r="AF220" s="133"/>
      <c r="AL220" s="74"/>
      <c r="AM220" s="134"/>
      <c r="AN220" s="26"/>
      <c r="AO220" s="135"/>
      <c r="AP220" s="74"/>
      <c r="AQ220" s="136"/>
      <c r="AR220" s="136"/>
      <c r="AS220" s="136"/>
      <c r="AT220" s="136"/>
      <c r="AU220" s="136"/>
      <c r="AV220" s="136"/>
      <c r="AW220" s="136"/>
      <c r="AX220" s="136"/>
      <c r="AY220" s="136"/>
      <c r="AZ220" s="136"/>
      <c r="BA220" s="136"/>
      <c r="BB220" s="136"/>
      <c r="BD220" s="26"/>
      <c r="BE220" s="26"/>
      <c r="BF220" s="26"/>
      <c r="BG220" s="26"/>
      <c r="BH220" s="26"/>
      <c r="BI220" s="26"/>
      <c r="BJ220" s="26"/>
      <c r="BK220" s="26"/>
      <c r="BL220" s="26"/>
      <c r="BM220" s="26"/>
      <c r="BN220" s="26"/>
      <c r="BO220" s="26"/>
      <c r="BP220" s="74"/>
      <c r="BQ220" s="74"/>
      <c r="BR220" s="74"/>
      <c r="BS220" s="74"/>
      <c r="BT220" s="74"/>
      <c r="BU220" s="74"/>
      <c r="BV220" s="74"/>
      <c r="BW220" s="74"/>
      <c r="CC220" s="137"/>
      <c r="CD220" s="134"/>
      <c r="CE220" s="138"/>
      <c r="CF220" s="139"/>
      <c r="CG220" s="140"/>
      <c r="CH220" s="138"/>
      <c r="CI220" s="134"/>
      <c r="CJ220" s="134"/>
      <c r="CK220" s="139"/>
      <c r="CL220" s="140"/>
      <c r="CM220" s="137"/>
      <c r="CN220" s="140"/>
      <c r="CO220" s="140"/>
      <c r="CP220" s="139"/>
      <c r="CQ220" s="140"/>
      <c r="CR220" s="137"/>
      <c r="CS220" s="140"/>
      <c r="CT220" s="140"/>
      <c r="CU220" s="139"/>
      <c r="CV220" s="134"/>
      <c r="CW220" s="134"/>
      <c r="CX220" s="134"/>
      <c r="CY220" s="134"/>
      <c r="CZ220" s="134"/>
      <c r="DA220" s="140"/>
      <c r="DB220" s="74"/>
      <c r="DC220" s="28"/>
      <c r="DD220" s="141"/>
      <c r="DE220" s="30"/>
      <c r="DF220" s="74"/>
      <c r="DG220" s="26"/>
      <c r="DH220" s="26"/>
      <c r="DI220" s="142"/>
      <c r="DJ220" s="26"/>
      <c r="DK220" s="26"/>
      <c r="DL220" s="26"/>
      <c r="DM220" s="26"/>
      <c r="DN220" s="143"/>
      <c r="DO220" s="26"/>
      <c r="DP220" s="26"/>
      <c r="DQ220" s="26"/>
      <c r="DR220" s="26"/>
      <c r="DS220" s="26"/>
      <c r="DT220" s="26"/>
      <c r="DU220" s="26"/>
      <c r="DV220" s="26"/>
      <c r="DW220" s="26"/>
      <c r="DX220" s="26"/>
      <c r="DY220" s="26"/>
      <c r="DZ220" s="135"/>
      <c r="EA220" s="135"/>
      <c r="EB220" s="135"/>
      <c r="EC220" s="135"/>
      <c r="ED220" s="135"/>
      <c r="EE220" s="135"/>
      <c r="EF220" s="135"/>
      <c r="EG220" s="135"/>
      <c r="EH220" s="135"/>
      <c r="EI220" s="135"/>
      <c r="EJ220" s="135"/>
      <c r="EK220" s="135"/>
      <c r="EL220" s="135"/>
      <c r="EM220" s="135"/>
      <c r="EN220" s="135"/>
      <c r="EO220" s="135"/>
      <c r="EP220" s="135"/>
      <c r="EQ220" s="135"/>
      <c r="ER220" s="135"/>
      <c r="ES220" s="135"/>
      <c r="ET220" s="135"/>
      <c r="EU220" s="135"/>
      <c r="EW220" s="28"/>
      <c r="EX220" s="28"/>
      <c r="EY220" s="28"/>
      <c r="EZ220" s="28"/>
      <c r="FA220" s="26"/>
      <c r="FB220" s="122"/>
      <c r="FN220" s="122"/>
      <c r="GA220" s="122"/>
      <c r="GB220" s="135"/>
      <c r="GC220" s="135"/>
      <c r="GD220" s="135"/>
      <c r="GE220" s="26"/>
      <c r="GF220" s="135"/>
      <c r="GG220" s="135"/>
      <c r="GH220" s="135"/>
      <c r="GI220" s="135"/>
      <c r="GJ220" s="135"/>
      <c r="GK220" s="135"/>
      <c r="GL220" s="135"/>
      <c r="GM220" s="135"/>
      <c r="GN220" s="74"/>
      <c r="HA220" s="122"/>
      <c r="HB220" s="26"/>
      <c r="HC220" s="26"/>
      <c r="HD220" s="26"/>
      <c r="HE220" s="26"/>
      <c r="HF220" s="26"/>
      <c r="HG220" s="26"/>
      <c r="HH220" s="26"/>
      <c r="HI220" s="26"/>
      <c r="HJ220" s="26"/>
      <c r="HK220" s="26"/>
      <c r="HL220" s="122"/>
      <c r="HM220" s="26"/>
      <c r="HN220" s="26"/>
      <c r="HO220" s="26"/>
      <c r="HP220" s="26"/>
      <c r="HQ220" s="26"/>
      <c r="HR220" s="26"/>
      <c r="HS220" s="26"/>
      <c r="HT220" s="26"/>
      <c r="HU220" s="26"/>
      <c r="HV220" s="26"/>
      <c r="HW220" s="26"/>
      <c r="HX220" s="26"/>
      <c r="HY220" s="122"/>
      <c r="HZ220" s="26"/>
      <c r="IA220" s="26"/>
      <c r="IB220" s="26"/>
      <c r="IC220" s="26"/>
      <c r="ID220" s="26"/>
      <c r="IE220" s="26"/>
      <c r="IF220" s="26"/>
      <c r="IG220" s="26"/>
      <c r="IH220" s="26"/>
      <c r="II220" s="26"/>
      <c r="IJ220" s="26"/>
      <c r="IK220" s="26"/>
      <c r="IL220" s="122"/>
      <c r="IM220" s="26"/>
      <c r="IN220" s="26"/>
      <c r="IO220" s="26"/>
      <c r="IP220" s="26"/>
      <c r="IQ220" s="26"/>
      <c r="IR220" s="26"/>
      <c r="IS220" s="26"/>
      <c r="IT220" s="26"/>
      <c r="IU220" s="26"/>
      <c r="IV220" s="26"/>
      <c r="IW220" s="26"/>
      <c r="IX220" s="26"/>
      <c r="IY220" s="122"/>
      <c r="IZ220" s="26"/>
      <c r="JA220" s="26"/>
      <c r="JB220" s="26"/>
      <c r="JC220" s="26"/>
      <c r="JD220" s="26"/>
      <c r="JE220" s="26"/>
      <c r="JF220" s="26"/>
      <c r="JG220" s="26"/>
      <c r="JH220" s="26"/>
      <c r="JI220" s="26"/>
      <c r="JJ220" s="26"/>
      <c r="JK220" s="26"/>
      <c r="JL220" s="26"/>
      <c r="JO220" s="26"/>
      <c r="JP220" s="26"/>
      <c r="JQ220" s="26"/>
      <c r="JR220" s="26"/>
      <c r="JS220" s="26"/>
    </row>
    <row r="221" spans="1:279">
      <c r="A221" s="119"/>
      <c r="B221" s="119"/>
      <c r="C221" s="119"/>
      <c r="D221" s="119"/>
      <c r="E221" s="119"/>
      <c r="F221" s="119"/>
      <c r="G221" s="119"/>
      <c r="H221" s="119"/>
      <c r="I221" s="119"/>
      <c r="J221" s="119"/>
      <c r="K221" s="119"/>
      <c r="L221" s="119"/>
      <c r="M221" s="119"/>
      <c r="N221" s="119"/>
      <c r="O221" s="119"/>
      <c r="P221" s="120"/>
      <c r="Q221" s="119"/>
      <c r="R221" s="121"/>
      <c r="S221" s="122"/>
      <c r="T221" s="123"/>
      <c r="U221" s="124"/>
      <c r="V221" s="125"/>
      <c r="W221" s="126"/>
      <c r="X221" s="127"/>
      <c r="Y221" s="128"/>
      <c r="Z221" s="129"/>
      <c r="AA221" s="130"/>
      <c r="AB221" s="131"/>
      <c r="AC221" s="132"/>
      <c r="AD221" s="218"/>
      <c r="AE221" s="132"/>
      <c r="AF221" s="133"/>
      <c r="AL221" s="74"/>
      <c r="AM221" s="134"/>
      <c r="AN221" s="26"/>
      <c r="AO221" s="135"/>
      <c r="AP221" s="74"/>
      <c r="AQ221" s="136"/>
      <c r="AR221" s="136"/>
      <c r="AS221" s="136"/>
      <c r="AT221" s="136"/>
      <c r="AU221" s="136"/>
      <c r="AV221" s="136"/>
      <c r="AW221" s="136"/>
      <c r="AX221" s="136"/>
      <c r="AY221" s="136"/>
      <c r="AZ221" s="136"/>
      <c r="BA221" s="136"/>
      <c r="BB221" s="136"/>
      <c r="BD221" s="26"/>
      <c r="BE221" s="26"/>
      <c r="BF221" s="26"/>
      <c r="BG221" s="26"/>
      <c r="BH221" s="26"/>
      <c r="BI221" s="26"/>
      <c r="BJ221" s="26"/>
      <c r="BK221" s="26"/>
      <c r="BL221" s="26"/>
      <c r="BM221" s="26"/>
      <c r="BN221" s="26"/>
      <c r="BO221" s="26"/>
      <c r="BP221" s="74"/>
      <c r="BQ221" s="74"/>
      <c r="BR221" s="74"/>
      <c r="BS221" s="74"/>
      <c r="BT221" s="74"/>
      <c r="BU221" s="74"/>
      <c r="BV221" s="74"/>
      <c r="BW221" s="74"/>
      <c r="CC221" s="137"/>
      <c r="CD221" s="134"/>
      <c r="CE221" s="138"/>
      <c r="CF221" s="139"/>
      <c r="CG221" s="140"/>
      <c r="CH221" s="138"/>
      <c r="CI221" s="134"/>
      <c r="CJ221" s="134"/>
      <c r="CK221" s="139"/>
      <c r="CL221" s="140"/>
      <c r="CM221" s="137"/>
      <c r="CN221" s="140"/>
      <c r="CO221" s="140"/>
      <c r="CP221" s="139"/>
      <c r="CQ221" s="140"/>
      <c r="CR221" s="137"/>
      <c r="CS221" s="140"/>
      <c r="CT221" s="140"/>
      <c r="CU221" s="139"/>
      <c r="CV221" s="134"/>
      <c r="CW221" s="134"/>
      <c r="CX221" s="134"/>
      <c r="CY221" s="134"/>
      <c r="CZ221" s="134"/>
      <c r="DA221" s="140"/>
      <c r="DB221" s="74"/>
      <c r="DC221" s="28"/>
      <c r="DD221" s="141"/>
      <c r="DE221" s="30"/>
      <c r="DF221" s="74"/>
      <c r="DG221" s="26"/>
      <c r="DH221" s="26"/>
      <c r="DI221" s="142"/>
      <c r="DJ221" s="26"/>
      <c r="DK221" s="26"/>
      <c r="DL221" s="26"/>
      <c r="DM221" s="26"/>
      <c r="DN221" s="143"/>
      <c r="DO221" s="26"/>
      <c r="DP221" s="26"/>
      <c r="DQ221" s="26"/>
      <c r="DR221" s="26"/>
      <c r="DS221" s="26"/>
      <c r="DT221" s="26"/>
      <c r="DU221" s="26"/>
      <c r="DV221" s="26"/>
      <c r="DW221" s="26"/>
      <c r="DX221" s="26"/>
      <c r="DY221" s="26"/>
      <c r="DZ221" s="135"/>
      <c r="EA221" s="135"/>
      <c r="EB221" s="135"/>
      <c r="EC221" s="135"/>
      <c r="ED221" s="135"/>
      <c r="EE221" s="135"/>
      <c r="EF221" s="135"/>
      <c r="EG221" s="135"/>
      <c r="EH221" s="135"/>
      <c r="EI221" s="135"/>
      <c r="EJ221" s="135"/>
      <c r="EK221" s="135"/>
      <c r="EL221" s="135"/>
      <c r="EM221" s="135"/>
      <c r="EN221" s="135"/>
      <c r="EO221" s="135"/>
      <c r="EP221" s="135"/>
      <c r="EQ221" s="135"/>
      <c r="ER221" s="135"/>
      <c r="ES221" s="135"/>
      <c r="ET221" s="135"/>
      <c r="EU221" s="135"/>
      <c r="EW221" s="28"/>
      <c r="EX221" s="28"/>
      <c r="EY221" s="28"/>
      <c r="EZ221" s="28"/>
      <c r="FA221" s="26"/>
      <c r="FB221" s="122"/>
      <c r="FN221" s="122"/>
      <c r="GA221" s="122"/>
      <c r="GB221" s="135"/>
      <c r="GC221" s="135"/>
      <c r="GD221" s="135"/>
      <c r="GE221" s="26"/>
      <c r="GF221" s="135"/>
      <c r="GG221" s="135"/>
      <c r="GH221" s="135"/>
      <c r="GI221" s="135"/>
      <c r="GJ221" s="135"/>
      <c r="GK221" s="135"/>
      <c r="GL221" s="135"/>
      <c r="GM221" s="135"/>
      <c r="GN221" s="74"/>
      <c r="HA221" s="122"/>
      <c r="HB221" s="26"/>
      <c r="HC221" s="26"/>
      <c r="HD221" s="26"/>
      <c r="HE221" s="26"/>
      <c r="HF221" s="26"/>
      <c r="HG221" s="26"/>
      <c r="HH221" s="26"/>
      <c r="HI221" s="26"/>
      <c r="HJ221" s="26"/>
      <c r="HK221" s="26"/>
      <c r="HL221" s="122"/>
      <c r="HM221" s="26"/>
      <c r="HN221" s="26"/>
      <c r="HO221" s="26"/>
      <c r="HP221" s="26"/>
      <c r="HQ221" s="26"/>
      <c r="HR221" s="26"/>
      <c r="HS221" s="26"/>
      <c r="HT221" s="26"/>
      <c r="HU221" s="26"/>
      <c r="HV221" s="26"/>
      <c r="HW221" s="26"/>
      <c r="HX221" s="26"/>
      <c r="HY221" s="122"/>
      <c r="HZ221" s="26"/>
      <c r="IA221" s="26"/>
      <c r="IB221" s="26"/>
      <c r="IC221" s="26"/>
      <c r="ID221" s="26"/>
      <c r="IE221" s="26"/>
      <c r="IF221" s="26"/>
      <c r="IG221" s="26"/>
      <c r="IH221" s="26"/>
      <c r="II221" s="26"/>
      <c r="IJ221" s="26"/>
      <c r="IK221" s="26"/>
      <c r="IL221" s="122"/>
      <c r="IM221" s="26"/>
      <c r="IN221" s="26"/>
      <c r="IO221" s="26"/>
      <c r="IP221" s="26"/>
      <c r="IQ221" s="26"/>
      <c r="IR221" s="26"/>
      <c r="IS221" s="26"/>
      <c r="IT221" s="26"/>
      <c r="IU221" s="26"/>
      <c r="IV221" s="26"/>
      <c r="IW221" s="26"/>
      <c r="IX221" s="26"/>
      <c r="IY221" s="122"/>
      <c r="IZ221" s="26"/>
      <c r="JA221" s="26"/>
      <c r="JB221" s="26"/>
      <c r="JC221" s="26"/>
      <c r="JD221" s="26"/>
      <c r="JE221" s="26"/>
      <c r="JF221" s="26"/>
      <c r="JG221" s="26"/>
      <c r="JH221" s="26"/>
      <c r="JI221" s="26"/>
      <c r="JJ221" s="26"/>
      <c r="JK221" s="26"/>
      <c r="JL221" s="26"/>
      <c r="JO221" s="26"/>
      <c r="JP221" s="26"/>
      <c r="JQ221" s="26"/>
      <c r="JR221" s="26"/>
      <c r="JS221" s="26"/>
    </row>
    <row r="222" spans="1:279">
      <c r="A222" s="119"/>
      <c r="B222" s="119"/>
      <c r="C222" s="119"/>
      <c r="D222" s="119"/>
      <c r="E222" s="119"/>
      <c r="F222" s="119"/>
      <c r="G222" s="119"/>
      <c r="H222" s="119"/>
      <c r="I222" s="119"/>
      <c r="J222" s="119"/>
      <c r="K222" s="119"/>
      <c r="L222" s="119"/>
      <c r="M222" s="119"/>
      <c r="N222" s="119"/>
      <c r="O222" s="119"/>
      <c r="P222" s="120"/>
      <c r="Q222" s="119"/>
      <c r="R222" s="121"/>
      <c r="S222" s="122"/>
      <c r="T222" s="123"/>
      <c r="U222" s="124"/>
      <c r="V222" s="125"/>
      <c r="W222" s="126"/>
      <c r="X222" s="127"/>
      <c r="Y222" s="128"/>
      <c r="Z222" s="129"/>
      <c r="AA222" s="130"/>
      <c r="AB222" s="131"/>
      <c r="AC222" s="132"/>
      <c r="AD222" s="218"/>
      <c r="AE222" s="132"/>
      <c r="AF222" s="133"/>
      <c r="AL222" s="74"/>
      <c r="AM222" s="134"/>
      <c r="AN222" s="26"/>
      <c r="AO222" s="135"/>
      <c r="AP222" s="74"/>
      <c r="AQ222" s="136"/>
      <c r="AR222" s="136"/>
      <c r="AS222" s="136"/>
      <c r="AT222" s="136"/>
      <c r="AU222" s="136"/>
      <c r="AV222" s="136"/>
      <c r="AW222" s="136"/>
      <c r="AX222" s="136"/>
      <c r="AY222" s="136"/>
      <c r="AZ222" s="136"/>
      <c r="BA222" s="136"/>
      <c r="BB222" s="136"/>
      <c r="BD222" s="26"/>
      <c r="BE222" s="26"/>
      <c r="BF222" s="26"/>
      <c r="BG222" s="26"/>
      <c r="BH222" s="26"/>
      <c r="BI222" s="26"/>
      <c r="BJ222" s="26"/>
      <c r="BK222" s="26"/>
      <c r="BL222" s="26"/>
      <c r="BM222" s="26"/>
      <c r="BN222" s="26"/>
      <c r="BO222" s="26"/>
      <c r="BP222" s="74"/>
      <c r="BQ222" s="74"/>
      <c r="BR222" s="74"/>
      <c r="BS222" s="74"/>
      <c r="BT222" s="74"/>
      <c r="BU222" s="74"/>
      <c r="BV222" s="74"/>
      <c r="BW222" s="74"/>
      <c r="CC222" s="137"/>
      <c r="CD222" s="134"/>
      <c r="CE222" s="138"/>
      <c r="CF222" s="139"/>
      <c r="CG222" s="140"/>
      <c r="CH222" s="138"/>
      <c r="CI222" s="134"/>
      <c r="CJ222" s="134"/>
      <c r="CK222" s="139"/>
      <c r="CL222" s="140"/>
      <c r="CM222" s="137"/>
      <c r="CN222" s="140"/>
      <c r="CO222" s="140"/>
      <c r="CP222" s="139"/>
      <c r="CQ222" s="140"/>
      <c r="CR222" s="137"/>
      <c r="CS222" s="140"/>
      <c r="CT222" s="140"/>
      <c r="CU222" s="139"/>
      <c r="CV222" s="134"/>
      <c r="CW222" s="134"/>
      <c r="CX222" s="134"/>
      <c r="CY222" s="134"/>
      <c r="CZ222" s="134"/>
      <c r="DA222" s="140"/>
      <c r="DB222" s="74"/>
      <c r="DC222" s="28"/>
      <c r="DD222" s="141"/>
      <c r="DE222" s="30"/>
      <c r="DF222" s="74"/>
      <c r="DG222" s="26"/>
      <c r="DH222" s="26"/>
      <c r="DI222" s="142"/>
      <c r="DJ222" s="26"/>
      <c r="DK222" s="26"/>
      <c r="DL222" s="26"/>
      <c r="DM222" s="26"/>
      <c r="DN222" s="143"/>
      <c r="DO222" s="26"/>
      <c r="DP222" s="26"/>
      <c r="DQ222" s="26"/>
      <c r="DR222" s="26"/>
      <c r="DS222" s="26"/>
      <c r="DT222" s="26"/>
      <c r="DU222" s="26"/>
      <c r="DV222" s="26"/>
      <c r="DW222" s="26"/>
      <c r="DX222" s="26"/>
      <c r="DY222" s="26"/>
      <c r="DZ222" s="135"/>
      <c r="EA222" s="135"/>
      <c r="EB222" s="135"/>
      <c r="EC222" s="135"/>
      <c r="ED222" s="135"/>
      <c r="EE222" s="135"/>
      <c r="EF222" s="135"/>
      <c r="EG222" s="135"/>
      <c r="EH222" s="135"/>
      <c r="EI222" s="135"/>
      <c r="EJ222" s="135"/>
      <c r="EK222" s="135"/>
      <c r="EL222" s="135"/>
      <c r="EM222" s="135"/>
      <c r="EN222" s="135"/>
      <c r="EO222" s="135"/>
      <c r="EP222" s="135"/>
      <c r="EQ222" s="135"/>
      <c r="ER222" s="135"/>
      <c r="ES222" s="135"/>
      <c r="ET222" s="135"/>
      <c r="EU222" s="135"/>
      <c r="EW222" s="28"/>
      <c r="EX222" s="28"/>
      <c r="EY222" s="28"/>
      <c r="EZ222" s="28"/>
      <c r="FA222" s="26"/>
      <c r="FB222" s="122"/>
      <c r="FN222" s="122"/>
      <c r="GA222" s="122"/>
      <c r="GB222" s="135"/>
      <c r="GC222" s="135"/>
      <c r="GD222" s="135"/>
      <c r="GE222" s="26"/>
      <c r="GF222" s="135"/>
      <c r="GG222" s="135"/>
      <c r="GH222" s="135"/>
      <c r="GI222" s="135"/>
      <c r="GJ222" s="135"/>
      <c r="GK222" s="135"/>
      <c r="GL222" s="135"/>
      <c r="GM222" s="135"/>
      <c r="GN222" s="74"/>
      <c r="HA222" s="122"/>
      <c r="HB222" s="26"/>
      <c r="HC222" s="26"/>
      <c r="HD222" s="26"/>
      <c r="HE222" s="26"/>
      <c r="HF222" s="26"/>
      <c r="HG222" s="26"/>
      <c r="HH222" s="26"/>
      <c r="HI222" s="26"/>
      <c r="HJ222" s="26"/>
      <c r="HK222" s="26"/>
      <c r="HL222" s="122"/>
      <c r="HM222" s="26"/>
      <c r="HN222" s="26"/>
      <c r="HO222" s="26"/>
      <c r="HP222" s="26"/>
      <c r="HQ222" s="26"/>
      <c r="HR222" s="26"/>
      <c r="HS222" s="26"/>
      <c r="HT222" s="26"/>
      <c r="HU222" s="26"/>
      <c r="HV222" s="26"/>
      <c r="HW222" s="26"/>
      <c r="HX222" s="26"/>
      <c r="HY222" s="122"/>
      <c r="HZ222" s="26"/>
      <c r="IA222" s="26"/>
      <c r="IB222" s="26"/>
      <c r="IC222" s="26"/>
      <c r="ID222" s="26"/>
      <c r="IE222" s="26"/>
      <c r="IF222" s="26"/>
      <c r="IG222" s="26"/>
      <c r="IH222" s="26"/>
      <c r="II222" s="26"/>
      <c r="IJ222" s="26"/>
      <c r="IK222" s="26"/>
      <c r="IL222" s="122"/>
      <c r="IM222" s="26"/>
      <c r="IN222" s="26"/>
      <c r="IO222" s="26"/>
      <c r="IP222" s="26"/>
      <c r="IQ222" s="26"/>
      <c r="IR222" s="26"/>
      <c r="IS222" s="26"/>
      <c r="IT222" s="26"/>
      <c r="IU222" s="26"/>
      <c r="IV222" s="26"/>
      <c r="IW222" s="26"/>
      <c r="IX222" s="26"/>
      <c r="IY222" s="122"/>
      <c r="IZ222" s="26"/>
      <c r="JA222" s="26"/>
      <c r="JB222" s="26"/>
      <c r="JC222" s="26"/>
      <c r="JD222" s="26"/>
      <c r="JE222" s="26"/>
      <c r="JF222" s="26"/>
      <c r="JG222" s="26"/>
      <c r="JH222" s="26"/>
      <c r="JI222" s="26"/>
      <c r="JJ222" s="26"/>
      <c r="JK222" s="26"/>
      <c r="JL222" s="26"/>
      <c r="JO222" s="26"/>
      <c r="JP222" s="26"/>
      <c r="JQ222" s="26"/>
      <c r="JR222" s="26"/>
      <c r="JS222" s="26"/>
    </row>
    <row r="223" spans="1:279">
      <c r="A223" s="119"/>
      <c r="B223" s="119"/>
      <c r="C223" s="119"/>
      <c r="D223" s="119"/>
      <c r="E223" s="119"/>
      <c r="F223" s="119"/>
      <c r="G223" s="119"/>
      <c r="H223" s="119"/>
      <c r="I223" s="119"/>
      <c r="J223" s="119"/>
      <c r="K223" s="119"/>
      <c r="L223" s="119"/>
      <c r="M223" s="119"/>
      <c r="N223" s="119"/>
      <c r="O223" s="119"/>
      <c r="P223" s="120"/>
      <c r="Q223" s="119"/>
      <c r="R223" s="121"/>
      <c r="S223" s="122"/>
      <c r="T223" s="123"/>
      <c r="U223" s="124"/>
      <c r="V223" s="125"/>
      <c r="W223" s="126"/>
      <c r="X223" s="127"/>
      <c r="Y223" s="128"/>
      <c r="Z223" s="129"/>
      <c r="AA223" s="130"/>
      <c r="AB223" s="131"/>
      <c r="AC223" s="132"/>
      <c r="AD223" s="218"/>
      <c r="AE223" s="132"/>
      <c r="AF223" s="133"/>
      <c r="AL223" s="74"/>
      <c r="AM223" s="134"/>
      <c r="AN223" s="26"/>
      <c r="AO223" s="135"/>
      <c r="AP223" s="74"/>
      <c r="AQ223" s="136"/>
      <c r="AR223" s="136"/>
      <c r="AS223" s="136"/>
      <c r="AT223" s="136"/>
      <c r="AU223" s="136"/>
      <c r="AV223" s="136"/>
      <c r="AW223" s="136"/>
      <c r="AX223" s="136"/>
      <c r="AY223" s="136"/>
      <c r="AZ223" s="136"/>
      <c r="BA223" s="136"/>
      <c r="BB223" s="136"/>
      <c r="BD223" s="26"/>
      <c r="BE223" s="26"/>
      <c r="BF223" s="26"/>
      <c r="BG223" s="26"/>
      <c r="BH223" s="26"/>
      <c r="BI223" s="26"/>
      <c r="BJ223" s="26"/>
      <c r="BK223" s="26"/>
      <c r="BL223" s="26"/>
      <c r="BM223" s="26"/>
      <c r="BN223" s="26"/>
      <c r="BO223" s="26"/>
      <c r="BP223" s="74"/>
      <c r="BQ223" s="74"/>
      <c r="BR223" s="74"/>
      <c r="BS223" s="74"/>
      <c r="BT223" s="74"/>
      <c r="BU223" s="74"/>
      <c r="BV223" s="74"/>
      <c r="BW223" s="74"/>
      <c r="CC223" s="137"/>
      <c r="CD223" s="134"/>
      <c r="CE223" s="138"/>
      <c r="CF223" s="139"/>
      <c r="CG223" s="140"/>
      <c r="CH223" s="138"/>
      <c r="CI223" s="134"/>
      <c r="CJ223" s="134"/>
      <c r="CK223" s="139"/>
      <c r="CL223" s="140"/>
      <c r="CM223" s="137"/>
      <c r="CN223" s="140"/>
      <c r="CO223" s="140"/>
      <c r="CP223" s="139"/>
      <c r="CQ223" s="140"/>
      <c r="CR223" s="137"/>
      <c r="CS223" s="140"/>
      <c r="CT223" s="140"/>
      <c r="CU223" s="139"/>
      <c r="CV223" s="134"/>
      <c r="CW223" s="134"/>
      <c r="CX223" s="134"/>
      <c r="CY223" s="134"/>
      <c r="CZ223" s="134"/>
      <c r="DA223" s="140"/>
      <c r="DB223" s="74"/>
      <c r="DC223" s="28"/>
      <c r="DD223" s="141"/>
      <c r="DE223" s="30"/>
      <c r="DF223" s="74"/>
      <c r="DG223" s="26"/>
      <c r="DH223" s="26"/>
      <c r="DI223" s="142"/>
      <c r="DJ223" s="26"/>
      <c r="DK223" s="26"/>
      <c r="DL223" s="26"/>
      <c r="DM223" s="26"/>
      <c r="DN223" s="143"/>
      <c r="DO223" s="26"/>
      <c r="DP223" s="26"/>
      <c r="DQ223" s="26"/>
      <c r="DR223" s="26"/>
      <c r="DS223" s="26"/>
      <c r="DT223" s="26"/>
      <c r="DU223" s="26"/>
      <c r="DV223" s="26"/>
      <c r="DW223" s="26"/>
      <c r="DX223" s="26"/>
      <c r="DY223" s="26"/>
      <c r="DZ223" s="135"/>
      <c r="EA223" s="135"/>
      <c r="EB223" s="135"/>
      <c r="EC223" s="135"/>
      <c r="ED223" s="135"/>
      <c r="EE223" s="135"/>
      <c r="EF223" s="135"/>
      <c r="EG223" s="135"/>
      <c r="EH223" s="135"/>
      <c r="EI223" s="135"/>
      <c r="EJ223" s="135"/>
      <c r="EK223" s="135"/>
      <c r="EL223" s="135"/>
      <c r="EM223" s="135"/>
      <c r="EN223" s="135"/>
      <c r="EO223" s="135"/>
      <c r="EP223" s="135"/>
      <c r="EQ223" s="135"/>
      <c r="ER223" s="135"/>
      <c r="ES223" s="135"/>
      <c r="ET223" s="135"/>
      <c r="EU223" s="135"/>
      <c r="EW223" s="28"/>
      <c r="EX223" s="28"/>
      <c r="EY223" s="28"/>
      <c r="EZ223" s="28"/>
      <c r="FA223" s="26"/>
      <c r="FB223" s="122"/>
      <c r="FN223" s="122"/>
      <c r="GA223" s="122"/>
      <c r="GB223" s="135"/>
      <c r="GC223" s="135"/>
      <c r="GD223" s="135"/>
      <c r="GE223" s="26"/>
      <c r="GF223" s="135"/>
      <c r="GG223" s="135"/>
      <c r="GH223" s="135"/>
      <c r="GI223" s="135"/>
      <c r="GJ223" s="135"/>
      <c r="GK223" s="135"/>
      <c r="GL223" s="135"/>
      <c r="GM223" s="135"/>
      <c r="GN223" s="74"/>
      <c r="HA223" s="122"/>
      <c r="HB223" s="26"/>
      <c r="HC223" s="26"/>
      <c r="HD223" s="26"/>
      <c r="HE223" s="26"/>
      <c r="HF223" s="26"/>
      <c r="HG223" s="26"/>
      <c r="HH223" s="26"/>
      <c r="HI223" s="26"/>
      <c r="HJ223" s="26"/>
      <c r="HK223" s="26"/>
      <c r="HL223" s="122"/>
      <c r="HM223" s="26"/>
      <c r="HN223" s="26"/>
      <c r="HO223" s="26"/>
      <c r="HP223" s="26"/>
      <c r="HQ223" s="26"/>
      <c r="HR223" s="26"/>
      <c r="HS223" s="26"/>
      <c r="HT223" s="26"/>
      <c r="HU223" s="26"/>
      <c r="HV223" s="26"/>
      <c r="HW223" s="26"/>
      <c r="HX223" s="26"/>
      <c r="HY223" s="122"/>
      <c r="HZ223" s="26"/>
      <c r="IA223" s="26"/>
      <c r="IB223" s="26"/>
      <c r="IC223" s="26"/>
      <c r="ID223" s="26"/>
      <c r="IE223" s="26"/>
      <c r="IF223" s="26"/>
      <c r="IG223" s="26"/>
      <c r="IH223" s="26"/>
      <c r="II223" s="26"/>
      <c r="IJ223" s="26"/>
      <c r="IK223" s="26"/>
      <c r="IL223" s="122"/>
      <c r="IM223" s="26"/>
      <c r="IN223" s="26"/>
      <c r="IO223" s="26"/>
      <c r="IP223" s="26"/>
      <c r="IQ223" s="26"/>
      <c r="IR223" s="26"/>
      <c r="IS223" s="26"/>
      <c r="IT223" s="26"/>
      <c r="IU223" s="26"/>
      <c r="IV223" s="26"/>
      <c r="IW223" s="26"/>
      <c r="IX223" s="26"/>
      <c r="IY223" s="122"/>
      <c r="IZ223" s="26"/>
      <c r="JA223" s="26"/>
      <c r="JB223" s="26"/>
      <c r="JC223" s="26"/>
      <c r="JD223" s="26"/>
      <c r="JE223" s="26"/>
      <c r="JF223" s="26"/>
      <c r="JG223" s="26"/>
      <c r="JH223" s="26"/>
      <c r="JI223" s="26"/>
      <c r="JJ223" s="26"/>
      <c r="JK223" s="26"/>
      <c r="JL223" s="26"/>
      <c r="JO223" s="26"/>
      <c r="JP223" s="26"/>
      <c r="JQ223" s="26"/>
      <c r="JR223" s="26"/>
      <c r="JS223" s="26"/>
    </row>
    <row r="224" spans="1:279">
      <c r="A224" s="119"/>
      <c r="B224" s="119"/>
      <c r="C224" s="119"/>
      <c r="D224" s="119"/>
      <c r="E224" s="119"/>
      <c r="F224" s="119"/>
      <c r="G224" s="119"/>
      <c r="H224" s="119"/>
      <c r="I224" s="119"/>
      <c r="J224" s="119"/>
      <c r="K224" s="119"/>
      <c r="L224" s="119"/>
      <c r="M224" s="119"/>
      <c r="N224" s="119"/>
      <c r="O224" s="119"/>
      <c r="P224" s="120"/>
      <c r="Q224" s="119"/>
      <c r="R224" s="121"/>
      <c r="S224" s="122"/>
      <c r="T224" s="123"/>
      <c r="U224" s="124"/>
      <c r="V224" s="125"/>
      <c r="W224" s="126"/>
      <c r="X224" s="127"/>
      <c r="Y224" s="128"/>
      <c r="Z224" s="129"/>
      <c r="AA224" s="130"/>
      <c r="AB224" s="131"/>
      <c r="AC224" s="132"/>
      <c r="AD224" s="218"/>
      <c r="AE224" s="132"/>
      <c r="AF224" s="133"/>
      <c r="AL224" s="74"/>
      <c r="AM224" s="134"/>
      <c r="AN224" s="26"/>
      <c r="AO224" s="135"/>
      <c r="AP224" s="74"/>
      <c r="AQ224" s="136"/>
      <c r="AR224" s="136"/>
      <c r="AS224" s="136"/>
      <c r="AT224" s="136"/>
      <c r="AU224" s="136"/>
      <c r="AV224" s="136"/>
      <c r="AW224" s="136"/>
      <c r="AX224" s="136"/>
      <c r="AY224" s="136"/>
      <c r="AZ224" s="136"/>
      <c r="BA224" s="136"/>
      <c r="BB224" s="136"/>
      <c r="BD224" s="26"/>
      <c r="BE224" s="26"/>
      <c r="BF224" s="26"/>
      <c r="BG224" s="26"/>
      <c r="BH224" s="26"/>
      <c r="BI224" s="26"/>
      <c r="BJ224" s="26"/>
      <c r="BK224" s="26"/>
      <c r="BL224" s="26"/>
      <c r="BM224" s="26"/>
      <c r="BN224" s="26"/>
      <c r="BO224" s="26"/>
      <c r="BP224" s="74"/>
      <c r="BQ224" s="74"/>
      <c r="BR224" s="74"/>
      <c r="BS224" s="74"/>
      <c r="BT224" s="74"/>
      <c r="BU224" s="74"/>
      <c r="BV224" s="74"/>
      <c r="BW224" s="74"/>
      <c r="CC224" s="137"/>
      <c r="CD224" s="134"/>
      <c r="CE224" s="138"/>
      <c r="CF224" s="139"/>
      <c r="CG224" s="140"/>
      <c r="CH224" s="138"/>
      <c r="CI224" s="134"/>
      <c r="CJ224" s="134"/>
      <c r="CK224" s="139"/>
      <c r="CL224" s="140"/>
      <c r="CM224" s="137"/>
      <c r="CN224" s="140"/>
      <c r="CO224" s="140"/>
      <c r="CP224" s="139"/>
      <c r="CQ224" s="140"/>
      <c r="CR224" s="137"/>
      <c r="CS224" s="140"/>
      <c r="CT224" s="140"/>
      <c r="CU224" s="139"/>
      <c r="CV224" s="134"/>
      <c r="CW224" s="134"/>
      <c r="CX224" s="134"/>
      <c r="CY224" s="134"/>
      <c r="CZ224" s="134"/>
      <c r="DA224" s="140"/>
      <c r="DB224" s="74"/>
      <c r="DC224" s="28"/>
      <c r="DD224" s="141"/>
      <c r="DE224" s="30"/>
      <c r="DF224" s="74"/>
      <c r="DG224" s="26"/>
      <c r="DH224" s="26"/>
      <c r="DI224" s="142"/>
      <c r="DJ224" s="26"/>
      <c r="DK224" s="26"/>
      <c r="DL224" s="26"/>
      <c r="DM224" s="26"/>
      <c r="DN224" s="143"/>
      <c r="DO224" s="26"/>
      <c r="DP224" s="26"/>
      <c r="DQ224" s="26"/>
      <c r="DR224" s="26"/>
      <c r="DS224" s="26"/>
      <c r="DT224" s="26"/>
      <c r="DU224" s="26"/>
      <c r="DV224" s="26"/>
      <c r="DW224" s="26"/>
      <c r="DX224" s="26"/>
      <c r="DY224" s="26"/>
      <c r="DZ224" s="135"/>
      <c r="EA224" s="135"/>
      <c r="EB224" s="135"/>
      <c r="EC224" s="135"/>
      <c r="ED224" s="135"/>
      <c r="EE224" s="135"/>
      <c r="EF224" s="135"/>
      <c r="EG224" s="135"/>
      <c r="EH224" s="135"/>
      <c r="EI224" s="135"/>
      <c r="EJ224" s="135"/>
      <c r="EK224" s="135"/>
      <c r="EL224" s="135"/>
      <c r="EM224" s="135"/>
      <c r="EN224" s="135"/>
      <c r="EO224" s="135"/>
      <c r="EP224" s="135"/>
      <c r="EQ224" s="135"/>
      <c r="ER224" s="135"/>
      <c r="ES224" s="135"/>
      <c r="ET224" s="135"/>
      <c r="EU224" s="135"/>
      <c r="EW224" s="28"/>
      <c r="EX224" s="28"/>
      <c r="EY224" s="28"/>
      <c r="EZ224" s="28"/>
      <c r="FA224" s="26"/>
      <c r="FB224" s="122"/>
      <c r="FN224" s="122"/>
      <c r="GA224" s="122"/>
      <c r="GB224" s="135"/>
      <c r="GC224" s="135"/>
      <c r="GD224" s="135"/>
      <c r="GE224" s="26"/>
      <c r="GF224" s="135"/>
      <c r="GG224" s="135"/>
      <c r="GH224" s="135"/>
      <c r="GI224" s="135"/>
      <c r="GJ224" s="135"/>
      <c r="GK224" s="135"/>
      <c r="GL224" s="135"/>
      <c r="GM224" s="135"/>
      <c r="GN224" s="74"/>
      <c r="HA224" s="122"/>
      <c r="HB224" s="26"/>
      <c r="HC224" s="26"/>
      <c r="HD224" s="26"/>
      <c r="HE224" s="26"/>
      <c r="HF224" s="26"/>
      <c r="HG224" s="26"/>
      <c r="HH224" s="26"/>
      <c r="HI224" s="26"/>
      <c r="HJ224" s="26"/>
      <c r="HK224" s="26"/>
      <c r="HL224" s="122"/>
      <c r="HM224" s="26"/>
      <c r="HN224" s="26"/>
      <c r="HO224" s="26"/>
      <c r="HP224" s="26"/>
      <c r="HQ224" s="26"/>
      <c r="HR224" s="26"/>
      <c r="HS224" s="26"/>
      <c r="HT224" s="26"/>
      <c r="HU224" s="26"/>
      <c r="HV224" s="26"/>
      <c r="HW224" s="26"/>
      <c r="HX224" s="26"/>
      <c r="HY224" s="122"/>
      <c r="HZ224" s="26"/>
      <c r="IA224" s="26"/>
      <c r="IB224" s="26"/>
      <c r="IC224" s="26"/>
      <c r="ID224" s="26"/>
      <c r="IE224" s="26"/>
      <c r="IF224" s="26"/>
      <c r="IG224" s="26"/>
      <c r="IH224" s="26"/>
      <c r="II224" s="26"/>
      <c r="IJ224" s="26"/>
      <c r="IK224" s="26"/>
      <c r="IL224" s="122"/>
      <c r="IM224" s="26"/>
      <c r="IN224" s="26"/>
      <c r="IO224" s="26"/>
      <c r="IP224" s="26"/>
      <c r="IQ224" s="26"/>
      <c r="IR224" s="26"/>
      <c r="IS224" s="26"/>
      <c r="IT224" s="26"/>
      <c r="IU224" s="26"/>
      <c r="IV224" s="26"/>
      <c r="IW224" s="26"/>
      <c r="IX224" s="26"/>
      <c r="IY224" s="122"/>
      <c r="IZ224" s="26"/>
      <c r="JA224" s="26"/>
      <c r="JB224" s="26"/>
      <c r="JC224" s="26"/>
      <c r="JD224" s="26"/>
      <c r="JE224" s="26"/>
      <c r="JF224" s="26"/>
      <c r="JG224" s="26"/>
      <c r="JH224" s="26"/>
      <c r="JI224" s="26"/>
      <c r="JJ224" s="26"/>
      <c r="JK224" s="26"/>
      <c r="JL224" s="26"/>
      <c r="JO224" s="26"/>
      <c r="JP224" s="26"/>
      <c r="JQ224" s="26"/>
      <c r="JR224" s="26"/>
      <c r="JS224" s="26"/>
    </row>
    <row r="225" spans="1:279">
      <c r="A225" s="119"/>
      <c r="B225" s="119"/>
      <c r="C225" s="119"/>
      <c r="D225" s="119"/>
      <c r="E225" s="119"/>
      <c r="F225" s="119"/>
      <c r="G225" s="119"/>
      <c r="H225" s="119"/>
      <c r="I225" s="119"/>
      <c r="J225" s="119"/>
      <c r="K225" s="119"/>
      <c r="L225" s="119"/>
      <c r="M225" s="119"/>
      <c r="N225" s="119"/>
      <c r="O225" s="119"/>
      <c r="P225" s="120"/>
      <c r="Q225" s="119"/>
      <c r="R225" s="121"/>
      <c r="S225" s="122"/>
      <c r="T225" s="123"/>
      <c r="U225" s="124"/>
      <c r="V225" s="125"/>
      <c r="W225" s="126"/>
      <c r="X225" s="127"/>
      <c r="Y225" s="128"/>
      <c r="Z225" s="129"/>
      <c r="AA225" s="130"/>
      <c r="AB225" s="131"/>
      <c r="AC225" s="132"/>
      <c r="AD225" s="218"/>
      <c r="AE225" s="132"/>
      <c r="AF225" s="133"/>
      <c r="AL225" s="74"/>
      <c r="AM225" s="134"/>
      <c r="AN225" s="26"/>
      <c r="AO225" s="135"/>
      <c r="AP225" s="74"/>
      <c r="AQ225" s="136"/>
      <c r="AR225" s="136"/>
      <c r="AS225" s="136"/>
      <c r="AT225" s="136"/>
      <c r="AU225" s="136"/>
      <c r="AV225" s="136"/>
      <c r="AW225" s="136"/>
      <c r="AX225" s="136"/>
      <c r="AY225" s="136"/>
      <c r="AZ225" s="136"/>
      <c r="BA225" s="136"/>
      <c r="BB225" s="136"/>
      <c r="BD225" s="26"/>
      <c r="BE225" s="26"/>
      <c r="BF225" s="26"/>
      <c r="BG225" s="26"/>
      <c r="BH225" s="26"/>
      <c r="BI225" s="26"/>
      <c r="BJ225" s="26"/>
      <c r="BK225" s="26"/>
      <c r="BL225" s="26"/>
      <c r="BM225" s="26"/>
      <c r="BN225" s="26"/>
      <c r="BO225" s="26"/>
      <c r="BP225" s="74"/>
      <c r="BQ225" s="74"/>
      <c r="BR225" s="74"/>
      <c r="BS225" s="74"/>
      <c r="BT225" s="74"/>
      <c r="BU225" s="74"/>
      <c r="BV225" s="74"/>
      <c r="BW225" s="74"/>
      <c r="CC225" s="137"/>
      <c r="CD225" s="134"/>
      <c r="CE225" s="138"/>
      <c r="CF225" s="139"/>
      <c r="CG225" s="140"/>
      <c r="CH225" s="138"/>
      <c r="CI225" s="134"/>
      <c r="CJ225" s="134"/>
      <c r="CK225" s="139"/>
      <c r="CL225" s="140"/>
      <c r="CM225" s="137"/>
      <c r="CN225" s="140"/>
      <c r="CO225" s="140"/>
      <c r="CP225" s="139"/>
      <c r="CQ225" s="140"/>
      <c r="CR225" s="137"/>
      <c r="CS225" s="140"/>
      <c r="CT225" s="140"/>
      <c r="CU225" s="139"/>
      <c r="CV225" s="134"/>
      <c r="CW225" s="134"/>
      <c r="CX225" s="134"/>
      <c r="CY225" s="134"/>
      <c r="CZ225" s="134"/>
      <c r="DA225" s="140"/>
      <c r="DB225" s="74"/>
      <c r="DC225" s="28"/>
      <c r="DD225" s="141"/>
      <c r="DE225" s="30"/>
      <c r="DF225" s="74"/>
      <c r="DG225" s="26"/>
      <c r="DH225" s="26"/>
      <c r="DI225" s="142"/>
      <c r="DJ225" s="26"/>
      <c r="DK225" s="26"/>
      <c r="DL225" s="26"/>
      <c r="DM225" s="26"/>
      <c r="DN225" s="143"/>
      <c r="DO225" s="26"/>
      <c r="DP225" s="26"/>
      <c r="DQ225" s="26"/>
      <c r="DR225" s="26"/>
      <c r="DS225" s="26"/>
      <c r="DT225" s="26"/>
      <c r="DU225" s="26"/>
      <c r="DV225" s="26"/>
      <c r="DW225" s="26"/>
      <c r="DX225" s="26"/>
      <c r="DY225" s="26"/>
      <c r="DZ225" s="135"/>
      <c r="EA225" s="135"/>
      <c r="EB225" s="135"/>
      <c r="EC225" s="135"/>
      <c r="ED225" s="135"/>
      <c r="EE225" s="135"/>
      <c r="EF225" s="135"/>
      <c r="EG225" s="135"/>
      <c r="EH225" s="135"/>
      <c r="EI225" s="135"/>
      <c r="EJ225" s="135"/>
      <c r="EK225" s="135"/>
      <c r="EL225" s="135"/>
      <c r="EM225" s="135"/>
      <c r="EN225" s="135"/>
      <c r="EO225" s="135"/>
      <c r="EP225" s="135"/>
      <c r="EQ225" s="135"/>
      <c r="ER225" s="135"/>
      <c r="ES225" s="135"/>
      <c r="ET225" s="135"/>
      <c r="EU225" s="135"/>
      <c r="EW225" s="28"/>
      <c r="EX225" s="28"/>
      <c r="EY225" s="28"/>
      <c r="EZ225" s="28"/>
      <c r="FA225" s="26"/>
      <c r="FB225" s="122"/>
      <c r="FN225" s="122"/>
      <c r="GA225" s="122"/>
      <c r="GB225" s="135"/>
      <c r="GC225" s="135"/>
      <c r="GD225" s="135"/>
      <c r="GE225" s="26"/>
      <c r="GF225" s="135"/>
      <c r="GG225" s="135"/>
      <c r="GH225" s="135"/>
      <c r="GI225" s="135"/>
      <c r="GJ225" s="135"/>
      <c r="GK225" s="135"/>
      <c r="GL225" s="135"/>
      <c r="GM225" s="135"/>
      <c r="GN225" s="74"/>
      <c r="HA225" s="122"/>
      <c r="HB225" s="26"/>
      <c r="HC225" s="26"/>
      <c r="HD225" s="26"/>
      <c r="HE225" s="26"/>
      <c r="HF225" s="26"/>
      <c r="HG225" s="26"/>
      <c r="HH225" s="26"/>
      <c r="HI225" s="26"/>
      <c r="HJ225" s="26"/>
      <c r="HK225" s="26"/>
      <c r="HL225" s="122"/>
      <c r="HM225" s="26"/>
      <c r="HN225" s="26"/>
      <c r="HO225" s="26"/>
      <c r="HP225" s="26"/>
      <c r="HQ225" s="26"/>
      <c r="HR225" s="26"/>
      <c r="HS225" s="26"/>
      <c r="HT225" s="26"/>
      <c r="HU225" s="26"/>
      <c r="HV225" s="26"/>
      <c r="HW225" s="26"/>
      <c r="HX225" s="26"/>
      <c r="HY225" s="122"/>
      <c r="HZ225" s="26"/>
      <c r="IA225" s="26"/>
      <c r="IB225" s="26"/>
      <c r="IC225" s="26"/>
      <c r="ID225" s="26"/>
      <c r="IE225" s="26"/>
      <c r="IF225" s="26"/>
      <c r="IG225" s="26"/>
      <c r="IH225" s="26"/>
      <c r="II225" s="26"/>
      <c r="IJ225" s="26"/>
      <c r="IK225" s="26"/>
      <c r="IL225" s="122"/>
      <c r="IM225" s="26"/>
      <c r="IN225" s="26"/>
      <c r="IO225" s="26"/>
      <c r="IP225" s="26"/>
      <c r="IQ225" s="26"/>
      <c r="IR225" s="26"/>
      <c r="IS225" s="26"/>
      <c r="IT225" s="26"/>
      <c r="IU225" s="26"/>
      <c r="IV225" s="26"/>
      <c r="IW225" s="26"/>
      <c r="IX225" s="26"/>
      <c r="IY225" s="122"/>
      <c r="IZ225" s="26"/>
      <c r="JA225" s="26"/>
      <c r="JB225" s="26"/>
      <c r="JC225" s="26"/>
      <c r="JD225" s="26"/>
      <c r="JE225" s="26"/>
      <c r="JF225" s="26"/>
      <c r="JG225" s="26"/>
      <c r="JH225" s="26"/>
      <c r="JI225" s="26"/>
      <c r="JJ225" s="26"/>
      <c r="JK225" s="26"/>
      <c r="JL225" s="26"/>
      <c r="JO225" s="26"/>
      <c r="JP225" s="26"/>
      <c r="JQ225" s="26"/>
      <c r="JR225" s="26"/>
      <c r="JS225" s="26"/>
    </row>
    <row r="226" spans="1:279">
      <c r="A226" s="119"/>
      <c r="B226" s="119"/>
      <c r="C226" s="119"/>
      <c r="D226" s="119"/>
      <c r="E226" s="119"/>
      <c r="F226" s="119"/>
      <c r="G226" s="119"/>
      <c r="H226" s="119"/>
      <c r="I226" s="119"/>
      <c r="J226" s="119"/>
      <c r="K226" s="119"/>
      <c r="L226" s="119"/>
      <c r="M226" s="119"/>
      <c r="N226" s="119"/>
      <c r="O226" s="119"/>
      <c r="P226" s="120"/>
      <c r="Q226" s="119"/>
      <c r="R226" s="121"/>
      <c r="S226" s="122"/>
      <c r="T226" s="123"/>
      <c r="U226" s="124"/>
      <c r="V226" s="125"/>
      <c r="W226" s="126"/>
      <c r="X226" s="127"/>
      <c r="Y226" s="128"/>
      <c r="Z226" s="129"/>
      <c r="AA226" s="130"/>
      <c r="AB226" s="131"/>
      <c r="AC226" s="132"/>
      <c r="AD226" s="218"/>
      <c r="AE226" s="132"/>
      <c r="AF226" s="133"/>
      <c r="AL226" s="74"/>
      <c r="AM226" s="134"/>
      <c r="AN226" s="26"/>
      <c r="AO226" s="135"/>
      <c r="AP226" s="74"/>
      <c r="AQ226" s="136"/>
      <c r="AR226" s="136"/>
      <c r="AS226" s="136"/>
      <c r="AT226" s="136"/>
      <c r="AU226" s="136"/>
      <c r="AV226" s="136"/>
      <c r="AW226" s="136"/>
      <c r="AX226" s="136"/>
      <c r="AY226" s="136"/>
      <c r="AZ226" s="136"/>
      <c r="BA226" s="136"/>
      <c r="BB226" s="136"/>
      <c r="BD226" s="26"/>
      <c r="BE226" s="26"/>
      <c r="BF226" s="26"/>
      <c r="BG226" s="26"/>
      <c r="BH226" s="26"/>
      <c r="BI226" s="26"/>
      <c r="BJ226" s="26"/>
      <c r="BK226" s="26"/>
      <c r="BL226" s="26"/>
      <c r="BM226" s="26"/>
      <c r="BN226" s="26"/>
      <c r="BO226" s="26"/>
      <c r="BP226" s="74"/>
      <c r="BQ226" s="74"/>
      <c r="BR226" s="74"/>
      <c r="BS226" s="74"/>
      <c r="BT226" s="74"/>
      <c r="BU226" s="74"/>
      <c r="BV226" s="74"/>
      <c r="BW226" s="74"/>
      <c r="CC226" s="137"/>
      <c r="CD226" s="134"/>
      <c r="CE226" s="138"/>
      <c r="CF226" s="139"/>
      <c r="CG226" s="140"/>
      <c r="CH226" s="138"/>
      <c r="CI226" s="134"/>
      <c r="CJ226" s="134"/>
      <c r="CK226" s="139"/>
      <c r="CL226" s="140"/>
      <c r="CM226" s="137"/>
      <c r="CN226" s="140"/>
      <c r="CO226" s="140"/>
      <c r="CP226" s="139"/>
      <c r="CQ226" s="140"/>
      <c r="CR226" s="137"/>
      <c r="CS226" s="140"/>
      <c r="CT226" s="140"/>
      <c r="CU226" s="139"/>
      <c r="CV226" s="134"/>
      <c r="CW226" s="134"/>
      <c r="CX226" s="134"/>
      <c r="CY226" s="134"/>
      <c r="CZ226" s="134"/>
      <c r="DA226" s="140"/>
      <c r="DB226" s="74"/>
      <c r="DC226" s="28"/>
      <c r="DD226" s="141"/>
      <c r="DE226" s="30"/>
      <c r="DF226" s="74"/>
      <c r="DG226" s="26"/>
      <c r="DH226" s="26"/>
      <c r="DI226" s="142"/>
      <c r="DJ226" s="26"/>
      <c r="DK226" s="26"/>
      <c r="DL226" s="26"/>
      <c r="DM226" s="26"/>
      <c r="DN226" s="143"/>
      <c r="DO226" s="26"/>
      <c r="DP226" s="26"/>
      <c r="DQ226" s="26"/>
      <c r="DR226" s="26"/>
      <c r="DS226" s="26"/>
      <c r="DT226" s="26"/>
      <c r="DU226" s="26"/>
      <c r="DV226" s="26"/>
      <c r="DW226" s="26"/>
      <c r="DX226" s="26"/>
      <c r="DY226" s="26"/>
      <c r="DZ226" s="135"/>
      <c r="EA226" s="135"/>
      <c r="EB226" s="135"/>
      <c r="EC226" s="135"/>
      <c r="ED226" s="135"/>
      <c r="EE226" s="135"/>
      <c r="EF226" s="135"/>
      <c r="EG226" s="135"/>
      <c r="EH226" s="135"/>
      <c r="EI226" s="135"/>
      <c r="EJ226" s="135"/>
      <c r="EK226" s="135"/>
      <c r="EL226" s="135"/>
      <c r="EM226" s="135"/>
      <c r="EN226" s="135"/>
      <c r="EO226" s="135"/>
      <c r="EP226" s="135"/>
      <c r="EQ226" s="135"/>
      <c r="ER226" s="135"/>
      <c r="ES226" s="135"/>
      <c r="ET226" s="135"/>
      <c r="EU226" s="135"/>
      <c r="EW226" s="28"/>
      <c r="EX226" s="28"/>
      <c r="EY226" s="28"/>
      <c r="EZ226" s="28"/>
      <c r="FA226" s="26"/>
      <c r="FB226" s="122"/>
      <c r="FN226" s="122"/>
      <c r="GA226" s="122"/>
      <c r="GB226" s="135"/>
      <c r="GC226" s="135"/>
      <c r="GD226" s="135"/>
      <c r="GE226" s="26"/>
      <c r="GF226" s="135"/>
      <c r="GG226" s="135"/>
      <c r="GH226" s="135"/>
      <c r="GI226" s="135"/>
      <c r="GJ226" s="135"/>
      <c r="GK226" s="135"/>
      <c r="GL226" s="135"/>
      <c r="GM226" s="135"/>
      <c r="GN226" s="74"/>
      <c r="HA226" s="122"/>
      <c r="HB226" s="26"/>
      <c r="HC226" s="26"/>
      <c r="HD226" s="26"/>
      <c r="HE226" s="26"/>
      <c r="HF226" s="26"/>
      <c r="HG226" s="26"/>
      <c r="HH226" s="26"/>
      <c r="HI226" s="26"/>
      <c r="HJ226" s="26"/>
      <c r="HK226" s="26"/>
      <c r="HL226" s="122"/>
      <c r="HM226" s="26"/>
      <c r="HN226" s="26"/>
      <c r="HO226" s="26"/>
      <c r="HP226" s="26"/>
      <c r="HQ226" s="26"/>
      <c r="HR226" s="26"/>
      <c r="HS226" s="26"/>
      <c r="HT226" s="26"/>
      <c r="HU226" s="26"/>
      <c r="HV226" s="26"/>
      <c r="HW226" s="26"/>
      <c r="HX226" s="26"/>
      <c r="HY226" s="122"/>
      <c r="HZ226" s="26"/>
      <c r="IA226" s="26"/>
      <c r="IB226" s="26"/>
      <c r="IC226" s="26"/>
      <c r="ID226" s="26"/>
      <c r="IE226" s="26"/>
      <c r="IF226" s="26"/>
      <c r="IG226" s="26"/>
      <c r="IH226" s="26"/>
      <c r="II226" s="26"/>
      <c r="IJ226" s="26"/>
      <c r="IK226" s="26"/>
      <c r="IL226" s="122"/>
      <c r="IM226" s="26"/>
      <c r="IN226" s="26"/>
      <c r="IO226" s="26"/>
      <c r="IP226" s="26"/>
      <c r="IQ226" s="26"/>
      <c r="IR226" s="26"/>
      <c r="IS226" s="26"/>
      <c r="IT226" s="26"/>
      <c r="IU226" s="26"/>
      <c r="IV226" s="26"/>
      <c r="IW226" s="26"/>
      <c r="IX226" s="26"/>
      <c r="IY226" s="122"/>
      <c r="IZ226" s="26"/>
      <c r="JA226" s="26"/>
      <c r="JB226" s="26"/>
      <c r="JC226" s="26"/>
      <c r="JD226" s="26"/>
      <c r="JE226" s="26"/>
      <c r="JF226" s="26"/>
      <c r="JG226" s="26"/>
      <c r="JH226" s="26"/>
      <c r="JI226" s="26"/>
      <c r="JJ226" s="26"/>
      <c r="JK226" s="26"/>
      <c r="JL226" s="26"/>
      <c r="JO226" s="26"/>
      <c r="JP226" s="26"/>
      <c r="JQ226" s="26"/>
      <c r="JR226" s="26"/>
      <c r="JS226" s="26"/>
    </row>
    <row r="227" spans="1:279">
      <c r="A227" s="119"/>
      <c r="B227" s="119"/>
      <c r="C227" s="119"/>
      <c r="D227" s="119"/>
      <c r="E227" s="119"/>
      <c r="F227" s="119"/>
      <c r="G227" s="119"/>
      <c r="H227" s="119"/>
      <c r="I227" s="119"/>
      <c r="J227" s="119"/>
      <c r="K227" s="119"/>
      <c r="L227" s="119"/>
      <c r="M227" s="119"/>
      <c r="N227" s="119"/>
      <c r="O227" s="119"/>
      <c r="P227" s="120"/>
      <c r="Q227" s="119"/>
      <c r="R227" s="121"/>
      <c r="S227" s="122"/>
      <c r="T227" s="123"/>
      <c r="U227" s="124"/>
      <c r="V227" s="125"/>
      <c r="W227" s="126"/>
      <c r="X227" s="127"/>
      <c r="Y227" s="128"/>
      <c r="Z227" s="129"/>
      <c r="AA227" s="130"/>
      <c r="AB227" s="131"/>
      <c r="AC227" s="132"/>
      <c r="AD227" s="218"/>
      <c r="AE227" s="132"/>
      <c r="AF227" s="133"/>
      <c r="AL227" s="74"/>
      <c r="AM227" s="134"/>
      <c r="AN227" s="26"/>
      <c r="AO227" s="135"/>
      <c r="AP227" s="74"/>
      <c r="AQ227" s="136"/>
      <c r="AR227" s="136"/>
      <c r="AS227" s="136"/>
      <c r="AT227" s="136"/>
      <c r="AU227" s="136"/>
      <c r="AV227" s="136"/>
      <c r="AW227" s="136"/>
      <c r="AX227" s="136"/>
      <c r="AY227" s="136"/>
      <c r="AZ227" s="136"/>
      <c r="BA227" s="136"/>
      <c r="BB227" s="136"/>
      <c r="BD227" s="26"/>
      <c r="BE227" s="26"/>
      <c r="BF227" s="26"/>
      <c r="BG227" s="26"/>
      <c r="BH227" s="26"/>
      <c r="BI227" s="26"/>
      <c r="BJ227" s="26"/>
      <c r="BK227" s="26"/>
      <c r="BL227" s="26"/>
      <c r="BM227" s="26"/>
      <c r="BN227" s="26"/>
      <c r="BO227" s="26"/>
      <c r="BP227" s="74"/>
      <c r="BQ227" s="74"/>
      <c r="BR227" s="74"/>
      <c r="BS227" s="74"/>
      <c r="BT227" s="74"/>
      <c r="BU227" s="74"/>
      <c r="BV227" s="74"/>
      <c r="BW227" s="74"/>
      <c r="CC227" s="137"/>
      <c r="CD227" s="134"/>
      <c r="CE227" s="138"/>
      <c r="CF227" s="139"/>
      <c r="CG227" s="140"/>
      <c r="CH227" s="138"/>
      <c r="CI227" s="134"/>
      <c r="CJ227" s="134"/>
      <c r="CK227" s="139"/>
      <c r="CL227" s="140"/>
      <c r="CM227" s="137"/>
      <c r="CN227" s="140"/>
      <c r="CO227" s="140"/>
      <c r="CP227" s="139"/>
      <c r="CQ227" s="140"/>
      <c r="CR227" s="137"/>
      <c r="CS227" s="140"/>
      <c r="CT227" s="140"/>
      <c r="CU227" s="139"/>
      <c r="CV227" s="134"/>
      <c r="CW227" s="134"/>
      <c r="CX227" s="134"/>
      <c r="CY227" s="134"/>
      <c r="CZ227" s="134"/>
      <c r="DA227" s="140"/>
      <c r="DB227" s="74"/>
      <c r="DC227" s="28"/>
      <c r="DD227" s="141"/>
      <c r="DE227" s="30"/>
      <c r="DF227" s="74"/>
      <c r="DG227" s="26"/>
      <c r="DH227" s="26"/>
      <c r="DI227" s="142"/>
      <c r="DJ227" s="26"/>
      <c r="DK227" s="26"/>
      <c r="DL227" s="26"/>
      <c r="DM227" s="26"/>
      <c r="DN227" s="143"/>
      <c r="DO227" s="26"/>
      <c r="DP227" s="26"/>
      <c r="DQ227" s="26"/>
      <c r="DR227" s="26"/>
      <c r="DS227" s="26"/>
      <c r="DT227" s="26"/>
      <c r="DU227" s="26"/>
      <c r="DV227" s="26"/>
      <c r="DW227" s="26"/>
      <c r="DX227" s="26"/>
      <c r="DY227" s="26"/>
      <c r="DZ227" s="135"/>
      <c r="EA227" s="135"/>
      <c r="EB227" s="135"/>
      <c r="EC227" s="135"/>
      <c r="ED227" s="135"/>
      <c r="EE227" s="135"/>
      <c r="EF227" s="135"/>
      <c r="EG227" s="135"/>
      <c r="EH227" s="135"/>
      <c r="EI227" s="135"/>
      <c r="EJ227" s="135"/>
      <c r="EK227" s="135"/>
      <c r="EL227" s="135"/>
      <c r="EM227" s="135"/>
      <c r="EN227" s="135"/>
      <c r="EO227" s="135"/>
      <c r="EP227" s="135"/>
      <c r="EQ227" s="135"/>
      <c r="ER227" s="135"/>
      <c r="ES227" s="135"/>
      <c r="ET227" s="135"/>
      <c r="EU227" s="135"/>
      <c r="EW227" s="28"/>
      <c r="EX227" s="28"/>
      <c r="EY227" s="28"/>
      <c r="EZ227" s="28"/>
      <c r="FA227" s="26"/>
      <c r="FB227" s="122"/>
      <c r="FN227" s="122"/>
      <c r="GA227" s="122"/>
      <c r="GB227" s="135"/>
      <c r="GC227" s="135"/>
      <c r="GD227" s="135"/>
      <c r="GE227" s="26"/>
      <c r="GF227" s="135"/>
      <c r="GG227" s="135"/>
      <c r="GH227" s="135"/>
      <c r="GI227" s="135"/>
      <c r="GJ227" s="135"/>
      <c r="GK227" s="135"/>
      <c r="GL227" s="135"/>
      <c r="GM227" s="135"/>
      <c r="GN227" s="74"/>
      <c r="HA227" s="122"/>
      <c r="HB227" s="26"/>
      <c r="HC227" s="26"/>
      <c r="HD227" s="26"/>
      <c r="HE227" s="26"/>
      <c r="HF227" s="26"/>
      <c r="HG227" s="26"/>
      <c r="HH227" s="26"/>
      <c r="HI227" s="26"/>
      <c r="HJ227" s="26"/>
      <c r="HK227" s="26"/>
      <c r="HL227" s="122"/>
      <c r="HM227" s="26"/>
      <c r="HN227" s="26"/>
      <c r="HO227" s="26"/>
      <c r="HP227" s="26"/>
      <c r="HQ227" s="26"/>
      <c r="HR227" s="26"/>
      <c r="HS227" s="26"/>
      <c r="HT227" s="26"/>
      <c r="HU227" s="26"/>
      <c r="HV227" s="26"/>
      <c r="HW227" s="26"/>
      <c r="HX227" s="26"/>
      <c r="HY227" s="122"/>
      <c r="HZ227" s="26"/>
      <c r="IA227" s="26"/>
      <c r="IB227" s="26"/>
      <c r="IC227" s="26"/>
      <c r="ID227" s="26"/>
      <c r="IE227" s="26"/>
      <c r="IF227" s="26"/>
      <c r="IG227" s="26"/>
      <c r="IH227" s="26"/>
      <c r="II227" s="26"/>
      <c r="IJ227" s="26"/>
      <c r="IK227" s="26"/>
      <c r="IL227" s="122"/>
      <c r="IM227" s="26"/>
      <c r="IN227" s="26"/>
      <c r="IO227" s="26"/>
      <c r="IP227" s="26"/>
      <c r="IQ227" s="26"/>
      <c r="IR227" s="26"/>
      <c r="IS227" s="26"/>
      <c r="IT227" s="26"/>
      <c r="IU227" s="26"/>
      <c r="IV227" s="26"/>
      <c r="IW227" s="26"/>
      <c r="IX227" s="26"/>
      <c r="IY227" s="122"/>
      <c r="IZ227" s="26"/>
      <c r="JA227" s="26"/>
      <c r="JB227" s="26"/>
      <c r="JC227" s="26"/>
      <c r="JD227" s="26"/>
      <c r="JE227" s="26"/>
      <c r="JF227" s="26"/>
      <c r="JG227" s="26"/>
      <c r="JH227" s="26"/>
      <c r="JI227" s="26"/>
      <c r="JJ227" s="26"/>
      <c r="JK227" s="26"/>
      <c r="JL227" s="26"/>
      <c r="JO227" s="26"/>
      <c r="JP227" s="26"/>
      <c r="JQ227" s="26"/>
      <c r="JR227" s="26"/>
      <c r="JS227" s="26"/>
    </row>
    <row r="228" spans="1:279">
      <c r="A228" s="119"/>
      <c r="B228" s="119"/>
      <c r="C228" s="119"/>
      <c r="D228" s="119"/>
      <c r="E228" s="119"/>
      <c r="F228" s="119"/>
      <c r="G228" s="119"/>
      <c r="H228" s="119"/>
      <c r="I228" s="119"/>
      <c r="J228" s="119"/>
      <c r="K228" s="119"/>
      <c r="L228" s="119"/>
      <c r="M228" s="119"/>
      <c r="N228" s="119"/>
      <c r="O228" s="119"/>
      <c r="P228" s="120"/>
      <c r="Q228" s="119"/>
      <c r="R228" s="121"/>
      <c r="S228" s="122"/>
      <c r="T228" s="123"/>
      <c r="U228" s="124"/>
      <c r="V228" s="125"/>
      <c r="W228" s="126"/>
      <c r="X228" s="127"/>
      <c r="Y228" s="128"/>
      <c r="Z228" s="129"/>
      <c r="AA228" s="130"/>
      <c r="AB228" s="131"/>
      <c r="AC228" s="132"/>
      <c r="AD228" s="218"/>
      <c r="AE228" s="132"/>
      <c r="AF228" s="133"/>
      <c r="AL228" s="74"/>
      <c r="AM228" s="134"/>
      <c r="AN228" s="26"/>
      <c r="AO228" s="135"/>
      <c r="AP228" s="74"/>
      <c r="AQ228" s="136"/>
      <c r="AR228" s="136"/>
      <c r="AS228" s="136"/>
      <c r="AT228" s="136"/>
      <c r="AU228" s="136"/>
      <c r="AV228" s="136"/>
      <c r="AW228" s="136"/>
      <c r="AX228" s="136"/>
      <c r="AY228" s="136"/>
      <c r="AZ228" s="136"/>
      <c r="BA228" s="136"/>
      <c r="BB228" s="136"/>
      <c r="BD228" s="26"/>
      <c r="BE228" s="26"/>
      <c r="BF228" s="26"/>
      <c r="BG228" s="26"/>
      <c r="BH228" s="26"/>
      <c r="BI228" s="26"/>
      <c r="BJ228" s="26"/>
      <c r="BK228" s="26"/>
      <c r="BL228" s="26"/>
      <c r="BM228" s="26"/>
      <c r="BN228" s="26"/>
      <c r="BO228" s="26"/>
      <c r="BP228" s="74"/>
      <c r="BQ228" s="74"/>
      <c r="BR228" s="74"/>
      <c r="BS228" s="74"/>
      <c r="BT228" s="74"/>
      <c r="BU228" s="74"/>
      <c r="BV228" s="74"/>
      <c r="BW228" s="74"/>
      <c r="CC228" s="137"/>
      <c r="CD228" s="134"/>
      <c r="CE228" s="138"/>
      <c r="CF228" s="139"/>
      <c r="CG228" s="140"/>
      <c r="CH228" s="138"/>
      <c r="CI228" s="134"/>
      <c r="CJ228" s="134"/>
      <c r="CK228" s="139"/>
      <c r="CL228" s="140"/>
      <c r="CM228" s="137"/>
      <c r="CN228" s="140"/>
      <c r="CO228" s="140"/>
      <c r="CP228" s="139"/>
      <c r="CQ228" s="140"/>
      <c r="CR228" s="137"/>
      <c r="CS228" s="140"/>
      <c r="CT228" s="140"/>
      <c r="CU228" s="139"/>
      <c r="CV228" s="134"/>
      <c r="CW228" s="134"/>
      <c r="CX228" s="134"/>
      <c r="CY228" s="134"/>
      <c r="CZ228" s="134"/>
      <c r="DA228" s="140"/>
      <c r="DB228" s="74"/>
      <c r="DC228" s="28"/>
      <c r="DD228" s="141"/>
      <c r="DE228" s="30"/>
      <c r="DF228" s="74"/>
      <c r="DG228" s="26"/>
      <c r="DH228" s="26"/>
      <c r="DI228" s="142"/>
      <c r="DJ228" s="26"/>
      <c r="DK228" s="26"/>
      <c r="DL228" s="26"/>
      <c r="DM228" s="26"/>
      <c r="DN228" s="143"/>
      <c r="DO228" s="26"/>
      <c r="DP228" s="26"/>
      <c r="DQ228" s="26"/>
      <c r="DR228" s="26"/>
      <c r="DS228" s="26"/>
      <c r="DT228" s="26"/>
      <c r="DU228" s="26"/>
      <c r="DV228" s="26"/>
      <c r="DW228" s="26"/>
      <c r="DX228" s="26"/>
      <c r="DY228" s="26"/>
      <c r="DZ228" s="135"/>
      <c r="EA228" s="135"/>
      <c r="EB228" s="135"/>
      <c r="EC228" s="135"/>
      <c r="ED228" s="135"/>
      <c r="EE228" s="135"/>
      <c r="EF228" s="135"/>
      <c r="EG228" s="135"/>
      <c r="EH228" s="135"/>
      <c r="EI228" s="135"/>
      <c r="EJ228" s="135"/>
      <c r="EK228" s="135"/>
      <c r="EL228" s="135"/>
      <c r="EM228" s="135"/>
      <c r="EN228" s="135"/>
      <c r="EO228" s="135"/>
      <c r="EP228" s="135"/>
      <c r="EQ228" s="135"/>
      <c r="ER228" s="135"/>
      <c r="ES228" s="135"/>
      <c r="ET228" s="135"/>
      <c r="EU228" s="135"/>
      <c r="EW228" s="28"/>
      <c r="EX228" s="28"/>
      <c r="EY228" s="28"/>
      <c r="EZ228" s="28"/>
      <c r="FA228" s="26"/>
      <c r="FB228" s="122"/>
      <c r="FN228" s="122"/>
      <c r="GA228" s="122"/>
      <c r="GB228" s="135"/>
      <c r="GC228" s="135"/>
      <c r="GD228" s="135"/>
      <c r="GE228" s="26"/>
      <c r="GF228" s="135"/>
      <c r="GG228" s="135"/>
      <c r="GH228" s="135"/>
      <c r="GI228" s="135"/>
      <c r="GJ228" s="135"/>
      <c r="GK228" s="135"/>
      <c r="GL228" s="135"/>
      <c r="GM228" s="135"/>
      <c r="GN228" s="74"/>
      <c r="HA228" s="122"/>
      <c r="HB228" s="26"/>
      <c r="HC228" s="26"/>
      <c r="HD228" s="26"/>
      <c r="HE228" s="26"/>
      <c r="HF228" s="26"/>
      <c r="HG228" s="26"/>
      <c r="HH228" s="26"/>
      <c r="HI228" s="26"/>
      <c r="HJ228" s="26"/>
      <c r="HK228" s="26"/>
      <c r="HL228" s="122"/>
      <c r="HM228" s="26"/>
      <c r="HN228" s="26"/>
      <c r="HO228" s="26"/>
      <c r="HP228" s="26"/>
      <c r="HQ228" s="26"/>
      <c r="HR228" s="26"/>
      <c r="HS228" s="26"/>
      <c r="HT228" s="26"/>
      <c r="HU228" s="26"/>
      <c r="HV228" s="26"/>
      <c r="HW228" s="26"/>
      <c r="HX228" s="26"/>
      <c r="HY228" s="122"/>
      <c r="HZ228" s="26"/>
      <c r="IA228" s="26"/>
      <c r="IB228" s="26"/>
      <c r="IC228" s="26"/>
      <c r="ID228" s="26"/>
      <c r="IE228" s="26"/>
      <c r="IF228" s="26"/>
      <c r="IG228" s="26"/>
      <c r="IH228" s="26"/>
      <c r="II228" s="26"/>
      <c r="IJ228" s="26"/>
      <c r="IK228" s="26"/>
      <c r="IL228" s="122"/>
      <c r="IM228" s="26"/>
      <c r="IN228" s="26"/>
      <c r="IO228" s="26"/>
      <c r="IP228" s="26"/>
      <c r="IQ228" s="26"/>
      <c r="IR228" s="26"/>
      <c r="IS228" s="26"/>
      <c r="IT228" s="26"/>
      <c r="IU228" s="26"/>
      <c r="IV228" s="26"/>
      <c r="IW228" s="26"/>
      <c r="IX228" s="26"/>
      <c r="IY228" s="122"/>
      <c r="IZ228" s="26"/>
      <c r="JA228" s="26"/>
      <c r="JB228" s="26"/>
      <c r="JC228" s="26"/>
      <c r="JD228" s="26"/>
      <c r="JE228" s="26"/>
      <c r="JF228" s="26"/>
      <c r="JG228" s="26"/>
      <c r="JH228" s="26"/>
      <c r="JI228" s="26"/>
      <c r="JJ228" s="26"/>
      <c r="JK228" s="26"/>
      <c r="JL228" s="26"/>
      <c r="JO228" s="26"/>
      <c r="JP228" s="26"/>
      <c r="JQ228" s="26"/>
      <c r="JR228" s="26"/>
      <c r="JS228" s="26"/>
    </row>
    <row r="229" spans="1:279">
      <c r="A229" s="119"/>
      <c r="B229" s="119"/>
      <c r="C229" s="119"/>
      <c r="D229" s="119"/>
      <c r="E229" s="119"/>
      <c r="F229" s="119"/>
      <c r="G229" s="119"/>
      <c r="H229" s="119"/>
      <c r="I229" s="119"/>
      <c r="J229" s="119"/>
      <c r="K229" s="119"/>
      <c r="L229" s="119"/>
      <c r="M229" s="119"/>
      <c r="N229" s="119"/>
      <c r="O229" s="119"/>
      <c r="P229" s="120"/>
      <c r="Q229" s="119"/>
      <c r="R229" s="121"/>
      <c r="S229" s="122"/>
      <c r="T229" s="123"/>
      <c r="U229" s="124"/>
      <c r="V229" s="125"/>
      <c r="W229" s="126"/>
      <c r="X229" s="127"/>
      <c r="Y229" s="128"/>
      <c r="Z229" s="129"/>
      <c r="AA229" s="130"/>
      <c r="AB229" s="131"/>
      <c r="AC229" s="132"/>
      <c r="AD229" s="218"/>
      <c r="AE229" s="132"/>
      <c r="AF229" s="133"/>
      <c r="AL229" s="74"/>
      <c r="AM229" s="134"/>
      <c r="AN229" s="26"/>
      <c r="AO229" s="135"/>
      <c r="AP229" s="74"/>
      <c r="AQ229" s="136"/>
      <c r="AR229" s="136"/>
      <c r="AS229" s="136"/>
      <c r="AT229" s="136"/>
      <c r="AU229" s="136"/>
      <c r="AV229" s="136"/>
      <c r="AW229" s="136"/>
      <c r="AX229" s="136"/>
      <c r="AY229" s="136"/>
      <c r="AZ229" s="136"/>
      <c r="BA229" s="136"/>
      <c r="BB229" s="136"/>
      <c r="BD229" s="26"/>
      <c r="BE229" s="26"/>
      <c r="BF229" s="26"/>
      <c r="BG229" s="26"/>
      <c r="BH229" s="26"/>
      <c r="BI229" s="26"/>
      <c r="BJ229" s="26"/>
      <c r="BK229" s="26"/>
      <c r="BL229" s="26"/>
      <c r="BM229" s="26"/>
      <c r="BN229" s="26"/>
      <c r="BO229" s="26"/>
      <c r="BP229" s="74"/>
      <c r="BQ229" s="74"/>
      <c r="BR229" s="74"/>
      <c r="BS229" s="74"/>
      <c r="BT229" s="74"/>
      <c r="BU229" s="74"/>
      <c r="BV229" s="74"/>
      <c r="BW229" s="74"/>
      <c r="CC229" s="137"/>
      <c r="CD229" s="134"/>
      <c r="CE229" s="138"/>
      <c r="CF229" s="139"/>
      <c r="CG229" s="140"/>
      <c r="CH229" s="138"/>
      <c r="CI229" s="134"/>
      <c r="CJ229" s="134"/>
      <c r="CK229" s="139"/>
      <c r="CL229" s="140"/>
      <c r="CM229" s="137"/>
      <c r="CN229" s="140"/>
      <c r="CO229" s="140"/>
      <c r="CP229" s="139"/>
      <c r="CQ229" s="140"/>
      <c r="CR229" s="137"/>
      <c r="CS229" s="140"/>
      <c r="CT229" s="140"/>
      <c r="CU229" s="139"/>
      <c r="CV229" s="134"/>
      <c r="CW229" s="134"/>
      <c r="CX229" s="134"/>
      <c r="CY229" s="134"/>
      <c r="CZ229" s="134"/>
      <c r="DA229" s="140"/>
      <c r="DB229" s="74"/>
      <c r="DC229" s="28"/>
      <c r="DD229" s="141"/>
      <c r="DE229" s="30"/>
      <c r="DF229" s="74"/>
      <c r="DG229" s="26"/>
      <c r="DH229" s="26"/>
      <c r="DI229" s="142"/>
      <c r="DJ229" s="26"/>
      <c r="DK229" s="26"/>
      <c r="DL229" s="26"/>
      <c r="DM229" s="26"/>
      <c r="DN229" s="143"/>
      <c r="DO229" s="26"/>
      <c r="DP229" s="26"/>
      <c r="DQ229" s="26"/>
      <c r="DR229" s="26"/>
      <c r="DS229" s="26"/>
      <c r="DT229" s="26"/>
      <c r="DU229" s="26"/>
      <c r="DV229" s="26"/>
      <c r="DW229" s="26"/>
      <c r="DX229" s="26"/>
      <c r="DY229" s="26"/>
      <c r="DZ229" s="135"/>
      <c r="EA229" s="135"/>
      <c r="EB229" s="135"/>
      <c r="EC229" s="135"/>
      <c r="ED229" s="135"/>
      <c r="EE229" s="135"/>
      <c r="EF229" s="135"/>
      <c r="EG229" s="135"/>
      <c r="EH229" s="135"/>
      <c r="EI229" s="135"/>
      <c r="EJ229" s="135"/>
      <c r="EK229" s="135"/>
      <c r="EL229" s="135"/>
      <c r="EM229" s="135"/>
      <c r="EN229" s="135"/>
      <c r="EO229" s="135"/>
      <c r="EP229" s="135"/>
      <c r="EQ229" s="135"/>
      <c r="ER229" s="135"/>
      <c r="ES229" s="135"/>
      <c r="ET229" s="135"/>
      <c r="EU229" s="135"/>
      <c r="EW229" s="28"/>
      <c r="EX229" s="28"/>
      <c r="EY229" s="28"/>
      <c r="EZ229" s="28"/>
      <c r="FA229" s="26"/>
      <c r="FB229" s="122"/>
      <c r="FN229" s="122"/>
      <c r="GA229" s="122"/>
      <c r="GB229" s="135"/>
      <c r="GC229" s="135"/>
      <c r="GD229" s="135"/>
      <c r="GE229" s="26"/>
      <c r="GF229" s="135"/>
      <c r="GG229" s="135"/>
      <c r="GH229" s="135"/>
      <c r="GI229" s="135"/>
      <c r="GJ229" s="135"/>
      <c r="GK229" s="135"/>
      <c r="GL229" s="135"/>
      <c r="GM229" s="135"/>
      <c r="GN229" s="74"/>
      <c r="HA229" s="122"/>
      <c r="HB229" s="26"/>
      <c r="HC229" s="26"/>
      <c r="HD229" s="26"/>
      <c r="HE229" s="26"/>
      <c r="HF229" s="26"/>
      <c r="HG229" s="26"/>
      <c r="HH229" s="26"/>
      <c r="HI229" s="26"/>
      <c r="HJ229" s="26"/>
      <c r="HK229" s="26"/>
      <c r="HL229" s="122"/>
      <c r="HM229" s="26"/>
      <c r="HN229" s="26"/>
      <c r="HO229" s="26"/>
      <c r="HP229" s="26"/>
      <c r="HQ229" s="26"/>
      <c r="HR229" s="26"/>
      <c r="HS229" s="26"/>
      <c r="HT229" s="26"/>
      <c r="HU229" s="26"/>
      <c r="HV229" s="26"/>
      <c r="HW229" s="26"/>
      <c r="HX229" s="26"/>
      <c r="HY229" s="122"/>
      <c r="HZ229" s="26"/>
      <c r="IA229" s="26"/>
      <c r="IB229" s="26"/>
      <c r="IC229" s="26"/>
      <c r="ID229" s="26"/>
      <c r="IE229" s="26"/>
      <c r="IF229" s="26"/>
      <c r="IG229" s="26"/>
      <c r="IH229" s="26"/>
      <c r="II229" s="26"/>
      <c r="IJ229" s="26"/>
      <c r="IK229" s="26"/>
      <c r="IL229" s="122"/>
      <c r="IM229" s="26"/>
      <c r="IN229" s="26"/>
      <c r="IO229" s="26"/>
      <c r="IP229" s="26"/>
      <c r="IQ229" s="26"/>
      <c r="IR229" s="26"/>
      <c r="IS229" s="26"/>
      <c r="IT229" s="26"/>
      <c r="IU229" s="26"/>
      <c r="IV229" s="26"/>
      <c r="IW229" s="26"/>
      <c r="IX229" s="26"/>
      <c r="IY229" s="122"/>
      <c r="IZ229" s="26"/>
      <c r="JA229" s="26"/>
      <c r="JB229" s="26"/>
      <c r="JC229" s="26"/>
      <c r="JD229" s="26"/>
      <c r="JE229" s="26"/>
      <c r="JF229" s="26"/>
      <c r="JG229" s="26"/>
      <c r="JH229" s="26"/>
      <c r="JI229" s="26"/>
      <c r="JJ229" s="26"/>
      <c r="JK229" s="26"/>
      <c r="JL229" s="26"/>
      <c r="JO229" s="26"/>
      <c r="JP229" s="26"/>
      <c r="JQ229" s="26"/>
      <c r="JR229" s="26"/>
      <c r="JS229" s="26"/>
    </row>
    <row r="230" spans="1:279">
      <c r="A230" s="119"/>
      <c r="B230" s="119"/>
      <c r="C230" s="119"/>
      <c r="D230" s="119"/>
      <c r="E230" s="119"/>
      <c r="F230" s="119"/>
      <c r="G230" s="119"/>
      <c r="H230" s="119"/>
      <c r="I230" s="119"/>
      <c r="J230" s="119"/>
      <c r="K230" s="119"/>
      <c r="L230" s="119"/>
      <c r="M230" s="119"/>
      <c r="N230" s="119"/>
      <c r="O230" s="119"/>
      <c r="P230" s="120"/>
      <c r="Q230" s="119"/>
      <c r="R230" s="121"/>
      <c r="S230" s="122"/>
      <c r="T230" s="123"/>
      <c r="U230" s="124"/>
      <c r="V230" s="125"/>
      <c r="W230" s="126"/>
      <c r="X230" s="127"/>
      <c r="Y230" s="128"/>
      <c r="Z230" s="129"/>
      <c r="AA230" s="130"/>
      <c r="AB230" s="131"/>
      <c r="AC230" s="132"/>
      <c r="AD230" s="218"/>
      <c r="AE230" s="132"/>
      <c r="AF230" s="133"/>
      <c r="AL230" s="74"/>
      <c r="AM230" s="134"/>
      <c r="AN230" s="26"/>
      <c r="AO230" s="135"/>
      <c r="AP230" s="74"/>
      <c r="AQ230" s="136"/>
      <c r="AR230" s="136"/>
      <c r="AS230" s="136"/>
      <c r="AT230" s="136"/>
      <c r="AU230" s="136"/>
      <c r="AV230" s="136"/>
      <c r="AW230" s="136"/>
      <c r="AX230" s="136"/>
      <c r="AY230" s="136"/>
      <c r="AZ230" s="136"/>
      <c r="BA230" s="136"/>
      <c r="BB230" s="136"/>
      <c r="BD230" s="26"/>
      <c r="BE230" s="26"/>
      <c r="BF230" s="26"/>
      <c r="BG230" s="26"/>
      <c r="BH230" s="26"/>
      <c r="BI230" s="26"/>
      <c r="BJ230" s="26"/>
      <c r="BK230" s="26"/>
      <c r="BL230" s="26"/>
      <c r="BM230" s="26"/>
      <c r="BN230" s="26"/>
      <c r="BO230" s="26"/>
      <c r="BP230" s="74"/>
      <c r="BQ230" s="74"/>
      <c r="BR230" s="74"/>
      <c r="BS230" s="74"/>
      <c r="BT230" s="74"/>
      <c r="BU230" s="74"/>
      <c r="BV230" s="74"/>
      <c r="BW230" s="74"/>
      <c r="CC230" s="137"/>
      <c r="CD230" s="134"/>
      <c r="CE230" s="138"/>
      <c r="CF230" s="139"/>
      <c r="CG230" s="140"/>
      <c r="CH230" s="138"/>
      <c r="CI230" s="134"/>
      <c r="CJ230" s="134"/>
      <c r="CK230" s="139"/>
      <c r="CL230" s="140"/>
      <c r="CM230" s="137"/>
      <c r="CN230" s="140"/>
      <c r="CO230" s="140"/>
      <c r="CP230" s="139"/>
      <c r="CQ230" s="140"/>
      <c r="CR230" s="137"/>
      <c r="CS230" s="140"/>
      <c r="CT230" s="140"/>
      <c r="CU230" s="139"/>
      <c r="CV230" s="134"/>
      <c r="CW230" s="134"/>
      <c r="CX230" s="134"/>
      <c r="CY230" s="134"/>
      <c r="CZ230" s="134"/>
      <c r="DA230" s="140"/>
      <c r="DB230" s="74"/>
      <c r="DC230" s="28"/>
      <c r="DD230" s="141"/>
      <c r="DE230" s="30"/>
      <c r="DF230" s="74"/>
      <c r="DG230" s="26"/>
      <c r="DH230" s="26"/>
      <c r="DI230" s="142"/>
      <c r="DJ230" s="26"/>
      <c r="DK230" s="26"/>
      <c r="DL230" s="26"/>
      <c r="DM230" s="26"/>
      <c r="DN230" s="143"/>
      <c r="DO230" s="26"/>
      <c r="DP230" s="26"/>
      <c r="DQ230" s="26"/>
      <c r="DR230" s="26"/>
      <c r="DS230" s="26"/>
      <c r="DT230" s="26"/>
      <c r="DU230" s="26"/>
      <c r="DV230" s="26"/>
      <c r="DW230" s="26"/>
      <c r="DX230" s="26"/>
      <c r="DY230" s="26"/>
      <c r="DZ230" s="135"/>
      <c r="EA230" s="135"/>
      <c r="EB230" s="135"/>
      <c r="EC230" s="135"/>
      <c r="ED230" s="135"/>
      <c r="EE230" s="135"/>
      <c r="EF230" s="135"/>
      <c r="EG230" s="135"/>
      <c r="EH230" s="135"/>
      <c r="EI230" s="135"/>
      <c r="EJ230" s="135"/>
      <c r="EK230" s="135"/>
      <c r="EL230" s="135"/>
      <c r="EM230" s="135"/>
      <c r="EN230" s="135"/>
      <c r="EO230" s="135"/>
      <c r="EP230" s="135"/>
      <c r="EQ230" s="135"/>
      <c r="ER230" s="135"/>
      <c r="ES230" s="135"/>
      <c r="ET230" s="135"/>
      <c r="EU230" s="135"/>
      <c r="EW230" s="28"/>
      <c r="EX230" s="28"/>
      <c r="EY230" s="28"/>
      <c r="EZ230" s="28"/>
      <c r="FA230" s="26"/>
      <c r="FB230" s="122"/>
      <c r="FN230" s="122"/>
      <c r="GA230" s="122"/>
      <c r="GB230" s="135"/>
      <c r="GC230" s="135"/>
      <c r="GD230" s="135"/>
      <c r="GE230" s="26"/>
      <c r="GF230" s="135"/>
      <c r="GG230" s="135"/>
      <c r="GH230" s="135"/>
      <c r="GI230" s="135"/>
      <c r="GJ230" s="135"/>
      <c r="GK230" s="135"/>
      <c r="GL230" s="135"/>
      <c r="GM230" s="135"/>
      <c r="GN230" s="74"/>
      <c r="HA230" s="122"/>
      <c r="HB230" s="26"/>
      <c r="HC230" s="26"/>
      <c r="HD230" s="26"/>
      <c r="HE230" s="26"/>
      <c r="HF230" s="26"/>
      <c r="HG230" s="26"/>
      <c r="HH230" s="26"/>
      <c r="HI230" s="26"/>
      <c r="HJ230" s="26"/>
      <c r="HK230" s="26"/>
      <c r="HL230" s="122"/>
      <c r="HM230" s="26"/>
      <c r="HN230" s="26"/>
      <c r="HO230" s="26"/>
      <c r="HP230" s="26"/>
      <c r="HQ230" s="26"/>
      <c r="HR230" s="26"/>
      <c r="HS230" s="26"/>
      <c r="HT230" s="26"/>
      <c r="HU230" s="26"/>
      <c r="HV230" s="26"/>
      <c r="HW230" s="26"/>
      <c r="HX230" s="26"/>
      <c r="HY230" s="122"/>
      <c r="HZ230" s="26"/>
      <c r="IA230" s="26"/>
      <c r="IB230" s="26"/>
      <c r="IC230" s="26"/>
      <c r="ID230" s="26"/>
      <c r="IE230" s="26"/>
      <c r="IF230" s="26"/>
      <c r="IG230" s="26"/>
      <c r="IH230" s="26"/>
      <c r="II230" s="26"/>
      <c r="IJ230" s="26"/>
      <c r="IK230" s="26"/>
      <c r="IL230" s="122"/>
      <c r="IM230" s="26"/>
      <c r="IN230" s="26"/>
      <c r="IO230" s="26"/>
      <c r="IP230" s="26"/>
      <c r="IQ230" s="26"/>
      <c r="IR230" s="26"/>
      <c r="IS230" s="26"/>
      <c r="IT230" s="26"/>
      <c r="IU230" s="26"/>
      <c r="IV230" s="26"/>
      <c r="IW230" s="26"/>
      <c r="IX230" s="26"/>
      <c r="IY230" s="122"/>
      <c r="IZ230" s="26"/>
      <c r="JA230" s="26"/>
      <c r="JB230" s="26"/>
      <c r="JC230" s="26"/>
      <c r="JD230" s="26"/>
      <c r="JE230" s="26"/>
      <c r="JF230" s="26"/>
      <c r="JG230" s="26"/>
      <c r="JH230" s="26"/>
      <c r="JI230" s="26"/>
      <c r="JJ230" s="26"/>
      <c r="JK230" s="26"/>
      <c r="JL230" s="26"/>
      <c r="JO230" s="26"/>
      <c r="JP230" s="26"/>
      <c r="JQ230" s="26"/>
      <c r="JR230" s="26"/>
      <c r="JS230" s="26"/>
    </row>
    <row r="231" spans="1:279">
      <c r="A231" s="119"/>
      <c r="B231" s="119"/>
      <c r="C231" s="119"/>
      <c r="D231" s="119"/>
      <c r="E231" s="119"/>
      <c r="F231" s="119"/>
      <c r="G231" s="119"/>
      <c r="H231" s="119"/>
      <c r="I231" s="119"/>
      <c r="J231" s="119"/>
      <c r="K231" s="119"/>
      <c r="L231" s="119"/>
      <c r="M231" s="119"/>
      <c r="N231" s="119"/>
      <c r="O231" s="119"/>
      <c r="P231" s="120"/>
      <c r="Q231" s="119"/>
      <c r="R231" s="121"/>
      <c r="S231" s="122"/>
      <c r="T231" s="123"/>
      <c r="U231" s="124"/>
      <c r="V231" s="125"/>
      <c r="W231" s="126"/>
      <c r="X231" s="127"/>
      <c r="Y231" s="128"/>
      <c r="Z231" s="129"/>
      <c r="AA231" s="130"/>
      <c r="AB231" s="131"/>
      <c r="AC231" s="132"/>
      <c r="AD231" s="218"/>
      <c r="AE231" s="132"/>
      <c r="AF231" s="133"/>
      <c r="AL231" s="74"/>
      <c r="AM231" s="134"/>
      <c r="AN231" s="26"/>
      <c r="AO231" s="135"/>
      <c r="AP231" s="74"/>
      <c r="AQ231" s="136"/>
      <c r="AR231" s="136"/>
      <c r="AS231" s="136"/>
      <c r="AT231" s="136"/>
      <c r="AU231" s="136"/>
      <c r="AV231" s="136"/>
      <c r="AW231" s="136"/>
      <c r="AX231" s="136"/>
      <c r="AY231" s="136"/>
      <c r="AZ231" s="136"/>
      <c r="BA231" s="136"/>
      <c r="BB231" s="136"/>
      <c r="BD231" s="26"/>
      <c r="BE231" s="26"/>
      <c r="BF231" s="26"/>
      <c r="BG231" s="26"/>
      <c r="BH231" s="26"/>
      <c r="BI231" s="26"/>
      <c r="BJ231" s="26"/>
      <c r="BK231" s="26"/>
      <c r="BL231" s="26"/>
      <c r="BM231" s="26"/>
      <c r="BN231" s="26"/>
      <c r="BO231" s="26"/>
      <c r="BP231" s="74"/>
      <c r="BQ231" s="74"/>
      <c r="BR231" s="74"/>
      <c r="BS231" s="74"/>
      <c r="BT231" s="74"/>
      <c r="BU231" s="74"/>
      <c r="BV231" s="74"/>
      <c r="BW231" s="74"/>
      <c r="CC231" s="137"/>
      <c r="CD231" s="134"/>
      <c r="CE231" s="138"/>
      <c r="CF231" s="139"/>
      <c r="CG231" s="140"/>
      <c r="CH231" s="138"/>
      <c r="CI231" s="134"/>
      <c r="CJ231" s="134"/>
      <c r="CK231" s="139"/>
      <c r="CL231" s="140"/>
      <c r="CM231" s="137"/>
      <c r="CN231" s="140"/>
      <c r="CO231" s="140"/>
      <c r="CP231" s="139"/>
      <c r="CQ231" s="140"/>
      <c r="CR231" s="137"/>
      <c r="CS231" s="140"/>
      <c r="CT231" s="140"/>
      <c r="CU231" s="139"/>
      <c r="CV231" s="134"/>
      <c r="CW231" s="134"/>
      <c r="CX231" s="134"/>
      <c r="CY231" s="134"/>
      <c r="CZ231" s="134"/>
      <c r="DA231" s="140"/>
      <c r="DB231" s="74"/>
      <c r="DC231" s="28"/>
      <c r="DD231" s="141"/>
      <c r="DE231" s="30"/>
      <c r="DF231" s="74"/>
      <c r="DG231" s="26"/>
      <c r="DH231" s="26"/>
      <c r="DI231" s="142"/>
      <c r="DJ231" s="26"/>
      <c r="DK231" s="26"/>
      <c r="DL231" s="26"/>
      <c r="DM231" s="26"/>
      <c r="DN231" s="143"/>
      <c r="DO231" s="26"/>
      <c r="DP231" s="26"/>
      <c r="DQ231" s="26"/>
      <c r="DR231" s="26"/>
      <c r="DS231" s="26"/>
      <c r="DT231" s="26"/>
      <c r="DU231" s="26"/>
      <c r="DV231" s="26"/>
      <c r="DW231" s="26"/>
      <c r="DX231" s="26"/>
      <c r="DY231" s="26"/>
      <c r="DZ231" s="135"/>
      <c r="EA231" s="135"/>
      <c r="EB231" s="135"/>
      <c r="EC231" s="135"/>
      <c r="ED231" s="135"/>
      <c r="EE231" s="135"/>
      <c r="EF231" s="135"/>
      <c r="EG231" s="135"/>
      <c r="EH231" s="135"/>
      <c r="EI231" s="135"/>
      <c r="EJ231" s="135"/>
      <c r="EK231" s="135"/>
      <c r="EL231" s="135"/>
      <c r="EM231" s="135"/>
      <c r="EN231" s="135"/>
      <c r="EO231" s="135"/>
      <c r="EP231" s="135"/>
      <c r="EQ231" s="135"/>
      <c r="ER231" s="135"/>
      <c r="ES231" s="135"/>
      <c r="ET231" s="135"/>
      <c r="EU231" s="135"/>
      <c r="EW231" s="28"/>
      <c r="EX231" s="28"/>
      <c r="EY231" s="28"/>
      <c r="EZ231" s="28"/>
      <c r="FA231" s="26"/>
      <c r="FB231" s="122"/>
      <c r="FN231" s="122"/>
      <c r="GA231" s="122"/>
      <c r="GB231" s="135"/>
      <c r="GC231" s="135"/>
      <c r="GD231" s="135"/>
      <c r="GE231" s="26"/>
      <c r="GF231" s="135"/>
      <c r="GG231" s="135"/>
      <c r="GH231" s="135"/>
      <c r="GI231" s="135"/>
      <c r="GJ231" s="135"/>
      <c r="GK231" s="135"/>
      <c r="GL231" s="135"/>
      <c r="GM231" s="135"/>
      <c r="GN231" s="74"/>
      <c r="HA231" s="122"/>
      <c r="HB231" s="26"/>
      <c r="HC231" s="26"/>
      <c r="HD231" s="26"/>
      <c r="HE231" s="26"/>
      <c r="HF231" s="26"/>
      <c r="HG231" s="26"/>
      <c r="HH231" s="26"/>
      <c r="HI231" s="26"/>
      <c r="HJ231" s="26"/>
      <c r="HK231" s="26"/>
      <c r="HL231" s="122"/>
      <c r="HM231" s="26"/>
      <c r="HN231" s="26"/>
      <c r="HO231" s="26"/>
      <c r="HP231" s="26"/>
      <c r="HQ231" s="26"/>
      <c r="HR231" s="26"/>
      <c r="HS231" s="26"/>
      <c r="HT231" s="26"/>
      <c r="HU231" s="26"/>
      <c r="HV231" s="26"/>
      <c r="HW231" s="26"/>
      <c r="HX231" s="26"/>
      <c r="HY231" s="122"/>
      <c r="HZ231" s="26"/>
      <c r="IA231" s="26"/>
      <c r="IB231" s="26"/>
      <c r="IC231" s="26"/>
      <c r="ID231" s="26"/>
      <c r="IE231" s="26"/>
      <c r="IF231" s="26"/>
      <c r="IG231" s="26"/>
      <c r="IH231" s="26"/>
      <c r="II231" s="26"/>
      <c r="IJ231" s="26"/>
      <c r="IK231" s="26"/>
      <c r="IL231" s="122"/>
      <c r="IM231" s="26"/>
      <c r="IN231" s="26"/>
      <c r="IO231" s="26"/>
      <c r="IP231" s="26"/>
      <c r="IQ231" s="26"/>
      <c r="IR231" s="26"/>
      <c r="IS231" s="26"/>
      <c r="IT231" s="26"/>
      <c r="IU231" s="26"/>
      <c r="IV231" s="26"/>
      <c r="IW231" s="26"/>
      <c r="IX231" s="26"/>
      <c r="IY231" s="122"/>
      <c r="IZ231" s="26"/>
      <c r="JA231" s="26"/>
      <c r="JB231" s="26"/>
      <c r="JC231" s="26"/>
      <c r="JD231" s="26"/>
      <c r="JE231" s="26"/>
      <c r="JF231" s="26"/>
      <c r="JG231" s="26"/>
      <c r="JH231" s="26"/>
      <c r="JI231" s="26"/>
      <c r="JJ231" s="26"/>
      <c r="JK231" s="26"/>
      <c r="JL231" s="26"/>
      <c r="JO231" s="26"/>
      <c r="JP231" s="26"/>
      <c r="JQ231" s="26"/>
      <c r="JR231" s="26"/>
      <c r="JS231" s="26"/>
    </row>
    <row r="232" spans="1:279">
      <c r="A232" s="119"/>
      <c r="B232" s="119"/>
      <c r="C232" s="119"/>
      <c r="D232" s="119"/>
      <c r="E232" s="119"/>
      <c r="F232" s="119"/>
      <c r="G232" s="119"/>
      <c r="H232" s="119"/>
      <c r="I232" s="119"/>
      <c r="J232" s="119"/>
      <c r="K232" s="119"/>
      <c r="L232" s="119"/>
      <c r="M232" s="119"/>
      <c r="N232" s="119"/>
      <c r="O232" s="119"/>
      <c r="P232" s="120"/>
      <c r="Q232" s="119"/>
      <c r="R232" s="121"/>
      <c r="S232" s="122"/>
      <c r="T232" s="123"/>
      <c r="U232" s="124"/>
      <c r="V232" s="125"/>
      <c r="W232" s="126"/>
      <c r="X232" s="127"/>
      <c r="Y232" s="128"/>
      <c r="Z232" s="129"/>
      <c r="AA232" s="130"/>
      <c r="AB232" s="131"/>
      <c r="AC232" s="132"/>
      <c r="AD232" s="218"/>
      <c r="AE232" s="132"/>
      <c r="AF232" s="133"/>
      <c r="AL232" s="74"/>
      <c r="AM232" s="134"/>
      <c r="AN232" s="26"/>
      <c r="AO232" s="135"/>
      <c r="AP232" s="74"/>
      <c r="AQ232" s="136"/>
      <c r="AR232" s="136"/>
      <c r="AS232" s="136"/>
      <c r="AT232" s="136"/>
      <c r="AU232" s="136"/>
      <c r="AV232" s="136"/>
      <c r="AW232" s="136"/>
      <c r="AX232" s="136"/>
      <c r="AY232" s="136"/>
      <c r="AZ232" s="136"/>
      <c r="BA232" s="136"/>
      <c r="BB232" s="136"/>
      <c r="BD232" s="26"/>
      <c r="BE232" s="26"/>
      <c r="BF232" s="26"/>
      <c r="BG232" s="26"/>
      <c r="BH232" s="26"/>
      <c r="BI232" s="26"/>
      <c r="BJ232" s="26"/>
      <c r="BK232" s="26"/>
      <c r="BL232" s="26"/>
      <c r="BM232" s="26"/>
      <c r="BN232" s="26"/>
      <c r="BO232" s="26"/>
      <c r="BP232" s="74"/>
      <c r="BQ232" s="74"/>
      <c r="BR232" s="74"/>
      <c r="BS232" s="74"/>
      <c r="BT232" s="74"/>
      <c r="BU232" s="74"/>
      <c r="BV232" s="74"/>
      <c r="BW232" s="74"/>
      <c r="CC232" s="137"/>
      <c r="CD232" s="134"/>
      <c r="CE232" s="138"/>
      <c r="CF232" s="139"/>
      <c r="CG232" s="140"/>
      <c r="CH232" s="138"/>
      <c r="CI232" s="134"/>
      <c r="CJ232" s="134"/>
      <c r="CK232" s="139"/>
      <c r="CL232" s="140"/>
      <c r="CM232" s="137"/>
      <c r="CN232" s="140"/>
      <c r="CO232" s="140"/>
      <c r="CP232" s="139"/>
      <c r="CQ232" s="140"/>
      <c r="CR232" s="137"/>
      <c r="CS232" s="140"/>
      <c r="CT232" s="140"/>
      <c r="CU232" s="139"/>
      <c r="CV232" s="134"/>
      <c r="CW232" s="134"/>
      <c r="CX232" s="134"/>
      <c r="CY232" s="134"/>
      <c r="CZ232" s="134"/>
      <c r="DA232" s="140"/>
      <c r="DB232" s="74"/>
      <c r="DC232" s="28"/>
      <c r="DD232" s="141"/>
      <c r="DE232" s="30"/>
      <c r="DF232" s="74"/>
      <c r="DG232" s="26"/>
      <c r="DH232" s="26"/>
      <c r="DI232" s="142"/>
      <c r="DJ232" s="26"/>
      <c r="DK232" s="26"/>
      <c r="DL232" s="26"/>
      <c r="DM232" s="26"/>
      <c r="DN232" s="143"/>
      <c r="DO232" s="26"/>
      <c r="DP232" s="26"/>
      <c r="DQ232" s="26"/>
      <c r="DR232" s="26"/>
      <c r="DS232" s="26"/>
      <c r="DT232" s="26"/>
      <c r="DU232" s="26"/>
      <c r="DV232" s="26"/>
      <c r="DW232" s="26"/>
      <c r="DX232" s="26"/>
      <c r="DY232" s="26"/>
      <c r="DZ232" s="135"/>
      <c r="EA232" s="135"/>
      <c r="EB232" s="135"/>
      <c r="EC232" s="135"/>
      <c r="ED232" s="135"/>
      <c r="EE232" s="135"/>
      <c r="EF232" s="135"/>
      <c r="EG232" s="135"/>
      <c r="EH232" s="135"/>
      <c r="EI232" s="135"/>
      <c r="EJ232" s="135"/>
      <c r="EK232" s="135"/>
      <c r="EL232" s="135"/>
      <c r="EM232" s="135"/>
      <c r="EN232" s="135"/>
      <c r="EO232" s="135"/>
      <c r="EP232" s="135"/>
      <c r="EQ232" s="135"/>
      <c r="ER232" s="135"/>
      <c r="ES232" s="135"/>
      <c r="ET232" s="135"/>
      <c r="EU232" s="135"/>
      <c r="EW232" s="28"/>
      <c r="EX232" s="28"/>
      <c r="EY232" s="28"/>
      <c r="EZ232" s="28"/>
      <c r="FA232" s="26"/>
      <c r="FB232" s="122"/>
      <c r="FN232" s="122"/>
      <c r="GA232" s="122"/>
      <c r="GB232" s="135"/>
      <c r="GC232" s="135"/>
      <c r="GD232" s="135"/>
      <c r="GE232" s="26"/>
      <c r="GF232" s="135"/>
      <c r="GG232" s="135"/>
      <c r="GH232" s="135"/>
      <c r="GI232" s="135"/>
      <c r="GJ232" s="135"/>
      <c r="GK232" s="135"/>
      <c r="GL232" s="135"/>
      <c r="GM232" s="135"/>
      <c r="GN232" s="74"/>
      <c r="HA232" s="122"/>
      <c r="HB232" s="26"/>
      <c r="HC232" s="26"/>
      <c r="HD232" s="26"/>
      <c r="HE232" s="26"/>
      <c r="HF232" s="26"/>
      <c r="HG232" s="26"/>
      <c r="HH232" s="26"/>
      <c r="HI232" s="26"/>
      <c r="HJ232" s="26"/>
      <c r="HK232" s="26"/>
      <c r="HL232" s="122"/>
      <c r="HM232" s="26"/>
      <c r="HN232" s="26"/>
      <c r="HO232" s="26"/>
      <c r="HP232" s="26"/>
      <c r="HQ232" s="26"/>
      <c r="HR232" s="26"/>
      <c r="HS232" s="26"/>
      <c r="HT232" s="26"/>
      <c r="HU232" s="26"/>
      <c r="HV232" s="26"/>
      <c r="HW232" s="26"/>
      <c r="HX232" s="26"/>
      <c r="HY232" s="122"/>
      <c r="HZ232" s="26"/>
      <c r="IA232" s="26"/>
      <c r="IB232" s="26"/>
      <c r="IC232" s="26"/>
      <c r="ID232" s="26"/>
      <c r="IE232" s="26"/>
      <c r="IF232" s="26"/>
      <c r="IG232" s="26"/>
      <c r="IH232" s="26"/>
      <c r="II232" s="26"/>
      <c r="IJ232" s="26"/>
      <c r="IK232" s="26"/>
      <c r="IL232" s="122"/>
      <c r="IM232" s="26"/>
      <c r="IN232" s="26"/>
      <c r="IO232" s="26"/>
      <c r="IP232" s="26"/>
      <c r="IQ232" s="26"/>
      <c r="IR232" s="26"/>
      <c r="IS232" s="26"/>
      <c r="IT232" s="26"/>
      <c r="IU232" s="26"/>
      <c r="IV232" s="26"/>
      <c r="IW232" s="26"/>
      <c r="IX232" s="26"/>
      <c r="IY232" s="122"/>
      <c r="IZ232" s="26"/>
      <c r="JA232" s="26"/>
      <c r="JB232" s="26"/>
      <c r="JC232" s="26"/>
      <c r="JD232" s="26"/>
      <c r="JE232" s="26"/>
      <c r="JF232" s="26"/>
      <c r="JG232" s="26"/>
      <c r="JH232" s="26"/>
      <c r="JI232" s="26"/>
      <c r="JJ232" s="26"/>
      <c r="JK232" s="26"/>
      <c r="JL232" s="26"/>
      <c r="JO232" s="26"/>
      <c r="JP232" s="26"/>
      <c r="JQ232" s="26"/>
      <c r="JR232" s="26"/>
      <c r="JS232" s="26"/>
    </row>
    <row r="233" spans="1:279">
      <c r="A233" s="119"/>
      <c r="B233" s="119"/>
      <c r="C233" s="119"/>
      <c r="D233" s="119"/>
      <c r="E233" s="119"/>
      <c r="F233" s="119"/>
      <c r="G233" s="119"/>
      <c r="H233" s="119"/>
      <c r="I233" s="119"/>
      <c r="J233" s="119"/>
      <c r="K233" s="119"/>
      <c r="L233" s="119"/>
      <c r="M233" s="119"/>
      <c r="N233" s="119"/>
      <c r="O233" s="119"/>
      <c r="P233" s="120"/>
      <c r="Q233" s="119"/>
      <c r="R233" s="121"/>
      <c r="S233" s="122"/>
      <c r="T233" s="123"/>
      <c r="U233" s="124"/>
      <c r="V233" s="125"/>
      <c r="W233" s="126"/>
      <c r="X233" s="127"/>
      <c r="Y233" s="128"/>
      <c r="Z233" s="129"/>
      <c r="AA233" s="130"/>
      <c r="AB233" s="131"/>
      <c r="AC233" s="132"/>
      <c r="AD233" s="218"/>
      <c r="AE233" s="132"/>
      <c r="AF233" s="133"/>
      <c r="AL233" s="74"/>
      <c r="AM233" s="134"/>
      <c r="AN233" s="26"/>
      <c r="AO233" s="135"/>
      <c r="AP233" s="74"/>
      <c r="AQ233" s="136"/>
      <c r="AR233" s="136"/>
      <c r="AS233" s="136"/>
      <c r="AT233" s="136"/>
      <c r="AU233" s="136"/>
      <c r="AV233" s="136"/>
      <c r="AW233" s="136"/>
      <c r="AX233" s="136"/>
      <c r="AY233" s="136"/>
      <c r="AZ233" s="136"/>
      <c r="BA233" s="136"/>
      <c r="BB233" s="136"/>
      <c r="BD233" s="26"/>
      <c r="BE233" s="26"/>
      <c r="BF233" s="26"/>
      <c r="BG233" s="26"/>
      <c r="BH233" s="26"/>
      <c r="BI233" s="26"/>
      <c r="BJ233" s="26"/>
      <c r="BK233" s="26"/>
      <c r="BL233" s="26"/>
      <c r="BM233" s="26"/>
      <c r="BN233" s="26"/>
      <c r="BO233" s="26"/>
      <c r="BP233" s="74"/>
      <c r="BQ233" s="74"/>
      <c r="BR233" s="74"/>
      <c r="BS233" s="74"/>
      <c r="BT233" s="74"/>
      <c r="BU233" s="74"/>
      <c r="BV233" s="74"/>
      <c r="BW233" s="74"/>
      <c r="CC233" s="137"/>
      <c r="CD233" s="134"/>
      <c r="CE233" s="138"/>
      <c r="CF233" s="139"/>
      <c r="CG233" s="140"/>
      <c r="CH233" s="138"/>
      <c r="CI233" s="134"/>
      <c r="CJ233" s="134"/>
      <c r="CK233" s="139"/>
      <c r="CL233" s="140"/>
      <c r="CM233" s="137"/>
      <c r="CN233" s="140"/>
      <c r="CO233" s="140"/>
      <c r="CP233" s="139"/>
      <c r="CQ233" s="140"/>
      <c r="CR233" s="137"/>
      <c r="CS233" s="140"/>
      <c r="CT233" s="140"/>
      <c r="CU233" s="139"/>
      <c r="CV233" s="134"/>
      <c r="CW233" s="134"/>
      <c r="CX233" s="134"/>
      <c r="CY233" s="134"/>
      <c r="CZ233" s="134"/>
      <c r="DA233" s="140"/>
      <c r="DB233" s="74"/>
      <c r="DC233" s="28"/>
      <c r="DD233" s="141"/>
      <c r="DE233" s="30"/>
      <c r="DF233" s="74"/>
      <c r="DG233" s="26"/>
      <c r="DH233" s="26"/>
      <c r="DI233" s="142"/>
      <c r="DJ233" s="26"/>
      <c r="DK233" s="26"/>
      <c r="DL233" s="26"/>
      <c r="DM233" s="26"/>
      <c r="DN233" s="143"/>
      <c r="DO233" s="26"/>
      <c r="DP233" s="26"/>
      <c r="DQ233" s="26"/>
      <c r="DR233" s="26"/>
      <c r="DS233" s="26"/>
      <c r="DT233" s="26"/>
      <c r="DU233" s="26"/>
      <c r="DV233" s="26"/>
      <c r="DW233" s="26"/>
      <c r="DX233" s="26"/>
      <c r="DY233" s="26"/>
      <c r="DZ233" s="135"/>
      <c r="EA233" s="135"/>
      <c r="EB233" s="135"/>
      <c r="EC233" s="135"/>
      <c r="ED233" s="135"/>
      <c r="EE233" s="135"/>
      <c r="EF233" s="135"/>
      <c r="EG233" s="135"/>
      <c r="EH233" s="135"/>
      <c r="EI233" s="135"/>
      <c r="EJ233" s="135"/>
      <c r="EK233" s="135"/>
      <c r="EL233" s="135"/>
      <c r="EM233" s="135"/>
      <c r="EN233" s="135"/>
      <c r="EO233" s="135"/>
      <c r="EP233" s="135"/>
      <c r="EQ233" s="135"/>
      <c r="ER233" s="135"/>
      <c r="ES233" s="135"/>
      <c r="ET233" s="135"/>
      <c r="EU233" s="135"/>
      <c r="EW233" s="28"/>
      <c r="EX233" s="28"/>
      <c r="EY233" s="28"/>
      <c r="EZ233" s="28"/>
      <c r="FA233" s="26"/>
      <c r="FB233" s="122"/>
      <c r="FN233" s="122"/>
      <c r="GA233" s="122"/>
      <c r="GB233" s="135"/>
      <c r="GC233" s="135"/>
      <c r="GD233" s="135"/>
      <c r="GE233" s="26"/>
      <c r="GF233" s="135"/>
      <c r="GG233" s="135"/>
      <c r="GH233" s="135"/>
      <c r="GI233" s="135"/>
      <c r="GJ233" s="135"/>
      <c r="GK233" s="135"/>
      <c r="GL233" s="135"/>
      <c r="GM233" s="135"/>
      <c r="GN233" s="74"/>
      <c r="HA233" s="122"/>
      <c r="HB233" s="26"/>
      <c r="HC233" s="26"/>
      <c r="HD233" s="26"/>
      <c r="HE233" s="26"/>
      <c r="HF233" s="26"/>
      <c r="HG233" s="26"/>
      <c r="HH233" s="26"/>
      <c r="HI233" s="26"/>
      <c r="HJ233" s="26"/>
      <c r="HK233" s="26"/>
      <c r="HL233" s="122"/>
      <c r="HM233" s="26"/>
      <c r="HN233" s="26"/>
      <c r="HO233" s="26"/>
      <c r="HP233" s="26"/>
      <c r="HQ233" s="26"/>
      <c r="HR233" s="26"/>
      <c r="HS233" s="26"/>
      <c r="HT233" s="26"/>
      <c r="HU233" s="26"/>
      <c r="HV233" s="26"/>
      <c r="HW233" s="26"/>
      <c r="HX233" s="26"/>
      <c r="HY233" s="122"/>
      <c r="HZ233" s="26"/>
      <c r="IA233" s="26"/>
      <c r="IB233" s="26"/>
      <c r="IC233" s="26"/>
      <c r="ID233" s="26"/>
      <c r="IE233" s="26"/>
      <c r="IF233" s="26"/>
      <c r="IG233" s="26"/>
      <c r="IH233" s="26"/>
      <c r="II233" s="26"/>
      <c r="IJ233" s="26"/>
      <c r="IK233" s="26"/>
      <c r="IL233" s="122"/>
      <c r="IM233" s="26"/>
      <c r="IN233" s="26"/>
      <c r="IO233" s="26"/>
      <c r="IP233" s="26"/>
      <c r="IQ233" s="26"/>
      <c r="IR233" s="26"/>
      <c r="IS233" s="26"/>
      <c r="IT233" s="26"/>
      <c r="IU233" s="26"/>
      <c r="IV233" s="26"/>
      <c r="IW233" s="26"/>
      <c r="IX233" s="26"/>
      <c r="IY233" s="122"/>
      <c r="IZ233" s="26"/>
      <c r="JA233" s="26"/>
      <c r="JB233" s="26"/>
      <c r="JC233" s="26"/>
      <c r="JD233" s="26"/>
      <c r="JE233" s="26"/>
      <c r="JF233" s="26"/>
      <c r="JG233" s="26"/>
      <c r="JH233" s="26"/>
      <c r="JI233" s="26"/>
      <c r="JJ233" s="26"/>
      <c r="JK233" s="26"/>
      <c r="JL233" s="26"/>
      <c r="JO233" s="26"/>
      <c r="JP233" s="26"/>
      <c r="JQ233" s="26"/>
      <c r="JR233" s="26"/>
      <c r="JS233" s="26"/>
    </row>
    <row r="234" spans="1:279">
      <c r="A234" s="119"/>
      <c r="B234" s="119"/>
      <c r="C234" s="119"/>
      <c r="D234" s="119"/>
      <c r="E234" s="119"/>
      <c r="F234" s="119"/>
      <c r="G234" s="119"/>
      <c r="H234" s="119"/>
      <c r="I234" s="119"/>
      <c r="J234" s="119"/>
      <c r="K234" s="119"/>
      <c r="L234" s="119"/>
      <c r="M234" s="119"/>
      <c r="N234" s="119"/>
      <c r="O234" s="119"/>
      <c r="P234" s="120"/>
      <c r="Q234" s="119"/>
      <c r="R234" s="121"/>
      <c r="S234" s="122"/>
      <c r="T234" s="123"/>
      <c r="U234" s="124"/>
      <c r="V234" s="125"/>
      <c r="W234" s="126"/>
      <c r="X234" s="127"/>
      <c r="Y234" s="128"/>
      <c r="Z234" s="129"/>
      <c r="AA234" s="130"/>
      <c r="AB234" s="131"/>
      <c r="AC234" s="132"/>
      <c r="AD234" s="218"/>
      <c r="AE234" s="132"/>
      <c r="AF234" s="133"/>
      <c r="AL234" s="74"/>
      <c r="AM234" s="134"/>
      <c r="AN234" s="26"/>
      <c r="AO234" s="135"/>
      <c r="AP234" s="74"/>
      <c r="AQ234" s="136"/>
      <c r="AR234" s="136"/>
      <c r="AS234" s="136"/>
      <c r="AT234" s="136"/>
      <c r="AU234" s="136"/>
      <c r="AV234" s="136"/>
      <c r="AW234" s="136"/>
      <c r="AX234" s="136"/>
      <c r="AY234" s="136"/>
      <c r="AZ234" s="136"/>
      <c r="BA234" s="136"/>
      <c r="BB234" s="136"/>
      <c r="BD234" s="26"/>
      <c r="BE234" s="26"/>
      <c r="BF234" s="26"/>
      <c r="BG234" s="26"/>
      <c r="BH234" s="26"/>
      <c r="BI234" s="26"/>
      <c r="BJ234" s="26"/>
      <c r="BK234" s="26"/>
      <c r="BL234" s="26"/>
      <c r="BM234" s="26"/>
      <c r="BN234" s="26"/>
      <c r="BO234" s="26"/>
      <c r="BP234" s="74"/>
      <c r="BQ234" s="74"/>
      <c r="BR234" s="74"/>
      <c r="BS234" s="74"/>
      <c r="BT234" s="74"/>
      <c r="BU234" s="74"/>
      <c r="BV234" s="74"/>
      <c r="BW234" s="74"/>
      <c r="CC234" s="137"/>
      <c r="CD234" s="134"/>
      <c r="CE234" s="138"/>
      <c r="CF234" s="139"/>
      <c r="CG234" s="140"/>
      <c r="CH234" s="138"/>
      <c r="CI234" s="134"/>
      <c r="CJ234" s="134"/>
      <c r="CK234" s="139"/>
      <c r="CL234" s="140"/>
      <c r="CM234" s="137"/>
      <c r="CN234" s="140"/>
      <c r="CO234" s="140"/>
      <c r="CP234" s="139"/>
      <c r="CQ234" s="140"/>
      <c r="CR234" s="137"/>
      <c r="CS234" s="140"/>
      <c r="CT234" s="140"/>
      <c r="CU234" s="139"/>
      <c r="CV234" s="134"/>
      <c r="CW234" s="134"/>
      <c r="CX234" s="134"/>
      <c r="CY234" s="134"/>
      <c r="CZ234" s="134"/>
      <c r="DA234" s="140"/>
      <c r="DB234" s="74"/>
      <c r="DC234" s="28"/>
      <c r="DD234" s="141"/>
      <c r="DE234" s="30"/>
      <c r="DF234" s="74"/>
      <c r="DG234" s="26"/>
      <c r="DH234" s="26"/>
      <c r="DI234" s="142"/>
      <c r="DJ234" s="26"/>
      <c r="DK234" s="26"/>
      <c r="DL234" s="26"/>
      <c r="DM234" s="26"/>
      <c r="DN234" s="143"/>
      <c r="DO234" s="26"/>
      <c r="DP234" s="26"/>
      <c r="DQ234" s="26"/>
      <c r="DR234" s="26"/>
      <c r="DS234" s="26"/>
      <c r="DT234" s="26"/>
      <c r="DU234" s="26"/>
      <c r="DV234" s="26"/>
      <c r="DW234" s="26"/>
      <c r="DX234" s="26"/>
      <c r="DY234" s="26"/>
      <c r="DZ234" s="135"/>
      <c r="EA234" s="135"/>
      <c r="EB234" s="135"/>
      <c r="EC234" s="135"/>
      <c r="ED234" s="135"/>
      <c r="EE234" s="135"/>
      <c r="EF234" s="135"/>
      <c r="EG234" s="135"/>
      <c r="EH234" s="135"/>
      <c r="EI234" s="135"/>
      <c r="EJ234" s="135"/>
      <c r="EK234" s="135"/>
      <c r="EL234" s="135"/>
      <c r="EM234" s="135"/>
      <c r="EN234" s="135"/>
      <c r="EO234" s="135"/>
      <c r="EP234" s="135"/>
      <c r="EQ234" s="135"/>
      <c r="ER234" s="135"/>
      <c r="ES234" s="135"/>
      <c r="ET234" s="135"/>
      <c r="EU234" s="135"/>
      <c r="EW234" s="28"/>
      <c r="EX234" s="28"/>
      <c r="EY234" s="28"/>
      <c r="EZ234" s="28"/>
      <c r="FA234" s="26"/>
      <c r="FB234" s="122"/>
      <c r="FN234" s="122"/>
      <c r="GA234" s="122"/>
      <c r="GB234" s="135"/>
      <c r="GC234" s="135"/>
      <c r="GD234" s="135"/>
      <c r="GE234" s="26"/>
      <c r="GF234" s="135"/>
      <c r="GG234" s="135"/>
      <c r="GH234" s="135"/>
      <c r="GI234" s="135"/>
      <c r="GJ234" s="135"/>
      <c r="GK234" s="135"/>
      <c r="GL234" s="135"/>
      <c r="GM234" s="135"/>
      <c r="GN234" s="74"/>
      <c r="HA234" s="122"/>
      <c r="HB234" s="26"/>
      <c r="HC234" s="26"/>
      <c r="HD234" s="26"/>
      <c r="HE234" s="26"/>
      <c r="HF234" s="26"/>
      <c r="HG234" s="26"/>
      <c r="HH234" s="26"/>
      <c r="HI234" s="26"/>
      <c r="HJ234" s="26"/>
      <c r="HK234" s="26"/>
      <c r="HL234" s="122"/>
      <c r="HM234" s="26"/>
      <c r="HN234" s="26"/>
      <c r="HO234" s="26"/>
      <c r="HP234" s="26"/>
      <c r="HQ234" s="26"/>
      <c r="HR234" s="26"/>
      <c r="HS234" s="26"/>
      <c r="HT234" s="26"/>
      <c r="HU234" s="26"/>
      <c r="HV234" s="26"/>
      <c r="HW234" s="26"/>
      <c r="HX234" s="26"/>
      <c r="HY234" s="122"/>
      <c r="HZ234" s="26"/>
      <c r="IA234" s="26"/>
      <c r="IB234" s="26"/>
      <c r="IC234" s="26"/>
      <c r="ID234" s="26"/>
      <c r="IE234" s="26"/>
      <c r="IF234" s="26"/>
      <c r="IG234" s="26"/>
      <c r="IH234" s="26"/>
      <c r="II234" s="26"/>
      <c r="IJ234" s="26"/>
      <c r="IK234" s="26"/>
      <c r="IL234" s="122"/>
      <c r="IM234" s="26"/>
      <c r="IN234" s="26"/>
      <c r="IO234" s="26"/>
      <c r="IP234" s="26"/>
      <c r="IQ234" s="26"/>
      <c r="IR234" s="26"/>
      <c r="IS234" s="26"/>
      <c r="IT234" s="26"/>
      <c r="IU234" s="26"/>
      <c r="IV234" s="26"/>
      <c r="IW234" s="26"/>
      <c r="IX234" s="26"/>
      <c r="IY234" s="122"/>
      <c r="IZ234" s="26"/>
      <c r="JA234" s="26"/>
      <c r="JB234" s="26"/>
      <c r="JC234" s="26"/>
      <c r="JD234" s="26"/>
      <c r="JE234" s="26"/>
      <c r="JF234" s="26"/>
      <c r="JG234" s="26"/>
      <c r="JH234" s="26"/>
      <c r="JI234" s="26"/>
      <c r="JJ234" s="26"/>
      <c r="JK234" s="26"/>
      <c r="JL234" s="26"/>
      <c r="JO234" s="26"/>
      <c r="JP234" s="26"/>
      <c r="JQ234" s="26"/>
      <c r="JR234" s="26"/>
      <c r="JS234" s="26"/>
    </row>
    <row r="235" spans="1:279">
      <c r="A235" s="119"/>
      <c r="B235" s="119"/>
      <c r="C235" s="119"/>
      <c r="D235" s="119"/>
      <c r="E235" s="119"/>
      <c r="F235" s="119"/>
      <c r="G235" s="119"/>
      <c r="H235" s="119"/>
      <c r="I235" s="119"/>
      <c r="J235" s="119"/>
      <c r="K235" s="119"/>
      <c r="L235" s="119"/>
      <c r="M235" s="119"/>
      <c r="N235" s="119"/>
      <c r="O235" s="119"/>
      <c r="P235" s="120"/>
      <c r="Q235" s="119"/>
      <c r="R235" s="121"/>
      <c r="S235" s="122"/>
      <c r="T235" s="123"/>
      <c r="U235" s="124"/>
      <c r="V235" s="125"/>
      <c r="W235" s="126"/>
      <c r="X235" s="127"/>
      <c r="Y235" s="128"/>
      <c r="Z235" s="129"/>
      <c r="AA235" s="130"/>
      <c r="AB235" s="131"/>
      <c r="AC235" s="132"/>
      <c r="AD235" s="218"/>
      <c r="AE235" s="132"/>
      <c r="AF235" s="133"/>
      <c r="AL235" s="74"/>
      <c r="AM235" s="134"/>
      <c r="AN235" s="26"/>
      <c r="AO235" s="135"/>
      <c r="AP235" s="74"/>
      <c r="AQ235" s="136"/>
      <c r="AR235" s="136"/>
      <c r="AS235" s="136"/>
      <c r="AT235" s="136"/>
      <c r="AU235" s="136"/>
      <c r="AV235" s="136"/>
      <c r="AW235" s="136"/>
      <c r="AX235" s="136"/>
      <c r="AY235" s="136"/>
      <c r="AZ235" s="136"/>
      <c r="BA235" s="136"/>
      <c r="BB235" s="136"/>
      <c r="BD235" s="26"/>
      <c r="BE235" s="26"/>
      <c r="BF235" s="26"/>
      <c r="BG235" s="26"/>
      <c r="BH235" s="26"/>
      <c r="BI235" s="26"/>
      <c r="BJ235" s="26"/>
      <c r="BK235" s="26"/>
      <c r="BL235" s="26"/>
      <c r="BM235" s="26"/>
      <c r="BN235" s="26"/>
      <c r="BO235" s="26"/>
      <c r="BP235" s="74"/>
      <c r="BQ235" s="74"/>
      <c r="BR235" s="74"/>
      <c r="BS235" s="74"/>
      <c r="BT235" s="74"/>
      <c r="BU235" s="74"/>
      <c r="BV235" s="74"/>
      <c r="BW235" s="74"/>
      <c r="CC235" s="137"/>
      <c r="CD235" s="134"/>
      <c r="CE235" s="138"/>
      <c r="CF235" s="139"/>
      <c r="CG235" s="140"/>
      <c r="CH235" s="138"/>
      <c r="CI235" s="134"/>
      <c r="CJ235" s="134"/>
      <c r="CK235" s="139"/>
      <c r="CL235" s="140"/>
      <c r="CM235" s="137"/>
      <c r="CN235" s="140"/>
      <c r="CO235" s="140"/>
      <c r="CP235" s="139"/>
      <c r="CQ235" s="140"/>
      <c r="CR235" s="137"/>
      <c r="CS235" s="140"/>
      <c r="CT235" s="140"/>
      <c r="CU235" s="139"/>
      <c r="CV235" s="134"/>
      <c r="CW235" s="134"/>
      <c r="CX235" s="134"/>
      <c r="CY235" s="134"/>
      <c r="CZ235" s="134"/>
      <c r="DA235" s="140"/>
      <c r="DB235" s="74"/>
      <c r="DC235" s="28"/>
      <c r="DD235" s="141"/>
      <c r="DE235" s="30"/>
      <c r="DF235" s="74"/>
      <c r="DG235" s="26"/>
      <c r="DH235" s="26"/>
      <c r="DI235" s="142"/>
      <c r="DJ235" s="26"/>
      <c r="DK235" s="26"/>
      <c r="DL235" s="26"/>
      <c r="DM235" s="26"/>
      <c r="DN235" s="143"/>
      <c r="DO235" s="26"/>
      <c r="DP235" s="26"/>
      <c r="DQ235" s="26"/>
      <c r="DR235" s="26"/>
      <c r="DS235" s="26"/>
      <c r="DT235" s="26"/>
      <c r="DU235" s="26"/>
      <c r="DV235" s="26"/>
      <c r="DW235" s="26"/>
      <c r="DX235" s="26"/>
      <c r="DY235" s="26"/>
      <c r="DZ235" s="135"/>
      <c r="EA235" s="135"/>
      <c r="EB235" s="135"/>
      <c r="EC235" s="135"/>
      <c r="ED235" s="135"/>
      <c r="EE235" s="135"/>
      <c r="EF235" s="135"/>
      <c r="EG235" s="135"/>
      <c r="EH235" s="135"/>
      <c r="EI235" s="135"/>
      <c r="EJ235" s="135"/>
      <c r="EK235" s="135"/>
      <c r="EL235" s="135"/>
      <c r="EM235" s="135"/>
      <c r="EN235" s="135"/>
      <c r="EO235" s="135"/>
      <c r="EP235" s="135"/>
      <c r="EQ235" s="135"/>
      <c r="ER235" s="135"/>
      <c r="ES235" s="135"/>
      <c r="ET235" s="135"/>
      <c r="EU235" s="135"/>
      <c r="EW235" s="28"/>
      <c r="EX235" s="28"/>
      <c r="EY235" s="28"/>
      <c r="EZ235" s="28"/>
      <c r="FA235" s="26"/>
      <c r="FB235" s="122"/>
      <c r="FN235" s="122"/>
      <c r="GA235" s="122"/>
      <c r="GB235" s="135"/>
      <c r="GC235" s="135"/>
      <c r="GD235" s="135"/>
      <c r="GE235" s="26"/>
      <c r="GF235" s="135"/>
      <c r="GG235" s="135"/>
      <c r="GH235" s="135"/>
      <c r="GI235" s="135"/>
      <c r="GJ235" s="135"/>
      <c r="GK235" s="135"/>
      <c r="GL235" s="135"/>
      <c r="GM235" s="135"/>
      <c r="GN235" s="74"/>
      <c r="HA235" s="122"/>
      <c r="HB235" s="26"/>
      <c r="HC235" s="26"/>
      <c r="HD235" s="26"/>
      <c r="HE235" s="26"/>
      <c r="HF235" s="26"/>
      <c r="HG235" s="26"/>
      <c r="HH235" s="26"/>
      <c r="HI235" s="26"/>
      <c r="HJ235" s="26"/>
      <c r="HK235" s="26"/>
      <c r="HL235" s="122"/>
      <c r="HM235" s="26"/>
      <c r="HN235" s="26"/>
      <c r="HO235" s="26"/>
      <c r="HP235" s="26"/>
      <c r="HQ235" s="26"/>
      <c r="HR235" s="26"/>
      <c r="HS235" s="26"/>
      <c r="HT235" s="26"/>
      <c r="HU235" s="26"/>
      <c r="HV235" s="26"/>
      <c r="HW235" s="26"/>
      <c r="HX235" s="26"/>
      <c r="HY235" s="122"/>
      <c r="HZ235" s="26"/>
      <c r="IA235" s="26"/>
      <c r="IB235" s="26"/>
      <c r="IC235" s="26"/>
      <c r="ID235" s="26"/>
      <c r="IE235" s="26"/>
      <c r="IF235" s="26"/>
      <c r="IG235" s="26"/>
      <c r="IH235" s="26"/>
      <c r="II235" s="26"/>
      <c r="IJ235" s="26"/>
      <c r="IK235" s="26"/>
      <c r="IL235" s="122"/>
      <c r="IM235" s="26"/>
      <c r="IN235" s="26"/>
      <c r="IO235" s="26"/>
      <c r="IP235" s="26"/>
      <c r="IQ235" s="26"/>
      <c r="IR235" s="26"/>
      <c r="IS235" s="26"/>
      <c r="IT235" s="26"/>
      <c r="IU235" s="26"/>
      <c r="IV235" s="26"/>
      <c r="IW235" s="26"/>
      <c r="IX235" s="26"/>
      <c r="IY235" s="122"/>
      <c r="IZ235" s="26"/>
      <c r="JA235" s="26"/>
      <c r="JB235" s="26"/>
      <c r="JC235" s="26"/>
      <c r="JD235" s="26"/>
      <c r="JE235" s="26"/>
      <c r="JF235" s="26"/>
      <c r="JG235" s="26"/>
      <c r="JH235" s="26"/>
      <c r="JI235" s="26"/>
      <c r="JJ235" s="26"/>
      <c r="JK235" s="26"/>
      <c r="JL235" s="26"/>
      <c r="JO235" s="26"/>
      <c r="JP235" s="26"/>
      <c r="JQ235" s="26"/>
      <c r="JR235" s="26"/>
      <c r="JS235" s="26"/>
    </row>
    <row r="236" spans="1:279">
      <c r="A236" s="119"/>
      <c r="B236" s="119"/>
      <c r="C236" s="119"/>
      <c r="D236" s="119"/>
      <c r="E236" s="119"/>
      <c r="F236" s="119"/>
      <c r="G236" s="119"/>
      <c r="H236" s="119"/>
      <c r="I236" s="119"/>
      <c r="J236" s="119"/>
      <c r="K236" s="119"/>
      <c r="L236" s="119"/>
      <c r="M236" s="119"/>
      <c r="N236" s="119"/>
      <c r="O236" s="119"/>
      <c r="P236" s="120"/>
      <c r="Q236" s="119"/>
      <c r="R236" s="121"/>
      <c r="S236" s="122"/>
      <c r="T236" s="123"/>
      <c r="U236" s="124"/>
      <c r="V236" s="125"/>
      <c r="W236" s="126"/>
      <c r="X236" s="127"/>
      <c r="Y236" s="128"/>
      <c r="Z236" s="129"/>
      <c r="AA236" s="130"/>
      <c r="AB236" s="131"/>
      <c r="AC236" s="132"/>
      <c r="AD236" s="218"/>
      <c r="AE236" s="132"/>
      <c r="AF236" s="133"/>
      <c r="AL236" s="74"/>
      <c r="AM236" s="134"/>
      <c r="AN236" s="26"/>
      <c r="AO236" s="135"/>
      <c r="AP236" s="74"/>
      <c r="AQ236" s="136"/>
      <c r="AR236" s="136"/>
      <c r="AS236" s="136"/>
      <c r="AT236" s="136"/>
      <c r="AU236" s="136"/>
      <c r="AV236" s="136"/>
      <c r="AW236" s="136"/>
      <c r="AX236" s="136"/>
      <c r="AY236" s="136"/>
      <c r="AZ236" s="136"/>
      <c r="BA236" s="136"/>
      <c r="BB236" s="136"/>
      <c r="BD236" s="26"/>
      <c r="BE236" s="26"/>
      <c r="BF236" s="26"/>
      <c r="BG236" s="26"/>
      <c r="BH236" s="26"/>
      <c r="BI236" s="26"/>
      <c r="BJ236" s="26"/>
      <c r="BK236" s="26"/>
      <c r="BL236" s="26"/>
      <c r="BM236" s="26"/>
      <c r="BN236" s="26"/>
      <c r="BO236" s="26"/>
      <c r="BP236" s="74"/>
      <c r="BQ236" s="74"/>
      <c r="BR236" s="74"/>
      <c r="BS236" s="74"/>
      <c r="BT236" s="74"/>
      <c r="BU236" s="74"/>
      <c r="BV236" s="74"/>
      <c r="BW236" s="74"/>
      <c r="CC236" s="137"/>
      <c r="CD236" s="134"/>
      <c r="CE236" s="138"/>
      <c r="CF236" s="139"/>
      <c r="CG236" s="140"/>
      <c r="CH236" s="138"/>
      <c r="CI236" s="134"/>
      <c r="CJ236" s="134"/>
      <c r="CK236" s="139"/>
      <c r="CL236" s="140"/>
      <c r="CM236" s="137"/>
      <c r="CN236" s="140"/>
      <c r="CO236" s="140"/>
      <c r="CP236" s="139"/>
      <c r="CQ236" s="140"/>
      <c r="CR236" s="137"/>
      <c r="CS236" s="140"/>
      <c r="CT236" s="140"/>
      <c r="CU236" s="139"/>
      <c r="CV236" s="134"/>
      <c r="CW236" s="134"/>
      <c r="CX236" s="134"/>
      <c r="CY236" s="134"/>
      <c r="CZ236" s="134"/>
      <c r="DA236" s="140"/>
      <c r="DB236" s="74"/>
      <c r="DC236" s="28"/>
      <c r="DD236" s="141"/>
      <c r="DE236" s="30"/>
      <c r="DF236" s="74"/>
      <c r="DG236" s="26"/>
      <c r="DH236" s="26"/>
      <c r="DI236" s="142"/>
      <c r="DJ236" s="26"/>
      <c r="DK236" s="26"/>
      <c r="DL236" s="26"/>
      <c r="DM236" s="26"/>
      <c r="DN236" s="143"/>
      <c r="DO236" s="26"/>
      <c r="DP236" s="26"/>
      <c r="DQ236" s="26"/>
      <c r="DR236" s="26"/>
      <c r="DS236" s="26"/>
      <c r="DT236" s="26"/>
      <c r="DU236" s="26"/>
      <c r="DV236" s="26"/>
      <c r="DW236" s="26"/>
      <c r="DX236" s="26"/>
      <c r="DY236" s="26"/>
      <c r="DZ236" s="135"/>
      <c r="EA236" s="135"/>
      <c r="EB236" s="135"/>
      <c r="EC236" s="135"/>
      <c r="ED236" s="135"/>
      <c r="EE236" s="135"/>
      <c r="EF236" s="135"/>
      <c r="EG236" s="135"/>
      <c r="EH236" s="135"/>
      <c r="EI236" s="135"/>
      <c r="EJ236" s="135"/>
      <c r="EK236" s="135"/>
      <c r="EL236" s="135"/>
      <c r="EM236" s="135"/>
      <c r="EN236" s="135"/>
      <c r="EO236" s="135"/>
      <c r="EP236" s="135"/>
      <c r="EQ236" s="135"/>
      <c r="ER236" s="135"/>
      <c r="ES236" s="135"/>
      <c r="ET236" s="135"/>
      <c r="EU236" s="135"/>
      <c r="EW236" s="28"/>
      <c r="EX236" s="28"/>
      <c r="EY236" s="28"/>
      <c r="EZ236" s="28"/>
      <c r="FA236" s="26"/>
      <c r="FB236" s="122"/>
      <c r="FN236" s="122"/>
      <c r="GA236" s="122"/>
      <c r="GB236" s="135"/>
      <c r="GC236" s="135"/>
      <c r="GD236" s="135"/>
      <c r="GE236" s="26"/>
      <c r="GF236" s="135"/>
      <c r="GG236" s="135"/>
      <c r="GH236" s="135"/>
      <c r="GI236" s="135"/>
      <c r="GJ236" s="135"/>
      <c r="GK236" s="135"/>
      <c r="GL236" s="135"/>
      <c r="GM236" s="135"/>
      <c r="GN236" s="74"/>
      <c r="HA236" s="122"/>
      <c r="HB236" s="26"/>
      <c r="HC236" s="26"/>
      <c r="HD236" s="26"/>
      <c r="HE236" s="26"/>
      <c r="HF236" s="26"/>
      <c r="HG236" s="26"/>
      <c r="HH236" s="26"/>
      <c r="HI236" s="26"/>
      <c r="HJ236" s="26"/>
      <c r="HK236" s="26"/>
      <c r="HL236" s="122"/>
      <c r="HM236" s="26"/>
      <c r="HN236" s="26"/>
      <c r="HO236" s="26"/>
      <c r="HP236" s="26"/>
      <c r="HQ236" s="26"/>
      <c r="HR236" s="26"/>
      <c r="HS236" s="26"/>
      <c r="HT236" s="26"/>
      <c r="HU236" s="26"/>
      <c r="HV236" s="26"/>
      <c r="HW236" s="26"/>
      <c r="HX236" s="26"/>
      <c r="HY236" s="122"/>
      <c r="HZ236" s="26"/>
      <c r="IA236" s="26"/>
      <c r="IB236" s="26"/>
      <c r="IC236" s="26"/>
      <c r="ID236" s="26"/>
      <c r="IE236" s="26"/>
      <c r="IF236" s="26"/>
      <c r="IG236" s="26"/>
      <c r="IH236" s="26"/>
      <c r="II236" s="26"/>
      <c r="IJ236" s="26"/>
      <c r="IK236" s="26"/>
      <c r="IL236" s="122"/>
      <c r="IM236" s="26"/>
      <c r="IN236" s="26"/>
      <c r="IO236" s="26"/>
      <c r="IP236" s="26"/>
      <c r="IQ236" s="26"/>
      <c r="IR236" s="26"/>
      <c r="IS236" s="26"/>
      <c r="IT236" s="26"/>
      <c r="IU236" s="26"/>
      <c r="IV236" s="26"/>
      <c r="IW236" s="26"/>
      <c r="IX236" s="26"/>
      <c r="IY236" s="122"/>
      <c r="IZ236" s="26"/>
      <c r="JA236" s="26"/>
      <c r="JB236" s="26"/>
      <c r="JC236" s="26"/>
      <c r="JD236" s="26"/>
      <c r="JE236" s="26"/>
      <c r="JF236" s="26"/>
      <c r="JG236" s="26"/>
      <c r="JH236" s="26"/>
      <c r="JI236" s="26"/>
      <c r="JJ236" s="26"/>
      <c r="JK236" s="26"/>
      <c r="JL236" s="26"/>
      <c r="JO236" s="26"/>
      <c r="JP236" s="26"/>
      <c r="JQ236" s="26"/>
      <c r="JR236" s="26"/>
      <c r="JS236" s="26"/>
    </row>
    <row r="237" spans="1:279">
      <c r="A237" s="119"/>
      <c r="B237" s="119"/>
      <c r="C237" s="119"/>
      <c r="D237" s="119"/>
      <c r="E237" s="119"/>
      <c r="F237" s="119"/>
      <c r="G237" s="119"/>
      <c r="H237" s="119"/>
      <c r="I237" s="119"/>
      <c r="J237" s="119"/>
      <c r="K237" s="119"/>
      <c r="L237" s="119"/>
      <c r="M237" s="119"/>
      <c r="N237" s="119"/>
      <c r="O237" s="119"/>
      <c r="P237" s="120"/>
      <c r="Q237" s="119"/>
      <c r="R237" s="121"/>
      <c r="S237" s="122"/>
      <c r="T237" s="123"/>
      <c r="U237" s="124"/>
      <c r="V237" s="125"/>
      <c r="W237" s="126"/>
      <c r="X237" s="127"/>
      <c r="Y237" s="128"/>
      <c r="Z237" s="129"/>
      <c r="AA237" s="130"/>
      <c r="AB237" s="131"/>
      <c r="AC237" s="132"/>
      <c r="AD237" s="218"/>
      <c r="AE237" s="132"/>
      <c r="AF237" s="133"/>
      <c r="AL237" s="74"/>
      <c r="AM237" s="134"/>
      <c r="AN237" s="26"/>
      <c r="AO237" s="135"/>
      <c r="AP237" s="74"/>
      <c r="AQ237" s="136"/>
      <c r="AR237" s="136"/>
      <c r="AS237" s="136"/>
      <c r="AT237" s="136"/>
      <c r="AU237" s="136"/>
      <c r="AV237" s="136"/>
      <c r="AW237" s="136"/>
      <c r="AX237" s="136"/>
      <c r="AY237" s="136"/>
      <c r="AZ237" s="136"/>
      <c r="BA237" s="136"/>
      <c r="BB237" s="136"/>
      <c r="BD237" s="26"/>
      <c r="BE237" s="26"/>
      <c r="BF237" s="26"/>
      <c r="BG237" s="26"/>
      <c r="BH237" s="26"/>
      <c r="BI237" s="26"/>
      <c r="BJ237" s="26"/>
      <c r="BK237" s="26"/>
      <c r="BL237" s="26"/>
      <c r="BM237" s="26"/>
      <c r="BN237" s="26"/>
      <c r="BO237" s="26"/>
      <c r="BP237" s="74"/>
      <c r="BQ237" s="74"/>
      <c r="BR237" s="74"/>
      <c r="BS237" s="74"/>
      <c r="BT237" s="74"/>
      <c r="BU237" s="74"/>
      <c r="BV237" s="74"/>
      <c r="BW237" s="74"/>
      <c r="CC237" s="137"/>
      <c r="CD237" s="134"/>
      <c r="CE237" s="138"/>
      <c r="CF237" s="139"/>
      <c r="CG237" s="140"/>
      <c r="CH237" s="138"/>
      <c r="CI237" s="134"/>
      <c r="CJ237" s="134"/>
      <c r="CK237" s="139"/>
      <c r="CL237" s="140"/>
      <c r="CM237" s="137"/>
      <c r="CN237" s="140"/>
      <c r="CO237" s="140"/>
      <c r="CP237" s="139"/>
      <c r="CQ237" s="140"/>
      <c r="CR237" s="137"/>
      <c r="CS237" s="140"/>
      <c r="CT237" s="140"/>
      <c r="CU237" s="139"/>
      <c r="CV237" s="134"/>
      <c r="CW237" s="134"/>
      <c r="CX237" s="134"/>
      <c r="CY237" s="134"/>
      <c r="CZ237" s="134"/>
      <c r="DA237" s="140"/>
      <c r="DB237" s="74"/>
      <c r="DC237" s="28"/>
      <c r="DD237" s="141"/>
      <c r="DE237" s="30"/>
      <c r="DF237" s="74"/>
      <c r="DG237" s="26"/>
      <c r="DH237" s="26"/>
      <c r="DI237" s="142"/>
      <c r="DJ237" s="26"/>
      <c r="DK237" s="26"/>
      <c r="DL237" s="26"/>
      <c r="DM237" s="26"/>
      <c r="DN237" s="143"/>
      <c r="DO237" s="26"/>
      <c r="DP237" s="26"/>
      <c r="DQ237" s="26"/>
      <c r="DR237" s="26"/>
      <c r="DS237" s="26"/>
      <c r="DT237" s="26"/>
      <c r="DU237" s="26"/>
      <c r="DV237" s="26"/>
      <c r="DW237" s="26"/>
      <c r="DX237" s="26"/>
      <c r="DY237" s="26"/>
      <c r="DZ237" s="135"/>
      <c r="EA237" s="135"/>
      <c r="EB237" s="135"/>
      <c r="EC237" s="135"/>
      <c r="ED237" s="135"/>
      <c r="EE237" s="135"/>
      <c r="EF237" s="135"/>
      <c r="EG237" s="135"/>
      <c r="EH237" s="135"/>
      <c r="EI237" s="135"/>
      <c r="EJ237" s="135"/>
      <c r="EK237" s="135"/>
      <c r="EL237" s="135"/>
      <c r="EM237" s="135"/>
      <c r="EN237" s="135"/>
      <c r="EO237" s="135"/>
      <c r="EP237" s="135"/>
      <c r="EQ237" s="135"/>
      <c r="ER237" s="135"/>
      <c r="ES237" s="135"/>
      <c r="ET237" s="135"/>
      <c r="EU237" s="135"/>
      <c r="EW237" s="28"/>
      <c r="EX237" s="28"/>
      <c r="EY237" s="28"/>
      <c r="EZ237" s="28"/>
      <c r="FA237" s="26"/>
      <c r="FB237" s="122"/>
      <c r="FN237" s="122"/>
      <c r="GA237" s="122"/>
      <c r="GB237" s="135"/>
      <c r="GC237" s="135"/>
      <c r="GD237" s="135"/>
      <c r="GE237" s="26"/>
      <c r="GF237" s="135"/>
      <c r="GG237" s="135"/>
      <c r="GH237" s="135"/>
      <c r="GI237" s="135"/>
      <c r="GJ237" s="135"/>
      <c r="GK237" s="135"/>
      <c r="GL237" s="135"/>
      <c r="GM237" s="135"/>
      <c r="GN237" s="74"/>
      <c r="HA237" s="122"/>
      <c r="HB237" s="26"/>
      <c r="HC237" s="26"/>
      <c r="HD237" s="26"/>
      <c r="HE237" s="26"/>
      <c r="HF237" s="26"/>
      <c r="HG237" s="26"/>
      <c r="HH237" s="26"/>
      <c r="HI237" s="26"/>
      <c r="HJ237" s="26"/>
      <c r="HK237" s="26"/>
      <c r="HL237" s="122"/>
      <c r="HM237" s="26"/>
      <c r="HN237" s="26"/>
      <c r="HO237" s="26"/>
      <c r="HP237" s="26"/>
      <c r="HQ237" s="26"/>
      <c r="HR237" s="26"/>
      <c r="HS237" s="26"/>
      <c r="HT237" s="26"/>
      <c r="HU237" s="26"/>
      <c r="HV237" s="26"/>
      <c r="HW237" s="26"/>
      <c r="HX237" s="26"/>
      <c r="HY237" s="122"/>
      <c r="HZ237" s="26"/>
      <c r="IA237" s="26"/>
      <c r="IB237" s="26"/>
      <c r="IC237" s="26"/>
      <c r="ID237" s="26"/>
      <c r="IE237" s="26"/>
      <c r="IF237" s="26"/>
      <c r="IG237" s="26"/>
      <c r="IH237" s="26"/>
      <c r="II237" s="26"/>
      <c r="IJ237" s="26"/>
      <c r="IK237" s="26"/>
      <c r="IL237" s="122"/>
      <c r="IM237" s="26"/>
      <c r="IN237" s="26"/>
      <c r="IO237" s="26"/>
      <c r="IP237" s="26"/>
      <c r="IQ237" s="26"/>
      <c r="IR237" s="26"/>
      <c r="IS237" s="26"/>
      <c r="IT237" s="26"/>
      <c r="IU237" s="26"/>
      <c r="IV237" s="26"/>
      <c r="IW237" s="26"/>
      <c r="IX237" s="26"/>
      <c r="IY237" s="122"/>
      <c r="IZ237" s="26"/>
      <c r="JA237" s="26"/>
      <c r="JB237" s="26"/>
      <c r="JC237" s="26"/>
      <c r="JD237" s="26"/>
      <c r="JE237" s="26"/>
      <c r="JF237" s="26"/>
      <c r="JG237" s="26"/>
      <c r="JH237" s="26"/>
      <c r="JI237" s="26"/>
      <c r="JJ237" s="26"/>
      <c r="JK237" s="26"/>
      <c r="JL237" s="26"/>
      <c r="JO237" s="26"/>
      <c r="JP237" s="26"/>
      <c r="JQ237" s="26"/>
      <c r="JR237" s="26"/>
      <c r="JS237" s="26"/>
    </row>
    <row r="238" spans="1:279">
      <c r="A238" s="119"/>
      <c r="B238" s="119"/>
      <c r="C238" s="119"/>
      <c r="D238" s="119"/>
      <c r="E238" s="119"/>
      <c r="F238" s="119"/>
      <c r="G238" s="119"/>
      <c r="H238" s="119"/>
      <c r="I238" s="119"/>
      <c r="J238" s="119"/>
      <c r="K238" s="119"/>
      <c r="L238" s="119"/>
      <c r="M238" s="119"/>
      <c r="N238" s="119"/>
      <c r="O238" s="119"/>
      <c r="P238" s="120"/>
      <c r="Q238" s="119"/>
      <c r="R238" s="121"/>
      <c r="S238" s="122"/>
      <c r="T238" s="123"/>
      <c r="U238" s="124"/>
      <c r="V238" s="125"/>
      <c r="W238" s="126"/>
      <c r="X238" s="127"/>
      <c r="Y238" s="128"/>
      <c r="Z238" s="129"/>
      <c r="AA238" s="130"/>
      <c r="AB238" s="131"/>
      <c r="AC238" s="132"/>
      <c r="AD238" s="218"/>
      <c r="AE238" s="132"/>
      <c r="AF238" s="133"/>
      <c r="AL238" s="74"/>
      <c r="AM238" s="134"/>
      <c r="AN238" s="26"/>
      <c r="AO238" s="135"/>
      <c r="AP238" s="74"/>
      <c r="AQ238" s="136"/>
      <c r="AR238" s="136"/>
      <c r="AS238" s="136"/>
      <c r="AT238" s="136"/>
      <c r="AU238" s="136"/>
      <c r="AV238" s="136"/>
      <c r="AW238" s="136"/>
      <c r="AX238" s="136"/>
      <c r="AY238" s="136"/>
      <c r="AZ238" s="136"/>
      <c r="BA238" s="136"/>
      <c r="BB238" s="136"/>
      <c r="BD238" s="26"/>
      <c r="BE238" s="26"/>
      <c r="BF238" s="26"/>
      <c r="BG238" s="26"/>
      <c r="BH238" s="26"/>
      <c r="BI238" s="26"/>
      <c r="BJ238" s="26"/>
      <c r="BK238" s="26"/>
      <c r="BL238" s="26"/>
      <c r="BM238" s="26"/>
      <c r="BN238" s="26"/>
      <c r="BO238" s="26"/>
      <c r="BP238" s="74"/>
      <c r="BQ238" s="74"/>
      <c r="BR238" s="74"/>
      <c r="BS238" s="74"/>
      <c r="BT238" s="74"/>
      <c r="BU238" s="74"/>
      <c r="BV238" s="74"/>
      <c r="BW238" s="74"/>
      <c r="CC238" s="137"/>
      <c r="CD238" s="134"/>
      <c r="CE238" s="138"/>
      <c r="CF238" s="139"/>
      <c r="CG238" s="140"/>
      <c r="CH238" s="138"/>
      <c r="CI238" s="134"/>
      <c r="CJ238" s="134"/>
      <c r="CK238" s="139"/>
      <c r="CL238" s="140"/>
      <c r="CM238" s="137"/>
      <c r="CN238" s="140"/>
      <c r="CO238" s="140"/>
      <c r="CP238" s="139"/>
      <c r="CQ238" s="140"/>
      <c r="CR238" s="137"/>
      <c r="CS238" s="140"/>
      <c r="CT238" s="140"/>
      <c r="CU238" s="139"/>
      <c r="CV238" s="134"/>
      <c r="CW238" s="134"/>
      <c r="CX238" s="134"/>
      <c r="CY238" s="134"/>
      <c r="CZ238" s="134"/>
      <c r="DA238" s="140"/>
      <c r="DB238" s="74"/>
      <c r="DC238" s="28"/>
      <c r="DD238" s="141"/>
      <c r="DE238" s="30"/>
      <c r="DF238" s="74"/>
      <c r="DG238" s="26"/>
      <c r="DH238" s="26"/>
      <c r="DI238" s="142"/>
      <c r="DJ238" s="26"/>
      <c r="DK238" s="26"/>
      <c r="DL238" s="26"/>
      <c r="DM238" s="26"/>
      <c r="DN238" s="143"/>
      <c r="DO238" s="26"/>
      <c r="DP238" s="26"/>
      <c r="DQ238" s="26"/>
      <c r="DR238" s="26"/>
      <c r="DS238" s="26"/>
      <c r="DT238" s="26"/>
      <c r="DU238" s="26"/>
      <c r="DV238" s="26"/>
      <c r="DW238" s="26"/>
      <c r="DX238" s="26"/>
      <c r="DY238" s="26"/>
      <c r="DZ238" s="135"/>
      <c r="EA238" s="135"/>
      <c r="EB238" s="135"/>
      <c r="EC238" s="135"/>
      <c r="ED238" s="135"/>
      <c r="EE238" s="135"/>
      <c r="EF238" s="135"/>
      <c r="EG238" s="135"/>
      <c r="EH238" s="135"/>
      <c r="EI238" s="135"/>
      <c r="EJ238" s="135"/>
      <c r="EK238" s="135"/>
      <c r="EL238" s="135"/>
      <c r="EM238" s="135"/>
      <c r="EN238" s="135"/>
      <c r="EO238" s="135"/>
      <c r="EP238" s="135"/>
      <c r="EQ238" s="135"/>
      <c r="ER238" s="135"/>
      <c r="ES238" s="135"/>
      <c r="ET238" s="135"/>
      <c r="EU238" s="135"/>
      <c r="EW238" s="28"/>
      <c r="EX238" s="28"/>
      <c r="EY238" s="28"/>
      <c r="EZ238" s="28"/>
      <c r="FA238" s="26"/>
      <c r="FB238" s="122"/>
      <c r="FN238" s="122"/>
      <c r="GA238" s="122"/>
      <c r="GB238" s="135"/>
      <c r="GC238" s="135"/>
      <c r="GD238" s="135"/>
      <c r="GE238" s="26"/>
      <c r="GF238" s="135"/>
      <c r="GG238" s="135"/>
      <c r="GH238" s="135"/>
      <c r="GI238" s="135"/>
      <c r="GJ238" s="135"/>
      <c r="GK238" s="135"/>
      <c r="GL238" s="135"/>
      <c r="GM238" s="135"/>
      <c r="GN238" s="74"/>
      <c r="HA238" s="122"/>
      <c r="HB238" s="26"/>
      <c r="HC238" s="26"/>
      <c r="HD238" s="26"/>
      <c r="HE238" s="26"/>
      <c r="HF238" s="26"/>
      <c r="HG238" s="26"/>
      <c r="HH238" s="26"/>
      <c r="HI238" s="26"/>
      <c r="HJ238" s="26"/>
      <c r="HK238" s="26"/>
      <c r="HL238" s="122"/>
      <c r="HM238" s="26"/>
      <c r="HN238" s="26"/>
      <c r="HO238" s="26"/>
      <c r="HP238" s="26"/>
      <c r="HQ238" s="26"/>
      <c r="HR238" s="26"/>
      <c r="HS238" s="26"/>
      <c r="HT238" s="26"/>
      <c r="HU238" s="26"/>
      <c r="HV238" s="26"/>
      <c r="HW238" s="26"/>
      <c r="HX238" s="26"/>
      <c r="HY238" s="122"/>
      <c r="HZ238" s="26"/>
      <c r="IA238" s="26"/>
      <c r="IB238" s="26"/>
      <c r="IC238" s="26"/>
      <c r="ID238" s="26"/>
      <c r="IE238" s="26"/>
      <c r="IF238" s="26"/>
      <c r="IG238" s="26"/>
      <c r="IH238" s="26"/>
      <c r="II238" s="26"/>
      <c r="IJ238" s="26"/>
      <c r="IK238" s="26"/>
      <c r="IL238" s="122"/>
      <c r="IM238" s="26"/>
      <c r="IN238" s="26"/>
      <c r="IO238" s="26"/>
      <c r="IP238" s="26"/>
      <c r="IQ238" s="26"/>
      <c r="IR238" s="26"/>
      <c r="IS238" s="26"/>
      <c r="IT238" s="26"/>
      <c r="IU238" s="26"/>
      <c r="IV238" s="26"/>
      <c r="IW238" s="26"/>
      <c r="IX238" s="26"/>
      <c r="IY238" s="122"/>
      <c r="IZ238" s="26"/>
      <c r="JA238" s="26"/>
      <c r="JB238" s="26"/>
      <c r="JC238" s="26"/>
      <c r="JD238" s="26"/>
      <c r="JE238" s="26"/>
      <c r="JF238" s="26"/>
      <c r="JG238" s="26"/>
      <c r="JH238" s="26"/>
      <c r="JI238" s="26"/>
      <c r="JJ238" s="26"/>
      <c r="JK238" s="26"/>
      <c r="JL238" s="26"/>
      <c r="JO238" s="26"/>
      <c r="JP238" s="26"/>
      <c r="JQ238" s="26"/>
      <c r="JR238" s="26"/>
      <c r="JS238" s="26"/>
    </row>
    <row r="239" spans="1:279">
      <c r="AL239" s="74"/>
      <c r="AP239" s="74"/>
      <c r="BP239" s="74"/>
      <c r="BQ239" s="74"/>
      <c r="BR239" s="74"/>
      <c r="BS239" s="74"/>
      <c r="BT239" s="74"/>
      <c r="BU239" s="74"/>
      <c r="BV239" s="74"/>
      <c r="BW239" s="74"/>
      <c r="DB239" s="74"/>
      <c r="DF239" s="74"/>
      <c r="DI239" s="142"/>
      <c r="DJ239" s="26"/>
      <c r="DK239" s="26"/>
      <c r="DS239" s="26"/>
      <c r="GF239" s="135"/>
      <c r="GN239" s="74"/>
    </row>
    <row r="240" spans="1:279">
      <c r="AL240" s="74"/>
      <c r="AP240" s="74"/>
      <c r="BP240" s="74"/>
      <c r="BQ240" s="74"/>
      <c r="BR240" s="74"/>
      <c r="BS240" s="74"/>
      <c r="BT240" s="74"/>
      <c r="BU240" s="74"/>
      <c r="BV240" s="74"/>
      <c r="BW240" s="74"/>
      <c r="DB240" s="74"/>
      <c r="DF240" s="74"/>
      <c r="DI240" s="142"/>
      <c r="DJ240" s="26"/>
      <c r="DK240" s="26"/>
      <c r="DS240" s="26"/>
      <c r="GF240" s="135"/>
      <c r="GN240" s="74"/>
    </row>
    <row r="241" spans="1:272">
      <c r="AL241" s="74"/>
      <c r="AP241" s="74"/>
      <c r="BP241" s="74"/>
      <c r="BQ241" s="74"/>
      <c r="BR241" s="74"/>
      <c r="BS241" s="74"/>
      <c r="BT241" s="74"/>
      <c r="BU241" s="74"/>
      <c r="BV241" s="74"/>
      <c r="BW241" s="74"/>
      <c r="DB241" s="74"/>
      <c r="DF241" s="74"/>
      <c r="DI241" s="142"/>
      <c r="DJ241" s="26"/>
      <c r="DK241" s="26"/>
      <c r="DS241" s="26"/>
      <c r="GF241" s="135"/>
      <c r="GN241" s="74"/>
    </row>
    <row r="242" spans="1:272" s="122" customFormat="1" ht="13">
      <c r="A242" s="26"/>
      <c r="B242" s="26"/>
      <c r="C242" s="26"/>
      <c r="D242" s="26"/>
      <c r="E242" s="26"/>
      <c r="F242" s="144"/>
      <c r="R242" s="145"/>
      <c r="T242" s="123"/>
      <c r="U242" s="124"/>
      <c r="V242" s="125"/>
      <c r="W242" s="126"/>
      <c r="X242" s="127"/>
      <c r="Y242" s="128"/>
      <c r="Z242" s="129"/>
      <c r="AA242" s="130"/>
      <c r="AB242" s="131"/>
      <c r="AC242" s="132"/>
      <c r="AD242" s="218"/>
      <c r="AE242" s="132"/>
      <c r="AF242" s="133"/>
      <c r="AM242" s="134"/>
      <c r="AN242" s="26"/>
      <c r="AO242" s="135"/>
      <c r="AQ242" s="136"/>
      <c r="AR242" s="136"/>
      <c r="AS242" s="136"/>
      <c r="AT242" s="136"/>
      <c r="AU242" s="136"/>
      <c r="AV242" s="136"/>
      <c r="AW242" s="136"/>
      <c r="AX242" s="136"/>
      <c r="AY242" s="136"/>
      <c r="AZ242" s="136"/>
      <c r="BA242" s="136"/>
      <c r="BB242" s="136"/>
      <c r="BD242" s="26"/>
      <c r="BE242" s="26"/>
      <c r="BF242" s="26"/>
      <c r="BG242" s="26"/>
      <c r="BH242" s="26"/>
      <c r="BI242" s="26"/>
      <c r="BJ242" s="26"/>
      <c r="BK242" s="26"/>
      <c r="BL242" s="26"/>
      <c r="BM242" s="26"/>
      <c r="BN242" s="26"/>
      <c r="BO242" s="26"/>
      <c r="CC242" s="137"/>
      <c r="CD242" s="134"/>
      <c r="CE242" s="138"/>
      <c r="CF242" s="138"/>
      <c r="CG242" s="140"/>
      <c r="CH242" s="138"/>
      <c r="CI242" s="134"/>
      <c r="CJ242" s="134"/>
      <c r="CK242" s="134"/>
      <c r="CL242" s="140"/>
      <c r="CM242" s="137"/>
      <c r="CN242" s="140"/>
      <c r="CO242" s="140"/>
      <c r="CP242" s="140"/>
      <c r="CQ242" s="140"/>
      <c r="CR242" s="137"/>
      <c r="CS242" s="140"/>
      <c r="CT242" s="140"/>
      <c r="CU242" s="140"/>
      <c r="CV242" s="134"/>
      <c r="CW242" s="134"/>
      <c r="CX242" s="134"/>
      <c r="CY242" s="134"/>
      <c r="CZ242" s="134"/>
      <c r="DA242" s="140"/>
      <c r="DC242" s="28"/>
      <c r="DD242" s="141"/>
      <c r="DE242" s="30"/>
      <c r="DG242" s="26"/>
      <c r="DH242" s="26"/>
      <c r="DI242" s="142"/>
      <c r="DJ242" s="26"/>
      <c r="DK242" s="26"/>
      <c r="DL242" s="26"/>
      <c r="DM242" s="26"/>
      <c r="DN242" s="143"/>
      <c r="DO242" s="26"/>
      <c r="DP242" s="26"/>
      <c r="DQ242" s="26"/>
      <c r="DR242" s="26"/>
      <c r="DS242" s="26"/>
      <c r="DT242" s="26"/>
      <c r="DU242" s="26"/>
      <c r="DV242" s="26"/>
      <c r="DW242" s="26"/>
      <c r="DX242" s="26"/>
      <c r="DY242" s="26"/>
      <c r="DZ242" s="135"/>
      <c r="EA242" s="135"/>
      <c r="EB242" s="135"/>
      <c r="EC242" s="135"/>
      <c r="ED242" s="135"/>
      <c r="EE242" s="135"/>
      <c r="EF242" s="135"/>
      <c r="EG242" s="135"/>
      <c r="EH242" s="135"/>
      <c r="EI242" s="135"/>
      <c r="EJ242" s="135"/>
      <c r="EK242" s="135"/>
      <c r="EL242" s="135"/>
      <c r="EM242" s="135"/>
      <c r="EN242" s="135"/>
      <c r="EO242" s="135"/>
      <c r="EP242" s="135"/>
      <c r="EQ242" s="135"/>
      <c r="ER242" s="135"/>
      <c r="ES242" s="135"/>
      <c r="ET242" s="135"/>
      <c r="EU242" s="135"/>
      <c r="EW242" s="28"/>
      <c r="EX242" s="28"/>
      <c r="EY242" s="28"/>
      <c r="EZ242" s="28"/>
      <c r="FA242" s="26"/>
      <c r="GB242" s="135"/>
      <c r="GC242" s="135"/>
      <c r="GD242" s="135"/>
      <c r="GE242" s="26"/>
      <c r="GF242" s="135"/>
      <c r="GG242" s="135"/>
      <c r="GH242" s="135"/>
      <c r="GI242" s="135"/>
      <c r="GJ242" s="135"/>
      <c r="GK242" s="135"/>
      <c r="GL242" s="135"/>
      <c r="GM242" s="135"/>
      <c r="HB242" s="26"/>
      <c r="HC242" s="26"/>
      <c r="HD242" s="26"/>
      <c r="HE242" s="26"/>
      <c r="HF242" s="26"/>
      <c r="HG242" s="26"/>
      <c r="HH242" s="26"/>
      <c r="HI242" s="26"/>
      <c r="HJ242" s="26"/>
      <c r="HK242" s="26"/>
      <c r="HM242" s="26"/>
      <c r="HN242" s="26"/>
      <c r="HO242" s="26"/>
      <c r="HP242" s="26"/>
      <c r="HQ242" s="26"/>
      <c r="HR242" s="26"/>
      <c r="HS242" s="26"/>
      <c r="HT242" s="26"/>
      <c r="HU242" s="26"/>
      <c r="HV242" s="26"/>
      <c r="HW242" s="26"/>
      <c r="HX242" s="26"/>
      <c r="HZ242" s="26"/>
      <c r="IA242" s="26"/>
      <c r="IB242" s="26"/>
      <c r="IC242" s="26"/>
      <c r="ID242" s="26"/>
      <c r="IE242" s="26"/>
      <c r="IF242" s="26"/>
      <c r="IG242" s="26"/>
      <c r="IH242" s="26"/>
      <c r="II242" s="26"/>
      <c r="IJ242" s="26"/>
      <c r="IK242" s="26"/>
      <c r="IM242" s="26"/>
      <c r="IN242" s="26"/>
      <c r="IO242" s="26"/>
      <c r="IP242" s="26"/>
      <c r="IQ242" s="26"/>
      <c r="IR242" s="26"/>
      <c r="IS242" s="26"/>
      <c r="IT242" s="26"/>
      <c r="IU242" s="26"/>
      <c r="IV242" s="26"/>
      <c r="IW242" s="26"/>
      <c r="IX242" s="26"/>
      <c r="IZ242" s="26"/>
      <c r="JA242" s="26"/>
      <c r="JB242" s="26"/>
      <c r="JC242" s="26"/>
      <c r="JD242" s="26"/>
      <c r="JE242" s="26"/>
      <c r="JF242" s="26"/>
      <c r="JG242" s="26"/>
      <c r="JH242" s="26"/>
      <c r="JI242" s="26"/>
      <c r="JJ242" s="26"/>
      <c r="JK242" s="26"/>
      <c r="JL242" s="26"/>
    </row>
    <row r="243" spans="1:272" s="122" customFormat="1" ht="13">
      <c r="A243" s="26"/>
      <c r="B243" s="26"/>
      <c r="C243" s="26"/>
      <c r="D243" s="26"/>
      <c r="E243" s="26"/>
      <c r="F243" s="144"/>
      <c r="R243" s="145"/>
      <c r="T243" s="123"/>
      <c r="U243" s="124"/>
      <c r="V243" s="125"/>
      <c r="W243" s="126"/>
      <c r="X243" s="127"/>
      <c r="Y243" s="128"/>
      <c r="Z243" s="129"/>
      <c r="AA243" s="130"/>
      <c r="AB243" s="131"/>
      <c r="AC243" s="132"/>
      <c r="AD243" s="218"/>
      <c r="AE243" s="132"/>
      <c r="AF243" s="133"/>
      <c r="AM243" s="134"/>
      <c r="AN243" s="26"/>
      <c r="AO243" s="135"/>
      <c r="AQ243" s="136"/>
      <c r="AR243" s="136"/>
      <c r="AS243" s="136"/>
      <c r="AT243" s="136"/>
      <c r="AU243" s="136"/>
      <c r="AV243" s="136"/>
      <c r="AW243" s="136"/>
      <c r="AX243" s="136"/>
      <c r="AY243" s="136"/>
      <c r="AZ243" s="136"/>
      <c r="BA243" s="136"/>
      <c r="BB243" s="136"/>
      <c r="BD243" s="26"/>
      <c r="BE243" s="26"/>
      <c r="BF243" s="26"/>
      <c r="BG243" s="26"/>
      <c r="BH243" s="26"/>
      <c r="BI243" s="26"/>
      <c r="BJ243" s="26"/>
      <c r="BK243" s="26"/>
      <c r="BL243" s="26"/>
      <c r="BM243" s="26"/>
      <c r="BN243" s="26"/>
      <c r="BO243" s="26"/>
      <c r="CC243" s="137"/>
      <c r="CD243" s="134"/>
      <c r="CE243" s="138"/>
      <c r="CF243" s="138"/>
      <c r="CG243" s="140"/>
      <c r="CH243" s="138"/>
      <c r="CI243" s="134"/>
      <c r="CJ243" s="134"/>
      <c r="CK243" s="134"/>
      <c r="CL243" s="140"/>
      <c r="CM243" s="137"/>
      <c r="CN243" s="140"/>
      <c r="CO243" s="140"/>
      <c r="CP243" s="140"/>
      <c r="CQ243" s="140"/>
      <c r="CR243" s="137"/>
      <c r="CS243" s="140"/>
      <c r="CT243" s="140"/>
      <c r="CU243" s="140"/>
      <c r="CV243" s="134"/>
      <c r="CW243" s="134"/>
      <c r="CX243" s="134"/>
      <c r="CY243" s="134"/>
      <c r="CZ243" s="134"/>
      <c r="DA243" s="140"/>
      <c r="DC243" s="28"/>
      <c r="DD243" s="141"/>
      <c r="DE243" s="30"/>
      <c r="DG243" s="26"/>
      <c r="DH243" s="26"/>
      <c r="DI243" s="142"/>
      <c r="DJ243" s="26"/>
      <c r="DK243" s="26"/>
      <c r="DL243" s="26"/>
      <c r="DM243" s="26"/>
      <c r="DN243" s="143"/>
      <c r="DO243" s="26"/>
      <c r="DP243" s="26"/>
      <c r="DQ243" s="26"/>
      <c r="DR243" s="26"/>
      <c r="DS243" s="26"/>
      <c r="DT243" s="26"/>
      <c r="DU243" s="26"/>
      <c r="DV243" s="26"/>
      <c r="DW243" s="26"/>
      <c r="DX243" s="26"/>
      <c r="DY243" s="26"/>
      <c r="DZ243" s="135"/>
      <c r="EA243" s="135"/>
      <c r="EB243" s="135"/>
      <c r="EC243" s="135"/>
      <c r="ED243" s="135"/>
      <c r="EE243" s="135"/>
      <c r="EF243" s="135"/>
      <c r="EG243" s="135"/>
      <c r="EH243" s="135"/>
      <c r="EI243" s="135"/>
      <c r="EJ243" s="135"/>
      <c r="EK243" s="135"/>
      <c r="EL243" s="135"/>
      <c r="EM243" s="135"/>
      <c r="EN243" s="135"/>
      <c r="EO243" s="135"/>
      <c r="EP243" s="135"/>
      <c r="EQ243" s="135"/>
      <c r="ER243" s="135"/>
      <c r="ES243" s="135"/>
      <c r="ET243" s="135"/>
      <c r="EU243" s="135"/>
      <c r="EW243" s="28"/>
      <c r="EX243" s="28"/>
      <c r="EY243" s="28"/>
      <c r="EZ243" s="28"/>
      <c r="FA243" s="26"/>
      <c r="GB243" s="135"/>
      <c r="GC243" s="135"/>
      <c r="GD243" s="135"/>
      <c r="GE243" s="26"/>
      <c r="GF243" s="135"/>
      <c r="GG243" s="135"/>
      <c r="GH243" s="135"/>
      <c r="GI243" s="135"/>
      <c r="GJ243" s="135"/>
      <c r="GK243" s="135"/>
      <c r="GL243" s="135"/>
      <c r="GM243" s="135"/>
      <c r="HB243" s="26"/>
      <c r="HC243" s="26"/>
      <c r="HD243" s="26"/>
      <c r="HE243" s="26"/>
      <c r="HF243" s="26"/>
      <c r="HG243" s="26"/>
      <c r="HH243" s="26"/>
      <c r="HI243" s="26"/>
      <c r="HJ243" s="26"/>
      <c r="HK243" s="26"/>
      <c r="HM243" s="26"/>
      <c r="HN243" s="26"/>
      <c r="HO243" s="26"/>
      <c r="HP243" s="26"/>
      <c r="HQ243" s="26"/>
      <c r="HR243" s="26"/>
      <c r="HS243" s="26"/>
      <c r="HT243" s="26"/>
      <c r="HU243" s="26"/>
      <c r="HV243" s="26"/>
      <c r="HW243" s="26"/>
      <c r="HX243" s="26"/>
      <c r="HZ243" s="26"/>
      <c r="IA243" s="26"/>
      <c r="IB243" s="26"/>
      <c r="IC243" s="26"/>
      <c r="ID243" s="26"/>
      <c r="IE243" s="26"/>
      <c r="IF243" s="26"/>
      <c r="IG243" s="26"/>
      <c r="IH243" s="26"/>
      <c r="II243" s="26"/>
      <c r="IJ243" s="26"/>
      <c r="IK243" s="26"/>
      <c r="IM243" s="26"/>
      <c r="IN243" s="26"/>
      <c r="IO243" s="26"/>
      <c r="IP243" s="26"/>
      <c r="IQ243" s="26"/>
      <c r="IR243" s="26"/>
      <c r="IS243" s="26"/>
      <c r="IT243" s="26"/>
      <c r="IU243" s="26"/>
      <c r="IV243" s="26"/>
      <c r="IW243" s="26"/>
      <c r="IX243" s="26"/>
      <c r="IZ243" s="26"/>
      <c r="JA243" s="26"/>
      <c r="JB243" s="26"/>
      <c r="JC243" s="26"/>
      <c r="JD243" s="26"/>
      <c r="JE243" s="26"/>
      <c r="JF243" s="26"/>
      <c r="JG243" s="26"/>
      <c r="JH243" s="26"/>
      <c r="JI243" s="26"/>
      <c r="JJ243" s="26"/>
      <c r="JK243" s="26"/>
      <c r="JL243" s="26"/>
    </row>
    <row r="244" spans="1:272" s="122" customFormat="1" ht="13">
      <c r="A244" s="26"/>
      <c r="B244" s="26"/>
      <c r="C244" s="26"/>
      <c r="D244" s="26"/>
      <c r="E244" s="26"/>
      <c r="F244" s="144"/>
      <c r="R244" s="145"/>
      <c r="T244" s="123"/>
      <c r="U244" s="124"/>
      <c r="V244" s="125"/>
      <c r="W244" s="126"/>
      <c r="X244" s="127"/>
      <c r="Y244" s="128"/>
      <c r="Z244" s="129"/>
      <c r="AA244" s="130"/>
      <c r="AB244" s="131"/>
      <c r="AC244" s="132"/>
      <c r="AD244" s="218"/>
      <c r="AE244" s="132"/>
      <c r="AF244" s="133"/>
      <c r="AM244" s="134"/>
      <c r="AN244" s="26"/>
      <c r="AO244" s="135"/>
      <c r="AQ244" s="136"/>
      <c r="AR244" s="136"/>
      <c r="AS244" s="136"/>
      <c r="AT244" s="136"/>
      <c r="AU244" s="136"/>
      <c r="AV244" s="136"/>
      <c r="AW244" s="136"/>
      <c r="AX244" s="136"/>
      <c r="AY244" s="136"/>
      <c r="AZ244" s="136"/>
      <c r="BA244" s="136"/>
      <c r="BB244" s="136"/>
      <c r="BD244" s="26"/>
      <c r="BE244" s="26"/>
      <c r="BF244" s="26"/>
      <c r="BG244" s="26"/>
      <c r="BH244" s="26"/>
      <c r="BI244" s="26"/>
      <c r="BJ244" s="26"/>
      <c r="BK244" s="26"/>
      <c r="BL244" s="26"/>
      <c r="BM244" s="26"/>
      <c r="BN244" s="26"/>
      <c r="BO244" s="26"/>
      <c r="CC244" s="137"/>
      <c r="CD244" s="134"/>
      <c r="CE244" s="138"/>
      <c r="CF244" s="138"/>
      <c r="CG244" s="140"/>
      <c r="CH244" s="138"/>
      <c r="CI244" s="134"/>
      <c r="CJ244" s="134"/>
      <c r="CK244" s="134"/>
      <c r="CL244" s="140"/>
      <c r="CM244" s="137"/>
      <c r="CN244" s="140"/>
      <c r="CO244" s="140"/>
      <c r="CP244" s="140"/>
      <c r="CQ244" s="140"/>
      <c r="CR244" s="137"/>
      <c r="CS244" s="140"/>
      <c r="CT244" s="140"/>
      <c r="CU244" s="140"/>
      <c r="CV244" s="134"/>
      <c r="CW244" s="134"/>
      <c r="CX244" s="134"/>
      <c r="CY244" s="134"/>
      <c r="CZ244" s="134"/>
      <c r="DA244" s="140"/>
      <c r="DC244" s="28"/>
      <c r="DD244" s="141"/>
      <c r="DE244" s="30"/>
      <c r="DG244" s="26"/>
      <c r="DH244" s="26"/>
      <c r="DI244" s="142"/>
      <c r="DJ244" s="26"/>
      <c r="DK244" s="26"/>
      <c r="DL244" s="26"/>
      <c r="DM244" s="26"/>
      <c r="DN244" s="143"/>
      <c r="DO244" s="26"/>
      <c r="DP244" s="26"/>
      <c r="DQ244" s="26"/>
      <c r="DR244" s="26"/>
      <c r="DS244" s="26"/>
      <c r="DT244" s="26"/>
      <c r="DU244" s="26"/>
      <c r="DV244" s="26"/>
      <c r="DW244" s="26"/>
      <c r="DX244" s="26"/>
      <c r="DY244" s="26"/>
      <c r="DZ244" s="135"/>
      <c r="EA244" s="135"/>
      <c r="EB244" s="135"/>
      <c r="EC244" s="135"/>
      <c r="ED244" s="135"/>
      <c r="EE244" s="135"/>
      <c r="EF244" s="135"/>
      <c r="EG244" s="135"/>
      <c r="EH244" s="135"/>
      <c r="EI244" s="135"/>
      <c r="EJ244" s="135"/>
      <c r="EK244" s="135"/>
      <c r="EL244" s="135"/>
      <c r="EM244" s="135"/>
      <c r="EN244" s="135"/>
      <c r="EO244" s="135"/>
      <c r="EP244" s="135"/>
      <c r="EQ244" s="135"/>
      <c r="ER244" s="135"/>
      <c r="ES244" s="135"/>
      <c r="ET244" s="135"/>
      <c r="EU244" s="135"/>
      <c r="EW244" s="28"/>
      <c r="EX244" s="28"/>
      <c r="EY244" s="28"/>
      <c r="EZ244" s="28"/>
      <c r="FA244" s="26"/>
      <c r="GB244" s="135"/>
      <c r="GC244" s="135"/>
      <c r="GD244" s="135"/>
      <c r="GE244" s="26"/>
      <c r="GF244" s="135"/>
      <c r="GG244" s="135"/>
      <c r="GH244" s="135"/>
      <c r="GI244" s="135"/>
      <c r="GJ244" s="135"/>
      <c r="GK244" s="135"/>
      <c r="GL244" s="135"/>
      <c r="GM244" s="135"/>
      <c r="HB244" s="26"/>
      <c r="HC244" s="26"/>
      <c r="HD244" s="26"/>
      <c r="HE244" s="26"/>
      <c r="HF244" s="26"/>
      <c r="HG244" s="26"/>
      <c r="HH244" s="26"/>
      <c r="HI244" s="26"/>
      <c r="HJ244" s="26"/>
      <c r="HK244" s="26"/>
      <c r="HM244" s="26"/>
      <c r="HN244" s="26"/>
      <c r="HO244" s="26"/>
      <c r="HP244" s="26"/>
      <c r="HQ244" s="26"/>
      <c r="HR244" s="26"/>
      <c r="HS244" s="26"/>
      <c r="HT244" s="26"/>
      <c r="HU244" s="26"/>
      <c r="HV244" s="26"/>
      <c r="HW244" s="26"/>
      <c r="HX244" s="26"/>
      <c r="HZ244" s="26"/>
      <c r="IA244" s="26"/>
      <c r="IB244" s="26"/>
      <c r="IC244" s="26"/>
      <c r="ID244" s="26"/>
      <c r="IE244" s="26"/>
      <c r="IF244" s="26"/>
      <c r="IG244" s="26"/>
      <c r="IH244" s="26"/>
      <c r="II244" s="26"/>
      <c r="IJ244" s="26"/>
      <c r="IK244" s="26"/>
      <c r="IM244" s="26"/>
      <c r="IN244" s="26"/>
      <c r="IO244" s="26"/>
      <c r="IP244" s="26"/>
      <c r="IQ244" s="26"/>
      <c r="IR244" s="26"/>
      <c r="IS244" s="26"/>
      <c r="IT244" s="26"/>
      <c r="IU244" s="26"/>
      <c r="IV244" s="26"/>
      <c r="IW244" s="26"/>
      <c r="IX244" s="26"/>
      <c r="IZ244" s="26"/>
      <c r="JA244" s="26"/>
      <c r="JB244" s="26"/>
      <c r="JC244" s="26"/>
      <c r="JD244" s="26"/>
      <c r="JE244" s="26"/>
      <c r="JF244" s="26"/>
      <c r="JG244" s="26"/>
      <c r="JH244" s="26"/>
      <c r="JI244" s="26"/>
      <c r="JJ244" s="26"/>
      <c r="JK244" s="26"/>
      <c r="JL244" s="26"/>
    </row>
    <row r="245" spans="1:272" s="122" customFormat="1" ht="13">
      <c r="A245" s="26"/>
      <c r="B245" s="26"/>
      <c r="C245" s="26"/>
      <c r="D245" s="26"/>
      <c r="E245" s="26"/>
      <c r="F245" s="144"/>
      <c r="R245" s="145"/>
      <c r="T245" s="123"/>
      <c r="U245" s="124"/>
      <c r="V245" s="125"/>
      <c r="W245" s="126"/>
      <c r="X245" s="127"/>
      <c r="Y245" s="128"/>
      <c r="Z245" s="129"/>
      <c r="AA245" s="130"/>
      <c r="AB245" s="131"/>
      <c r="AC245" s="132"/>
      <c r="AD245" s="218"/>
      <c r="AE245" s="132"/>
      <c r="AF245" s="133"/>
      <c r="AM245" s="134"/>
      <c r="AN245" s="26"/>
      <c r="AO245" s="135"/>
      <c r="AQ245" s="136"/>
      <c r="AR245" s="136"/>
      <c r="AS245" s="136"/>
      <c r="AT245" s="136"/>
      <c r="AU245" s="136"/>
      <c r="AV245" s="136"/>
      <c r="AW245" s="136"/>
      <c r="AX245" s="136"/>
      <c r="AY245" s="136"/>
      <c r="AZ245" s="136"/>
      <c r="BA245" s="136"/>
      <c r="BB245" s="136"/>
      <c r="BD245" s="26"/>
      <c r="BE245" s="26"/>
      <c r="BF245" s="26"/>
      <c r="BG245" s="26"/>
      <c r="BH245" s="26"/>
      <c r="BI245" s="26"/>
      <c r="BJ245" s="26"/>
      <c r="BK245" s="26"/>
      <c r="BL245" s="26"/>
      <c r="BM245" s="26"/>
      <c r="BN245" s="26"/>
      <c r="BO245" s="26"/>
      <c r="CC245" s="137"/>
      <c r="CD245" s="134"/>
      <c r="CE245" s="138"/>
      <c r="CF245" s="138"/>
      <c r="CG245" s="140"/>
      <c r="CH245" s="138"/>
      <c r="CI245" s="134"/>
      <c r="CJ245" s="134"/>
      <c r="CK245" s="134"/>
      <c r="CL245" s="140"/>
      <c r="CM245" s="137"/>
      <c r="CN245" s="140"/>
      <c r="CO245" s="140"/>
      <c r="CP245" s="140"/>
      <c r="CQ245" s="140"/>
      <c r="CR245" s="137"/>
      <c r="CS245" s="140"/>
      <c r="CT245" s="140"/>
      <c r="CU245" s="140"/>
      <c r="CV245" s="134"/>
      <c r="CW245" s="134"/>
      <c r="CX245" s="134"/>
      <c r="CY245" s="134"/>
      <c r="CZ245" s="134"/>
      <c r="DA245" s="140"/>
      <c r="DC245" s="28"/>
      <c r="DD245" s="141"/>
      <c r="DE245" s="30"/>
      <c r="DG245" s="26"/>
      <c r="DH245" s="26"/>
      <c r="DI245" s="142"/>
      <c r="DJ245" s="26"/>
      <c r="DK245" s="26"/>
      <c r="DL245" s="26"/>
      <c r="DM245" s="26"/>
      <c r="DN245" s="143"/>
      <c r="DO245" s="26"/>
      <c r="DP245" s="26"/>
      <c r="DQ245" s="26"/>
      <c r="DR245" s="26"/>
      <c r="DS245" s="26"/>
      <c r="DT245" s="26"/>
      <c r="DU245" s="26"/>
      <c r="DV245" s="26"/>
      <c r="DW245" s="26"/>
      <c r="DX245" s="26"/>
      <c r="DY245" s="26"/>
      <c r="DZ245" s="135"/>
      <c r="EA245" s="135"/>
      <c r="EB245" s="135"/>
      <c r="EC245" s="135"/>
      <c r="ED245" s="135"/>
      <c r="EE245" s="135"/>
      <c r="EF245" s="135"/>
      <c r="EG245" s="135"/>
      <c r="EH245" s="135"/>
      <c r="EI245" s="135"/>
      <c r="EJ245" s="135"/>
      <c r="EK245" s="135"/>
      <c r="EL245" s="135"/>
      <c r="EM245" s="135"/>
      <c r="EN245" s="135"/>
      <c r="EO245" s="135"/>
      <c r="EP245" s="135"/>
      <c r="EQ245" s="135"/>
      <c r="ER245" s="135"/>
      <c r="ES245" s="135"/>
      <c r="ET245" s="135"/>
      <c r="EU245" s="135"/>
      <c r="EW245" s="28"/>
      <c r="EX245" s="28"/>
      <c r="EY245" s="28"/>
      <c r="EZ245" s="28"/>
      <c r="FA245" s="26"/>
      <c r="GB245" s="135"/>
      <c r="GC245" s="135"/>
      <c r="GD245" s="135"/>
      <c r="GE245" s="26"/>
      <c r="GF245" s="135"/>
      <c r="GG245" s="135"/>
      <c r="GH245" s="135"/>
      <c r="GI245" s="135"/>
      <c r="GJ245" s="135"/>
      <c r="GK245" s="135"/>
      <c r="GL245" s="135"/>
      <c r="GM245" s="135"/>
      <c r="HB245" s="26"/>
      <c r="HC245" s="26"/>
      <c r="HD245" s="26"/>
      <c r="HE245" s="26"/>
      <c r="HF245" s="26"/>
      <c r="HG245" s="26"/>
      <c r="HH245" s="26"/>
      <c r="HI245" s="26"/>
      <c r="HJ245" s="26"/>
      <c r="HK245" s="26"/>
      <c r="HM245" s="26"/>
      <c r="HN245" s="26"/>
      <c r="HO245" s="26"/>
      <c r="HP245" s="26"/>
      <c r="HQ245" s="26"/>
      <c r="HR245" s="26"/>
      <c r="HS245" s="26"/>
      <c r="HT245" s="26"/>
      <c r="HU245" s="26"/>
      <c r="HV245" s="26"/>
      <c r="HW245" s="26"/>
      <c r="HX245" s="26"/>
      <c r="HZ245" s="26"/>
      <c r="IA245" s="26"/>
      <c r="IB245" s="26"/>
      <c r="IC245" s="26"/>
      <c r="ID245" s="26"/>
      <c r="IE245" s="26"/>
      <c r="IF245" s="26"/>
      <c r="IG245" s="26"/>
      <c r="IH245" s="26"/>
      <c r="II245" s="26"/>
      <c r="IJ245" s="26"/>
      <c r="IK245" s="26"/>
      <c r="IM245" s="26"/>
      <c r="IN245" s="26"/>
      <c r="IO245" s="26"/>
      <c r="IP245" s="26"/>
      <c r="IQ245" s="26"/>
      <c r="IR245" s="26"/>
      <c r="IS245" s="26"/>
      <c r="IT245" s="26"/>
      <c r="IU245" s="26"/>
      <c r="IV245" s="26"/>
      <c r="IW245" s="26"/>
      <c r="IX245" s="26"/>
      <c r="IZ245" s="26"/>
      <c r="JA245" s="26"/>
      <c r="JB245" s="26"/>
      <c r="JC245" s="26"/>
      <c r="JD245" s="26"/>
      <c r="JE245" s="26"/>
      <c r="JF245" s="26"/>
      <c r="JG245" s="26"/>
      <c r="JH245" s="26"/>
      <c r="JI245" s="26"/>
      <c r="JJ245" s="26"/>
      <c r="JK245" s="26"/>
      <c r="JL245" s="26"/>
    </row>
    <row r="246" spans="1:272" s="122" customFormat="1" ht="13">
      <c r="A246" s="26"/>
      <c r="B246" s="26"/>
      <c r="C246" s="26"/>
      <c r="D246" s="26"/>
      <c r="E246" s="26"/>
      <c r="F246" s="144"/>
      <c r="R246" s="145"/>
      <c r="T246" s="123"/>
      <c r="U246" s="124"/>
      <c r="V246" s="125"/>
      <c r="W246" s="126"/>
      <c r="X246" s="127"/>
      <c r="Y246" s="128"/>
      <c r="Z246" s="129"/>
      <c r="AA246" s="130"/>
      <c r="AB246" s="131"/>
      <c r="AC246" s="132"/>
      <c r="AD246" s="218"/>
      <c r="AE246" s="132"/>
      <c r="AF246" s="133"/>
      <c r="AM246" s="134"/>
      <c r="AN246" s="26"/>
      <c r="AO246" s="135"/>
      <c r="AQ246" s="136"/>
      <c r="AR246" s="136"/>
      <c r="AS246" s="136"/>
      <c r="AT246" s="136"/>
      <c r="AU246" s="136"/>
      <c r="AV246" s="136"/>
      <c r="AW246" s="136"/>
      <c r="AX246" s="136"/>
      <c r="AY246" s="136"/>
      <c r="AZ246" s="136"/>
      <c r="BA246" s="136"/>
      <c r="BB246" s="136"/>
      <c r="BD246" s="26"/>
      <c r="BE246" s="26"/>
      <c r="BF246" s="26"/>
      <c r="BG246" s="26"/>
      <c r="BH246" s="26"/>
      <c r="BI246" s="26"/>
      <c r="BJ246" s="26"/>
      <c r="BK246" s="26"/>
      <c r="BL246" s="26"/>
      <c r="BM246" s="26"/>
      <c r="BN246" s="26"/>
      <c r="BO246" s="26"/>
      <c r="CC246" s="137"/>
      <c r="CD246" s="134"/>
      <c r="CE246" s="138"/>
      <c r="CF246" s="138"/>
      <c r="CG246" s="140"/>
      <c r="CH246" s="138"/>
      <c r="CI246" s="134"/>
      <c r="CJ246" s="134"/>
      <c r="CK246" s="134"/>
      <c r="CL246" s="140"/>
      <c r="CM246" s="137"/>
      <c r="CN246" s="140"/>
      <c r="CO246" s="140"/>
      <c r="CP246" s="140"/>
      <c r="CQ246" s="140"/>
      <c r="CR246" s="137"/>
      <c r="CS246" s="140"/>
      <c r="CT246" s="140"/>
      <c r="CU246" s="140"/>
      <c r="CV246" s="134"/>
      <c r="CW246" s="134"/>
      <c r="CX246" s="134"/>
      <c r="CY246" s="134"/>
      <c r="CZ246" s="134"/>
      <c r="DA246" s="140"/>
      <c r="DC246" s="28"/>
      <c r="DD246" s="141"/>
      <c r="DE246" s="30"/>
      <c r="DG246" s="26"/>
      <c r="DH246" s="26"/>
      <c r="DI246" s="142"/>
      <c r="DJ246" s="26"/>
      <c r="DK246" s="26"/>
      <c r="DL246" s="26"/>
      <c r="DM246" s="26"/>
      <c r="DN246" s="143"/>
      <c r="DO246" s="26"/>
      <c r="DP246" s="26"/>
      <c r="DQ246" s="26"/>
      <c r="DR246" s="26"/>
      <c r="DS246" s="26"/>
      <c r="DT246" s="26"/>
      <c r="DU246" s="26"/>
      <c r="DV246" s="26"/>
      <c r="DW246" s="26"/>
      <c r="DX246" s="26"/>
      <c r="DY246" s="26"/>
      <c r="DZ246" s="135"/>
      <c r="EA246" s="135"/>
      <c r="EB246" s="135"/>
      <c r="EC246" s="135"/>
      <c r="ED246" s="135"/>
      <c r="EE246" s="135"/>
      <c r="EF246" s="135"/>
      <c r="EG246" s="135"/>
      <c r="EH246" s="135"/>
      <c r="EI246" s="135"/>
      <c r="EJ246" s="135"/>
      <c r="EK246" s="135"/>
      <c r="EL246" s="135"/>
      <c r="EM246" s="135"/>
      <c r="EN246" s="135"/>
      <c r="EO246" s="135"/>
      <c r="EP246" s="135"/>
      <c r="EQ246" s="135"/>
      <c r="ER246" s="135"/>
      <c r="ES246" s="135"/>
      <c r="ET246" s="135"/>
      <c r="EU246" s="135"/>
      <c r="EW246" s="28"/>
      <c r="EX246" s="28"/>
      <c r="EY246" s="28"/>
      <c r="EZ246" s="28"/>
      <c r="FA246" s="26"/>
      <c r="GB246" s="135"/>
      <c r="GC246" s="135"/>
      <c r="GD246" s="135"/>
      <c r="GE246" s="26"/>
      <c r="GF246" s="135"/>
      <c r="GG246" s="135"/>
      <c r="GH246" s="135"/>
      <c r="GI246" s="135"/>
      <c r="GJ246" s="135"/>
      <c r="GK246" s="135"/>
      <c r="GL246" s="135"/>
      <c r="GM246" s="135"/>
      <c r="HB246" s="26"/>
      <c r="HC246" s="26"/>
      <c r="HD246" s="26"/>
      <c r="HE246" s="26"/>
      <c r="HF246" s="26"/>
      <c r="HG246" s="26"/>
      <c r="HH246" s="26"/>
      <c r="HI246" s="26"/>
      <c r="HJ246" s="26"/>
      <c r="HK246" s="26"/>
      <c r="HM246" s="26"/>
      <c r="HN246" s="26"/>
      <c r="HO246" s="26"/>
      <c r="HP246" s="26"/>
      <c r="HQ246" s="26"/>
      <c r="HR246" s="26"/>
      <c r="HS246" s="26"/>
      <c r="HT246" s="26"/>
      <c r="HU246" s="26"/>
      <c r="HV246" s="26"/>
      <c r="HW246" s="26"/>
      <c r="HX246" s="26"/>
      <c r="HZ246" s="26"/>
      <c r="IA246" s="26"/>
      <c r="IB246" s="26"/>
      <c r="IC246" s="26"/>
      <c r="ID246" s="26"/>
      <c r="IE246" s="26"/>
      <c r="IF246" s="26"/>
      <c r="IG246" s="26"/>
      <c r="IH246" s="26"/>
      <c r="II246" s="26"/>
      <c r="IJ246" s="26"/>
      <c r="IK246" s="26"/>
      <c r="IM246" s="26"/>
      <c r="IN246" s="26"/>
      <c r="IO246" s="26"/>
      <c r="IP246" s="26"/>
      <c r="IQ246" s="26"/>
      <c r="IR246" s="26"/>
      <c r="IS246" s="26"/>
      <c r="IT246" s="26"/>
      <c r="IU246" s="26"/>
      <c r="IV246" s="26"/>
      <c r="IW246" s="26"/>
      <c r="IX246" s="26"/>
      <c r="IZ246" s="26"/>
      <c r="JA246" s="26"/>
      <c r="JB246" s="26"/>
      <c r="JC246" s="26"/>
      <c r="JD246" s="26"/>
      <c r="JE246" s="26"/>
      <c r="JF246" s="26"/>
      <c r="JG246" s="26"/>
      <c r="JH246" s="26"/>
      <c r="JI246" s="26"/>
      <c r="JJ246" s="26"/>
      <c r="JK246" s="26"/>
      <c r="JL246" s="26"/>
    </row>
    <row r="247" spans="1:272" s="122" customFormat="1" ht="13">
      <c r="A247" s="26"/>
      <c r="B247" s="26"/>
      <c r="C247" s="26"/>
      <c r="D247" s="26"/>
      <c r="E247" s="26"/>
      <c r="F247" s="144"/>
      <c r="R247" s="145"/>
      <c r="T247" s="123"/>
      <c r="U247" s="124"/>
      <c r="V247" s="125"/>
      <c r="W247" s="126"/>
      <c r="X247" s="127"/>
      <c r="Y247" s="128"/>
      <c r="Z247" s="129"/>
      <c r="AA247" s="130"/>
      <c r="AB247" s="131"/>
      <c r="AC247" s="132"/>
      <c r="AD247" s="218"/>
      <c r="AE247" s="132"/>
      <c r="AF247" s="133"/>
      <c r="AM247" s="134"/>
      <c r="AN247" s="26"/>
      <c r="AO247" s="135"/>
      <c r="AQ247" s="136"/>
      <c r="AR247" s="136"/>
      <c r="AS247" s="136"/>
      <c r="AT247" s="136"/>
      <c r="AU247" s="136"/>
      <c r="AV247" s="136"/>
      <c r="AW247" s="136"/>
      <c r="AX247" s="136"/>
      <c r="AY247" s="136"/>
      <c r="AZ247" s="136"/>
      <c r="BA247" s="136"/>
      <c r="BB247" s="136"/>
      <c r="BD247" s="26"/>
      <c r="BE247" s="26"/>
      <c r="BF247" s="26"/>
      <c r="BG247" s="26"/>
      <c r="BH247" s="26"/>
      <c r="BI247" s="26"/>
      <c r="BJ247" s="26"/>
      <c r="BK247" s="26"/>
      <c r="BL247" s="26"/>
      <c r="BM247" s="26"/>
      <c r="BN247" s="26"/>
      <c r="BO247" s="26"/>
      <c r="CC247" s="137"/>
      <c r="CD247" s="134"/>
      <c r="CE247" s="138"/>
      <c r="CF247" s="138"/>
      <c r="CG247" s="140"/>
      <c r="CH247" s="138"/>
      <c r="CI247" s="134"/>
      <c r="CJ247" s="134"/>
      <c r="CK247" s="134"/>
      <c r="CL247" s="140"/>
      <c r="CM247" s="137"/>
      <c r="CN247" s="140"/>
      <c r="CO247" s="140"/>
      <c r="CP247" s="140"/>
      <c r="CQ247" s="140"/>
      <c r="CR247" s="137"/>
      <c r="CS247" s="140"/>
      <c r="CT247" s="140"/>
      <c r="CU247" s="140"/>
      <c r="CV247" s="134"/>
      <c r="CW247" s="134"/>
      <c r="CX247" s="134"/>
      <c r="CY247" s="134"/>
      <c r="CZ247" s="134"/>
      <c r="DA247" s="140"/>
      <c r="DC247" s="28"/>
      <c r="DD247" s="141"/>
      <c r="DE247" s="30"/>
      <c r="DG247" s="26"/>
      <c r="DH247" s="26"/>
      <c r="DI247" s="142"/>
      <c r="DJ247" s="26"/>
      <c r="DK247" s="26"/>
      <c r="DL247" s="26"/>
      <c r="DM247" s="26"/>
      <c r="DN247" s="143"/>
      <c r="DO247" s="26"/>
      <c r="DP247" s="26"/>
      <c r="DQ247" s="26"/>
      <c r="DR247" s="26"/>
      <c r="DS247" s="26"/>
      <c r="DT247" s="26"/>
      <c r="DU247" s="26"/>
      <c r="DV247" s="26"/>
      <c r="DW247" s="26"/>
      <c r="DX247" s="26"/>
      <c r="DY247" s="26"/>
      <c r="DZ247" s="135"/>
      <c r="EA247" s="135"/>
      <c r="EB247" s="135"/>
      <c r="EC247" s="135"/>
      <c r="ED247" s="135"/>
      <c r="EE247" s="135"/>
      <c r="EF247" s="135"/>
      <c r="EG247" s="135"/>
      <c r="EH247" s="135"/>
      <c r="EI247" s="135"/>
      <c r="EJ247" s="135"/>
      <c r="EK247" s="135"/>
      <c r="EL247" s="135"/>
      <c r="EM247" s="135"/>
      <c r="EN247" s="135"/>
      <c r="EO247" s="135"/>
      <c r="EP247" s="135"/>
      <c r="EQ247" s="135"/>
      <c r="ER247" s="135"/>
      <c r="ES247" s="135"/>
      <c r="ET247" s="135"/>
      <c r="EU247" s="135"/>
      <c r="EW247" s="28"/>
      <c r="EX247" s="28"/>
      <c r="EY247" s="28"/>
      <c r="EZ247" s="28"/>
      <c r="FA247" s="26"/>
      <c r="GB247" s="135"/>
      <c r="GC247" s="135"/>
      <c r="GD247" s="135"/>
      <c r="GE247" s="26"/>
      <c r="GF247" s="135"/>
      <c r="GG247" s="135"/>
      <c r="GH247" s="135"/>
      <c r="GI247" s="135"/>
      <c r="GJ247" s="135"/>
      <c r="GK247" s="135"/>
      <c r="GL247" s="135"/>
      <c r="GM247" s="135"/>
      <c r="HB247" s="26"/>
      <c r="HC247" s="26"/>
      <c r="HD247" s="26"/>
      <c r="HE247" s="26"/>
      <c r="HF247" s="26"/>
      <c r="HG247" s="26"/>
      <c r="HH247" s="26"/>
      <c r="HI247" s="26"/>
      <c r="HJ247" s="26"/>
      <c r="HK247" s="26"/>
      <c r="HM247" s="26"/>
      <c r="HN247" s="26"/>
      <c r="HO247" s="26"/>
      <c r="HP247" s="26"/>
      <c r="HQ247" s="26"/>
      <c r="HR247" s="26"/>
      <c r="HS247" s="26"/>
      <c r="HT247" s="26"/>
      <c r="HU247" s="26"/>
      <c r="HV247" s="26"/>
      <c r="HW247" s="26"/>
      <c r="HX247" s="26"/>
      <c r="HZ247" s="26"/>
      <c r="IA247" s="26"/>
      <c r="IB247" s="26"/>
      <c r="IC247" s="26"/>
      <c r="ID247" s="26"/>
      <c r="IE247" s="26"/>
      <c r="IF247" s="26"/>
      <c r="IG247" s="26"/>
      <c r="IH247" s="26"/>
      <c r="II247" s="26"/>
      <c r="IJ247" s="26"/>
      <c r="IK247" s="26"/>
      <c r="IM247" s="26"/>
      <c r="IN247" s="26"/>
      <c r="IO247" s="26"/>
      <c r="IP247" s="26"/>
      <c r="IQ247" s="26"/>
      <c r="IR247" s="26"/>
      <c r="IS247" s="26"/>
      <c r="IT247" s="26"/>
      <c r="IU247" s="26"/>
      <c r="IV247" s="26"/>
      <c r="IW247" s="26"/>
      <c r="IX247" s="26"/>
      <c r="IZ247" s="26"/>
      <c r="JA247" s="26"/>
      <c r="JB247" s="26"/>
      <c r="JC247" s="26"/>
      <c r="JD247" s="26"/>
      <c r="JE247" s="26"/>
      <c r="JF247" s="26"/>
      <c r="JG247" s="26"/>
      <c r="JH247" s="26"/>
      <c r="JI247" s="26"/>
      <c r="JJ247" s="26"/>
      <c r="JK247" s="26"/>
      <c r="JL247" s="26"/>
    </row>
    <row r="248" spans="1:272" s="122" customFormat="1" ht="13">
      <c r="A248" s="26"/>
      <c r="B248" s="26"/>
      <c r="C248" s="26"/>
      <c r="D248" s="26"/>
      <c r="E248" s="26"/>
      <c r="F248" s="144"/>
      <c r="R248" s="145"/>
      <c r="T248" s="123"/>
      <c r="U248" s="124"/>
      <c r="V248" s="125"/>
      <c r="W248" s="126"/>
      <c r="X248" s="127"/>
      <c r="Y248" s="128"/>
      <c r="Z248" s="129"/>
      <c r="AA248" s="130"/>
      <c r="AB248" s="131"/>
      <c r="AC248" s="132"/>
      <c r="AD248" s="218"/>
      <c r="AE248" s="132"/>
      <c r="AF248" s="133"/>
      <c r="AM248" s="134"/>
      <c r="AN248" s="26"/>
      <c r="AO248" s="135"/>
      <c r="AQ248" s="136"/>
      <c r="AR248" s="136"/>
      <c r="AS248" s="136"/>
      <c r="AT248" s="136"/>
      <c r="AU248" s="136"/>
      <c r="AV248" s="136"/>
      <c r="AW248" s="136"/>
      <c r="AX248" s="136"/>
      <c r="AY248" s="136"/>
      <c r="AZ248" s="136"/>
      <c r="BA248" s="136"/>
      <c r="BB248" s="136"/>
      <c r="BD248" s="26"/>
      <c r="BE248" s="26"/>
      <c r="BF248" s="26"/>
      <c r="BG248" s="26"/>
      <c r="BH248" s="26"/>
      <c r="BI248" s="26"/>
      <c r="BJ248" s="26"/>
      <c r="BK248" s="26"/>
      <c r="BL248" s="26"/>
      <c r="BM248" s="26"/>
      <c r="BN248" s="26"/>
      <c r="BO248" s="26"/>
      <c r="CC248" s="137"/>
      <c r="CD248" s="134"/>
      <c r="CE248" s="138"/>
      <c r="CF248" s="138"/>
      <c r="CG248" s="140"/>
      <c r="CH248" s="138"/>
      <c r="CI248" s="134"/>
      <c r="CJ248" s="134"/>
      <c r="CK248" s="134"/>
      <c r="CL248" s="140"/>
      <c r="CM248" s="137"/>
      <c r="CN248" s="140"/>
      <c r="CO248" s="140"/>
      <c r="CP248" s="140"/>
      <c r="CQ248" s="140"/>
      <c r="CR248" s="137"/>
      <c r="CS248" s="140"/>
      <c r="CT248" s="140"/>
      <c r="CU248" s="140"/>
      <c r="CV248" s="134"/>
      <c r="CW248" s="134"/>
      <c r="CX248" s="134"/>
      <c r="CY248" s="134"/>
      <c r="CZ248" s="134"/>
      <c r="DA248" s="140"/>
      <c r="DC248" s="28"/>
      <c r="DD248" s="141"/>
      <c r="DE248" s="30"/>
      <c r="DG248" s="26"/>
      <c r="DH248" s="26"/>
      <c r="DI248" s="142"/>
      <c r="DJ248" s="26"/>
      <c r="DK248" s="26"/>
      <c r="DL248" s="26"/>
      <c r="DM248" s="26"/>
      <c r="DN248" s="143"/>
      <c r="DO248" s="26"/>
      <c r="DP248" s="26"/>
      <c r="DQ248" s="26"/>
      <c r="DR248" s="26"/>
      <c r="DS248" s="26"/>
      <c r="DT248" s="26"/>
      <c r="DU248" s="26"/>
      <c r="DV248" s="26"/>
      <c r="DW248" s="26"/>
      <c r="DX248" s="26"/>
      <c r="DY248" s="26"/>
      <c r="DZ248" s="135"/>
      <c r="EA248" s="135"/>
      <c r="EB248" s="135"/>
      <c r="EC248" s="135"/>
      <c r="ED248" s="135"/>
      <c r="EE248" s="135"/>
      <c r="EF248" s="135"/>
      <c r="EG248" s="135"/>
      <c r="EH248" s="135"/>
      <c r="EI248" s="135"/>
      <c r="EJ248" s="135"/>
      <c r="EK248" s="135"/>
      <c r="EL248" s="135"/>
      <c r="EM248" s="135"/>
      <c r="EN248" s="135"/>
      <c r="EO248" s="135"/>
      <c r="EP248" s="135"/>
      <c r="EQ248" s="135"/>
      <c r="ER248" s="135"/>
      <c r="ES248" s="135"/>
      <c r="ET248" s="135"/>
      <c r="EU248" s="135"/>
      <c r="EW248" s="28"/>
      <c r="EX248" s="28"/>
      <c r="EY248" s="28"/>
      <c r="EZ248" s="28"/>
      <c r="FA248" s="26"/>
      <c r="GB248" s="135"/>
      <c r="GC248" s="135"/>
      <c r="GD248" s="135"/>
      <c r="GE248" s="26"/>
      <c r="GF248" s="135"/>
      <c r="GG248" s="135"/>
      <c r="GH248" s="135"/>
      <c r="GI248" s="135"/>
      <c r="GJ248" s="135"/>
      <c r="GK248" s="135"/>
      <c r="GL248" s="135"/>
      <c r="GM248" s="135"/>
      <c r="HB248" s="26"/>
      <c r="HC248" s="26"/>
      <c r="HD248" s="26"/>
      <c r="HE248" s="26"/>
      <c r="HF248" s="26"/>
      <c r="HG248" s="26"/>
      <c r="HH248" s="26"/>
      <c r="HI248" s="26"/>
      <c r="HJ248" s="26"/>
      <c r="HK248" s="26"/>
      <c r="HM248" s="26"/>
      <c r="HN248" s="26"/>
      <c r="HO248" s="26"/>
      <c r="HP248" s="26"/>
      <c r="HQ248" s="26"/>
      <c r="HR248" s="26"/>
      <c r="HS248" s="26"/>
      <c r="HT248" s="26"/>
      <c r="HU248" s="26"/>
      <c r="HV248" s="26"/>
      <c r="HW248" s="26"/>
      <c r="HX248" s="26"/>
      <c r="HZ248" s="26"/>
      <c r="IA248" s="26"/>
      <c r="IB248" s="26"/>
      <c r="IC248" s="26"/>
      <c r="ID248" s="26"/>
      <c r="IE248" s="26"/>
      <c r="IF248" s="26"/>
      <c r="IG248" s="26"/>
      <c r="IH248" s="26"/>
      <c r="II248" s="26"/>
      <c r="IJ248" s="26"/>
      <c r="IK248" s="26"/>
      <c r="IM248" s="26"/>
      <c r="IN248" s="26"/>
      <c r="IO248" s="26"/>
      <c r="IP248" s="26"/>
      <c r="IQ248" s="26"/>
      <c r="IR248" s="26"/>
      <c r="IS248" s="26"/>
      <c r="IT248" s="26"/>
      <c r="IU248" s="26"/>
      <c r="IV248" s="26"/>
      <c r="IW248" s="26"/>
      <c r="IX248" s="26"/>
      <c r="IZ248" s="26"/>
      <c r="JA248" s="26"/>
      <c r="JB248" s="26"/>
      <c r="JC248" s="26"/>
      <c r="JD248" s="26"/>
      <c r="JE248" s="26"/>
      <c r="JF248" s="26"/>
      <c r="JG248" s="26"/>
      <c r="JH248" s="26"/>
      <c r="JI248" s="26"/>
      <c r="JJ248" s="26"/>
      <c r="JK248" s="26"/>
      <c r="JL248" s="26"/>
    </row>
    <row r="249" spans="1:272" s="122" customFormat="1" ht="13">
      <c r="A249" s="26"/>
      <c r="B249" s="26"/>
      <c r="C249" s="26"/>
      <c r="D249" s="26"/>
      <c r="E249" s="26"/>
      <c r="F249" s="144"/>
      <c r="R249" s="145"/>
      <c r="T249" s="123"/>
      <c r="U249" s="124"/>
      <c r="V249" s="125"/>
      <c r="W249" s="126"/>
      <c r="X249" s="127"/>
      <c r="Y249" s="128"/>
      <c r="Z249" s="129"/>
      <c r="AA249" s="130"/>
      <c r="AB249" s="131"/>
      <c r="AC249" s="132"/>
      <c r="AD249" s="218"/>
      <c r="AE249" s="132"/>
      <c r="AF249" s="133"/>
      <c r="AM249" s="134"/>
      <c r="AN249" s="26"/>
      <c r="AO249" s="135"/>
      <c r="AQ249" s="136"/>
      <c r="AR249" s="136"/>
      <c r="AS249" s="136"/>
      <c r="AT249" s="136"/>
      <c r="AU249" s="136"/>
      <c r="AV249" s="136"/>
      <c r="AW249" s="136"/>
      <c r="AX249" s="136"/>
      <c r="AY249" s="136"/>
      <c r="AZ249" s="136"/>
      <c r="BA249" s="136"/>
      <c r="BB249" s="136"/>
      <c r="BD249" s="26"/>
      <c r="BE249" s="26"/>
      <c r="BF249" s="26"/>
      <c r="BG249" s="26"/>
      <c r="BH249" s="26"/>
      <c r="BI249" s="26"/>
      <c r="BJ249" s="26"/>
      <c r="BK249" s="26"/>
      <c r="BL249" s="26"/>
      <c r="BM249" s="26"/>
      <c r="BN249" s="26"/>
      <c r="BO249" s="26"/>
      <c r="CC249" s="137"/>
      <c r="CD249" s="134"/>
      <c r="CE249" s="138"/>
      <c r="CF249" s="138"/>
      <c r="CG249" s="140"/>
      <c r="CH249" s="138"/>
      <c r="CI249" s="134"/>
      <c r="CJ249" s="134"/>
      <c r="CK249" s="134"/>
      <c r="CL249" s="140"/>
      <c r="CM249" s="137"/>
      <c r="CN249" s="140"/>
      <c r="CO249" s="140"/>
      <c r="CP249" s="140"/>
      <c r="CQ249" s="140"/>
      <c r="CR249" s="137"/>
      <c r="CS249" s="140"/>
      <c r="CT249" s="140"/>
      <c r="CU249" s="140"/>
      <c r="CV249" s="134"/>
      <c r="CW249" s="134"/>
      <c r="CX249" s="134"/>
      <c r="CY249" s="134"/>
      <c r="CZ249" s="134"/>
      <c r="DA249" s="140"/>
      <c r="DC249" s="28"/>
      <c r="DD249" s="141"/>
      <c r="DE249" s="30"/>
      <c r="DG249" s="26"/>
      <c r="DH249" s="26"/>
      <c r="DI249" s="142"/>
      <c r="DJ249" s="26"/>
      <c r="DK249" s="26"/>
      <c r="DL249" s="26"/>
      <c r="DM249" s="26"/>
      <c r="DN249" s="143"/>
      <c r="DO249" s="26"/>
      <c r="DP249" s="26"/>
      <c r="DQ249" s="26"/>
      <c r="DR249" s="26"/>
      <c r="DS249" s="26"/>
      <c r="DT249" s="26"/>
      <c r="DU249" s="26"/>
      <c r="DV249" s="26"/>
      <c r="DW249" s="26"/>
      <c r="DX249" s="26"/>
      <c r="DY249" s="26"/>
      <c r="DZ249" s="135"/>
      <c r="EA249" s="135"/>
      <c r="EB249" s="135"/>
      <c r="EC249" s="135"/>
      <c r="ED249" s="135"/>
      <c r="EE249" s="135"/>
      <c r="EF249" s="135"/>
      <c r="EG249" s="135"/>
      <c r="EH249" s="135"/>
      <c r="EI249" s="135"/>
      <c r="EJ249" s="135"/>
      <c r="EK249" s="135"/>
      <c r="EL249" s="135"/>
      <c r="EM249" s="135"/>
      <c r="EN249" s="135"/>
      <c r="EO249" s="135"/>
      <c r="EP249" s="135"/>
      <c r="EQ249" s="135"/>
      <c r="ER249" s="135"/>
      <c r="ES249" s="135"/>
      <c r="ET249" s="135"/>
      <c r="EU249" s="135"/>
      <c r="EW249" s="28"/>
      <c r="EX249" s="28"/>
      <c r="EY249" s="28"/>
      <c r="EZ249" s="28"/>
      <c r="FA249" s="26"/>
      <c r="GB249" s="135"/>
      <c r="GC249" s="135"/>
      <c r="GD249" s="135"/>
      <c r="GE249" s="26"/>
      <c r="GF249" s="135"/>
      <c r="GG249" s="135"/>
      <c r="GH249" s="135"/>
      <c r="GI249" s="135"/>
      <c r="GJ249" s="135"/>
      <c r="GK249" s="135"/>
      <c r="GL249" s="135"/>
      <c r="GM249" s="135"/>
      <c r="HB249" s="26"/>
      <c r="HC249" s="26"/>
      <c r="HD249" s="26"/>
      <c r="HE249" s="26"/>
      <c r="HF249" s="26"/>
      <c r="HG249" s="26"/>
      <c r="HH249" s="26"/>
      <c r="HI249" s="26"/>
      <c r="HJ249" s="26"/>
      <c r="HK249" s="26"/>
      <c r="HM249" s="26"/>
      <c r="HN249" s="26"/>
      <c r="HO249" s="26"/>
      <c r="HP249" s="26"/>
      <c r="HQ249" s="26"/>
      <c r="HR249" s="26"/>
      <c r="HS249" s="26"/>
      <c r="HT249" s="26"/>
      <c r="HU249" s="26"/>
      <c r="HV249" s="26"/>
      <c r="HW249" s="26"/>
      <c r="HX249" s="26"/>
      <c r="HZ249" s="26"/>
      <c r="IA249" s="26"/>
      <c r="IB249" s="26"/>
      <c r="IC249" s="26"/>
      <c r="ID249" s="26"/>
      <c r="IE249" s="26"/>
      <c r="IF249" s="26"/>
      <c r="IG249" s="26"/>
      <c r="IH249" s="26"/>
      <c r="II249" s="26"/>
      <c r="IJ249" s="26"/>
      <c r="IK249" s="26"/>
      <c r="IM249" s="26"/>
      <c r="IN249" s="26"/>
      <c r="IO249" s="26"/>
      <c r="IP249" s="26"/>
      <c r="IQ249" s="26"/>
      <c r="IR249" s="26"/>
      <c r="IS249" s="26"/>
      <c r="IT249" s="26"/>
      <c r="IU249" s="26"/>
      <c r="IV249" s="26"/>
      <c r="IW249" s="26"/>
      <c r="IX249" s="26"/>
      <c r="IZ249" s="26"/>
      <c r="JA249" s="26"/>
      <c r="JB249" s="26"/>
      <c r="JC249" s="26"/>
      <c r="JD249" s="26"/>
      <c r="JE249" s="26"/>
      <c r="JF249" s="26"/>
      <c r="JG249" s="26"/>
      <c r="JH249" s="26"/>
      <c r="JI249" s="26"/>
      <c r="JJ249" s="26"/>
      <c r="JK249" s="26"/>
      <c r="JL249" s="26"/>
    </row>
    <row r="250" spans="1:272" s="148" customFormat="1" ht="13">
      <c r="A250" s="146"/>
      <c r="B250" s="146"/>
      <c r="C250" s="146"/>
      <c r="D250" s="146"/>
      <c r="E250" s="146"/>
      <c r="F250" s="147"/>
      <c r="H250" s="122"/>
      <c r="O250" s="149"/>
      <c r="P250" s="150"/>
      <c r="R250" s="151"/>
      <c r="T250" s="152"/>
      <c r="U250" s="153"/>
      <c r="V250" s="154"/>
      <c r="W250" s="126"/>
      <c r="X250" s="127"/>
      <c r="Y250" s="128"/>
      <c r="Z250" s="129"/>
      <c r="AA250" s="130"/>
      <c r="AB250" s="131"/>
      <c r="AC250" s="132"/>
      <c r="AD250" s="218"/>
      <c r="AE250" s="132"/>
      <c r="AF250" s="133"/>
      <c r="AM250" s="155"/>
      <c r="AN250" s="146"/>
      <c r="AO250" s="135"/>
      <c r="AQ250" s="157"/>
      <c r="AR250" s="157"/>
      <c r="AS250" s="157"/>
      <c r="AT250" s="157"/>
      <c r="AU250" s="157"/>
      <c r="AV250" s="157"/>
      <c r="AW250" s="157"/>
      <c r="AX250" s="157"/>
      <c r="AY250" s="157"/>
      <c r="AZ250" s="157"/>
      <c r="BA250" s="157"/>
      <c r="BB250" s="157"/>
      <c r="BD250" s="146"/>
      <c r="BE250" s="146"/>
      <c r="BF250" s="146"/>
      <c r="BG250" s="146"/>
      <c r="BH250" s="146"/>
      <c r="BI250" s="146"/>
      <c r="BJ250" s="146"/>
      <c r="BK250" s="146"/>
      <c r="BL250" s="146"/>
      <c r="BM250" s="146"/>
      <c r="BN250" s="146"/>
      <c r="BO250" s="146"/>
      <c r="CC250" s="158"/>
      <c r="CD250" s="134"/>
      <c r="CE250" s="159"/>
      <c r="CF250" s="159"/>
      <c r="CG250" s="140"/>
      <c r="CH250" s="138"/>
      <c r="CI250" s="134"/>
      <c r="CJ250" s="134"/>
      <c r="CK250" s="134"/>
      <c r="CL250" s="160"/>
      <c r="CM250" s="137"/>
      <c r="CN250" s="140"/>
      <c r="CO250" s="140"/>
      <c r="CP250" s="140"/>
      <c r="CQ250" s="160"/>
      <c r="CR250" s="137"/>
      <c r="CS250" s="140"/>
      <c r="CT250" s="140"/>
      <c r="CU250" s="140"/>
      <c r="CV250" s="155"/>
      <c r="CW250" s="155"/>
      <c r="CX250" s="155"/>
      <c r="CY250" s="155"/>
      <c r="CZ250" s="155"/>
      <c r="DA250" s="160"/>
      <c r="DC250" s="156"/>
      <c r="DD250" s="150"/>
      <c r="DE250" s="161"/>
      <c r="DG250" s="26"/>
      <c r="DH250" s="146"/>
      <c r="DI250" s="142"/>
      <c r="DJ250" s="26"/>
      <c r="DK250" s="26"/>
      <c r="DL250" s="146"/>
      <c r="DM250" s="146"/>
      <c r="DN250" s="162"/>
      <c r="DO250" s="146"/>
      <c r="DP250" s="146"/>
      <c r="DQ250" s="26"/>
      <c r="DR250" s="146"/>
      <c r="DS250" s="26"/>
      <c r="DT250" s="146"/>
      <c r="DU250" s="146"/>
      <c r="DV250" s="146"/>
      <c r="DW250" s="146"/>
      <c r="DX250" s="146"/>
      <c r="DY250" s="146"/>
      <c r="DZ250" s="163"/>
      <c r="EA250" s="163"/>
      <c r="EB250" s="163"/>
      <c r="EC250" s="163"/>
      <c r="ED250" s="163"/>
      <c r="EE250" s="163"/>
      <c r="EF250" s="163"/>
      <c r="EG250" s="163"/>
      <c r="EH250" s="163"/>
      <c r="EI250" s="163"/>
      <c r="EJ250" s="163"/>
      <c r="EK250" s="163"/>
      <c r="EL250" s="163"/>
      <c r="EM250" s="163"/>
      <c r="EN250" s="163"/>
      <c r="EO250" s="163"/>
      <c r="EP250" s="163"/>
      <c r="EQ250" s="163"/>
      <c r="ER250" s="163"/>
      <c r="ES250" s="163"/>
      <c r="ET250" s="163"/>
      <c r="EU250" s="163"/>
      <c r="EW250" s="156"/>
      <c r="EX250" s="156"/>
      <c r="EY250" s="156"/>
      <c r="EZ250" s="156"/>
      <c r="FA250" s="146"/>
      <c r="GB250" s="163"/>
      <c r="GC250" s="163"/>
      <c r="GD250" s="163"/>
      <c r="GE250" s="146"/>
      <c r="GF250" s="135"/>
      <c r="GG250" s="163"/>
      <c r="GH250" s="163"/>
      <c r="GI250" s="163"/>
      <c r="GJ250" s="163"/>
      <c r="GK250" s="163"/>
      <c r="GL250" s="163"/>
      <c r="GM250" s="163"/>
      <c r="HB250" s="146"/>
      <c r="HC250" s="146"/>
      <c r="HD250" s="146"/>
      <c r="HE250" s="146"/>
      <c r="HF250" s="146"/>
      <c r="HG250" s="146"/>
      <c r="HH250" s="146"/>
      <c r="HI250" s="146"/>
      <c r="HJ250" s="146"/>
      <c r="HK250" s="146"/>
      <c r="HM250" s="146"/>
      <c r="HN250" s="146"/>
      <c r="HO250" s="146"/>
      <c r="HP250" s="146"/>
      <c r="HQ250" s="146"/>
      <c r="HR250" s="146"/>
      <c r="HS250" s="146"/>
      <c r="HT250" s="146"/>
      <c r="HU250" s="146"/>
      <c r="HV250" s="146"/>
      <c r="HW250" s="146"/>
      <c r="HX250" s="146"/>
      <c r="HZ250" s="146"/>
      <c r="IA250" s="146"/>
      <c r="IB250" s="146"/>
      <c r="IC250" s="146"/>
      <c r="ID250" s="146"/>
      <c r="IE250" s="146"/>
      <c r="IF250" s="146"/>
      <c r="IG250" s="146"/>
      <c r="IH250" s="146"/>
      <c r="II250" s="146"/>
      <c r="IJ250" s="146"/>
      <c r="IK250" s="146"/>
      <c r="IM250" s="146"/>
      <c r="IN250" s="146"/>
      <c r="IO250" s="146"/>
      <c r="IP250" s="146"/>
      <c r="IQ250" s="146"/>
      <c r="IR250" s="146"/>
      <c r="IS250" s="146"/>
      <c r="IT250" s="146"/>
      <c r="IU250" s="146"/>
      <c r="IV250" s="146"/>
      <c r="IW250" s="146"/>
      <c r="IX250" s="146"/>
      <c r="IZ250" s="146"/>
      <c r="JA250" s="146"/>
      <c r="JB250" s="146"/>
      <c r="JC250" s="146"/>
      <c r="JD250" s="146"/>
      <c r="JE250" s="146"/>
      <c r="JF250" s="146"/>
      <c r="JG250" s="146"/>
      <c r="JH250" s="146"/>
      <c r="JI250" s="146"/>
      <c r="JJ250" s="146"/>
      <c r="JK250" s="146"/>
      <c r="JL250" s="146"/>
    </row>
    <row r="251" spans="1:272" s="148" customFormat="1" ht="13">
      <c r="A251" s="146"/>
      <c r="B251" s="146"/>
      <c r="C251" s="146"/>
      <c r="D251" s="146"/>
      <c r="E251" s="146"/>
      <c r="F251" s="147"/>
      <c r="H251" s="122"/>
      <c r="O251" s="149"/>
      <c r="P251" s="150"/>
      <c r="R251" s="151"/>
      <c r="T251" s="152"/>
      <c r="U251" s="153"/>
      <c r="V251" s="154"/>
      <c r="W251" s="126"/>
      <c r="X251" s="127"/>
      <c r="Y251" s="128"/>
      <c r="Z251" s="129"/>
      <c r="AA251" s="130"/>
      <c r="AB251" s="131"/>
      <c r="AC251" s="132"/>
      <c r="AD251" s="218"/>
      <c r="AE251" s="132"/>
      <c r="AF251" s="133"/>
      <c r="AM251" s="155"/>
      <c r="AN251" s="146"/>
      <c r="AO251" s="135"/>
      <c r="AQ251" s="157"/>
      <c r="AR251" s="157"/>
      <c r="AS251" s="157"/>
      <c r="AT251" s="157"/>
      <c r="AU251" s="157"/>
      <c r="AV251" s="157"/>
      <c r="AW251" s="157"/>
      <c r="AX251" s="157"/>
      <c r="AY251" s="157"/>
      <c r="AZ251" s="157"/>
      <c r="BA251" s="157"/>
      <c r="BB251" s="157"/>
      <c r="BD251" s="146"/>
      <c r="BE251" s="146"/>
      <c r="BF251" s="146"/>
      <c r="BG251" s="146"/>
      <c r="BH251" s="146"/>
      <c r="BI251" s="146"/>
      <c r="BJ251" s="146"/>
      <c r="BK251" s="146"/>
      <c r="BL251" s="146"/>
      <c r="BM251" s="146"/>
      <c r="BN251" s="146"/>
      <c r="BO251" s="146"/>
      <c r="CC251" s="158"/>
      <c r="CD251" s="134"/>
      <c r="CE251" s="159"/>
      <c r="CF251" s="159"/>
      <c r="CG251" s="140"/>
      <c r="CH251" s="138"/>
      <c r="CI251" s="134"/>
      <c r="CJ251" s="134"/>
      <c r="CK251" s="134"/>
      <c r="CL251" s="160"/>
      <c r="CM251" s="137"/>
      <c r="CN251" s="140"/>
      <c r="CO251" s="140"/>
      <c r="CP251" s="140"/>
      <c r="CQ251" s="160"/>
      <c r="CR251" s="137"/>
      <c r="CS251" s="140"/>
      <c r="CT251" s="140"/>
      <c r="CU251" s="140"/>
      <c r="CV251" s="155"/>
      <c r="CW251" s="155"/>
      <c r="CX251" s="155"/>
      <c r="CY251" s="155"/>
      <c r="CZ251" s="155"/>
      <c r="DA251" s="160"/>
      <c r="DC251" s="156"/>
      <c r="DD251" s="150"/>
      <c r="DE251" s="161"/>
      <c r="DG251" s="26"/>
      <c r="DH251" s="146"/>
      <c r="DI251" s="142"/>
      <c r="DJ251" s="26"/>
      <c r="DK251" s="26"/>
      <c r="DL251" s="146"/>
      <c r="DM251" s="146"/>
      <c r="DN251" s="162"/>
      <c r="DO251" s="146"/>
      <c r="DP251" s="146"/>
      <c r="DQ251" s="26"/>
      <c r="DR251" s="146"/>
      <c r="DS251" s="26"/>
      <c r="DT251" s="146"/>
      <c r="DU251" s="146"/>
      <c r="DV251" s="146"/>
      <c r="DW251" s="146"/>
      <c r="DX251" s="146"/>
      <c r="DY251" s="146"/>
      <c r="DZ251" s="163"/>
      <c r="EA251" s="163"/>
      <c r="EB251" s="163"/>
      <c r="EC251" s="163"/>
      <c r="ED251" s="163"/>
      <c r="EE251" s="163"/>
      <c r="EF251" s="163"/>
      <c r="EG251" s="163"/>
      <c r="EH251" s="163"/>
      <c r="EI251" s="163"/>
      <c r="EJ251" s="163"/>
      <c r="EK251" s="163"/>
      <c r="EL251" s="163"/>
      <c r="EM251" s="163"/>
      <c r="EN251" s="163"/>
      <c r="EO251" s="163"/>
      <c r="EP251" s="163"/>
      <c r="EQ251" s="163"/>
      <c r="ER251" s="163"/>
      <c r="ES251" s="163"/>
      <c r="ET251" s="163"/>
      <c r="EU251" s="163"/>
      <c r="EW251" s="156"/>
      <c r="EX251" s="156"/>
      <c r="EY251" s="156"/>
      <c r="EZ251" s="156"/>
      <c r="FA251" s="146"/>
      <c r="GB251" s="163"/>
      <c r="GC251" s="163"/>
      <c r="GD251" s="163"/>
      <c r="GE251" s="146"/>
      <c r="GF251" s="135"/>
      <c r="GG251" s="163"/>
      <c r="GH251" s="163"/>
      <c r="GI251" s="163"/>
      <c r="GJ251" s="163"/>
      <c r="GK251" s="163"/>
      <c r="GL251" s="163"/>
      <c r="GM251" s="163"/>
      <c r="HB251" s="146"/>
      <c r="HC251" s="146"/>
      <c r="HD251" s="146"/>
      <c r="HE251" s="146"/>
      <c r="HF251" s="146"/>
      <c r="HG251" s="146"/>
      <c r="HH251" s="146"/>
      <c r="HI251" s="146"/>
      <c r="HJ251" s="146"/>
      <c r="HK251" s="146"/>
      <c r="HM251" s="146"/>
      <c r="HN251" s="146"/>
      <c r="HO251" s="146"/>
      <c r="HP251" s="146"/>
      <c r="HQ251" s="146"/>
      <c r="HR251" s="146"/>
      <c r="HS251" s="146"/>
      <c r="HT251" s="146"/>
      <c r="HU251" s="146"/>
      <c r="HV251" s="146"/>
      <c r="HW251" s="146"/>
      <c r="HX251" s="146"/>
      <c r="HZ251" s="146"/>
      <c r="IA251" s="146"/>
      <c r="IB251" s="146"/>
      <c r="IC251" s="146"/>
      <c r="ID251" s="146"/>
      <c r="IE251" s="146"/>
      <c r="IF251" s="146"/>
      <c r="IG251" s="146"/>
      <c r="IH251" s="146"/>
      <c r="II251" s="146"/>
      <c r="IJ251" s="146"/>
      <c r="IK251" s="146"/>
      <c r="IM251" s="146"/>
      <c r="IN251" s="146"/>
      <c r="IO251" s="146"/>
      <c r="IP251" s="146"/>
      <c r="IQ251" s="146"/>
      <c r="IR251" s="146"/>
      <c r="IS251" s="146"/>
      <c r="IT251" s="146"/>
      <c r="IU251" s="146"/>
      <c r="IV251" s="146"/>
      <c r="IW251" s="146"/>
      <c r="IX251" s="146"/>
      <c r="IZ251" s="146"/>
      <c r="JA251" s="146"/>
      <c r="JB251" s="146"/>
      <c r="JC251" s="146"/>
      <c r="JD251" s="146"/>
      <c r="JE251" s="146"/>
      <c r="JF251" s="146"/>
      <c r="JG251" s="146"/>
      <c r="JH251" s="146"/>
      <c r="JI251" s="146"/>
      <c r="JJ251" s="146"/>
      <c r="JK251" s="146"/>
      <c r="JL251" s="146"/>
    </row>
    <row r="252" spans="1:272" s="148" customFormat="1" ht="13">
      <c r="A252" s="146"/>
      <c r="B252" s="146"/>
      <c r="C252" s="146"/>
      <c r="D252" s="146"/>
      <c r="E252" s="146"/>
      <c r="F252" s="147"/>
      <c r="H252" s="122"/>
      <c r="O252" s="149"/>
      <c r="P252" s="150"/>
      <c r="R252" s="151"/>
      <c r="T252" s="152"/>
      <c r="U252" s="153"/>
      <c r="V252" s="154"/>
      <c r="W252" s="126"/>
      <c r="X252" s="127"/>
      <c r="Y252" s="128"/>
      <c r="Z252" s="129"/>
      <c r="AA252" s="130"/>
      <c r="AB252" s="131"/>
      <c r="AC252" s="132"/>
      <c r="AD252" s="218"/>
      <c r="AE252" s="132"/>
      <c r="AF252" s="133"/>
      <c r="AM252" s="155"/>
      <c r="AN252" s="146"/>
      <c r="AO252" s="135"/>
      <c r="AQ252" s="157"/>
      <c r="AR252" s="157"/>
      <c r="AS252" s="157"/>
      <c r="AT252" s="157"/>
      <c r="AU252" s="157"/>
      <c r="AV252" s="157"/>
      <c r="AW252" s="157"/>
      <c r="AX252" s="157"/>
      <c r="AY252" s="157"/>
      <c r="AZ252" s="157"/>
      <c r="BA252" s="157"/>
      <c r="BB252" s="157"/>
      <c r="BD252" s="146"/>
      <c r="BE252" s="146"/>
      <c r="BF252" s="146"/>
      <c r="BG252" s="146"/>
      <c r="BH252" s="146"/>
      <c r="BI252" s="146"/>
      <c r="BJ252" s="146"/>
      <c r="BK252" s="146"/>
      <c r="BL252" s="146"/>
      <c r="BM252" s="146"/>
      <c r="BN252" s="146"/>
      <c r="BO252" s="146"/>
      <c r="CC252" s="158"/>
      <c r="CD252" s="134"/>
      <c r="CE252" s="159"/>
      <c r="CF252" s="159"/>
      <c r="CG252" s="140"/>
      <c r="CH252" s="138"/>
      <c r="CI252" s="134"/>
      <c r="CJ252" s="134"/>
      <c r="CK252" s="134"/>
      <c r="CL252" s="160"/>
      <c r="CM252" s="137"/>
      <c r="CN252" s="140"/>
      <c r="CO252" s="140"/>
      <c r="CP252" s="140"/>
      <c r="CQ252" s="160"/>
      <c r="CR252" s="137"/>
      <c r="CS252" s="140"/>
      <c r="CT252" s="140"/>
      <c r="CU252" s="140"/>
      <c r="CV252" s="155"/>
      <c r="CW252" s="155"/>
      <c r="CX252" s="155"/>
      <c r="CY252" s="155"/>
      <c r="CZ252" s="155"/>
      <c r="DA252" s="160"/>
      <c r="DC252" s="156"/>
      <c r="DD252" s="150"/>
      <c r="DE252" s="161"/>
      <c r="DG252" s="26"/>
      <c r="DH252" s="146"/>
      <c r="DI252" s="142"/>
      <c r="DJ252" s="26"/>
      <c r="DK252" s="26"/>
      <c r="DL252" s="146"/>
      <c r="DM252" s="146"/>
      <c r="DN252" s="162"/>
      <c r="DO252" s="146"/>
      <c r="DP252" s="146"/>
      <c r="DQ252" s="26"/>
      <c r="DR252" s="146"/>
      <c r="DS252" s="26"/>
      <c r="DT252" s="146"/>
      <c r="DU252" s="146"/>
      <c r="DV252" s="146"/>
      <c r="DW252" s="146"/>
      <c r="DX252" s="146"/>
      <c r="DY252" s="146"/>
      <c r="DZ252" s="163"/>
      <c r="EA252" s="163"/>
      <c r="EB252" s="163"/>
      <c r="EC252" s="163"/>
      <c r="ED252" s="163"/>
      <c r="EE252" s="163"/>
      <c r="EF252" s="163"/>
      <c r="EG252" s="163"/>
      <c r="EH252" s="163"/>
      <c r="EI252" s="163"/>
      <c r="EJ252" s="163"/>
      <c r="EK252" s="163"/>
      <c r="EL252" s="163"/>
      <c r="EM252" s="163"/>
      <c r="EN252" s="163"/>
      <c r="EO252" s="163"/>
      <c r="EP252" s="163"/>
      <c r="EQ252" s="163"/>
      <c r="ER252" s="163"/>
      <c r="ES252" s="163"/>
      <c r="ET252" s="163"/>
      <c r="EU252" s="163"/>
      <c r="EW252" s="156"/>
      <c r="EX252" s="156"/>
      <c r="EY252" s="156"/>
      <c r="EZ252" s="156"/>
      <c r="FA252" s="146"/>
      <c r="GB252" s="163"/>
      <c r="GC252" s="163"/>
      <c r="GD252" s="163"/>
      <c r="GE252" s="146"/>
      <c r="GF252" s="135"/>
      <c r="GG252" s="163"/>
      <c r="GH252" s="163"/>
      <c r="GI252" s="163"/>
      <c r="GJ252" s="163"/>
      <c r="GK252" s="163"/>
      <c r="GL252" s="163"/>
      <c r="GM252" s="163"/>
      <c r="HB252" s="146"/>
      <c r="HC252" s="146"/>
      <c r="HD252" s="146"/>
      <c r="HE252" s="146"/>
      <c r="HF252" s="146"/>
      <c r="HG252" s="146"/>
      <c r="HH252" s="146"/>
      <c r="HI252" s="146"/>
      <c r="HJ252" s="146"/>
      <c r="HK252" s="146"/>
      <c r="HM252" s="146"/>
      <c r="HN252" s="146"/>
      <c r="HO252" s="146"/>
      <c r="HP252" s="146"/>
      <c r="HQ252" s="146"/>
      <c r="HR252" s="146"/>
      <c r="HS252" s="146"/>
      <c r="HT252" s="146"/>
      <c r="HU252" s="146"/>
      <c r="HV252" s="146"/>
      <c r="HW252" s="146"/>
      <c r="HX252" s="146"/>
      <c r="HZ252" s="146"/>
      <c r="IA252" s="146"/>
      <c r="IB252" s="146"/>
      <c r="IC252" s="146"/>
      <c r="ID252" s="146"/>
      <c r="IE252" s="146"/>
      <c r="IF252" s="146"/>
      <c r="IG252" s="146"/>
      <c r="IH252" s="146"/>
      <c r="II252" s="146"/>
      <c r="IJ252" s="146"/>
      <c r="IK252" s="146"/>
      <c r="IM252" s="146"/>
      <c r="IN252" s="146"/>
      <c r="IO252" s="146"/>
      <c r="IP252" s="146"/>
      <c r="IQ252" s="146"/>
      <c r="IR252" s="146"/>
      <c r="IS252" s="146"/>
      <c r="IT252" s="146"/>
      <c r="IU252" s="146"/>
      <c r="IV252" s="146"/>
      <c r="IW252" s="146"/>
      <c r="IX252" s="146"/>
      <c r="IZ252" s="146"/>
      <c r="JA252" s="146"/>
      <c r="JB252" s="146"/>
      <c r="JC252" s="146"/>
      <c r="JD252" s="146"/>
      <c r="JE252" s="146"/>
      <c r="JF252" s="146"/>
      <c r="JG252" s="146"/>
      <c r="JH252" s="146"/>
      <c r="JI252" s="146"/>
      <c r="JJ252" s="146"/>
      <c r="JK252" s="146"/>
      <c r="JL252" s="146"/>
    </row>
    <row r="253" spans="1:272" s="148" customFormat="1" ht="13">
      <c r="A253" s="146"/>
      <c r="B253" s="146"/>
      <c r="C253" s="146"/>
      <c r="D253" s="146"/>
      <c r="E253" s="146"/>
      <c r="F253" s="147"/>
      <c r="H253" s="122"/>
      <c r="O253" s="149"/>
      <c r="P253" s="150"/>
      <c r="R253" s="151"/>
      <c r="T253" s="152"/>
      <c r="U253" s="153"/>
      <c r="V253" s="154"/>
      <c r="W253" s="126"/>
      <c r="X253" s="127"/>
      <c r="Y253" s="128"/>
      <c r="Z253" s="129"/>
      <c r="AA253" s="130"/>
      <c r="AB253" s="131"/>
      <c r="AC253" s="132"/>
      <c r="AD253" s="218"/>
      <c r="AE253" s="132"/>
      <c r="AF253" s="133"/>
      <c r="AM253" s="155"/>
      <c r="AN253" s="146"/>
      <c r="AO253" s="135"/>
      <c r="AQ253" s="157"/>
      <c r="AR253" s="157"/>
      <c r="AS253" s="157"/>
      <c r="AT253" s="157"/>
      <c r="AU253" s="157"/>
      <c r="AV253" s="157"/>
      <c r="AW253" s="157"/>
      <c r="AX253" s="157"/>
      <c r="AY253" s="157"/>
      <c r="AZ253" s="157"/>
      <c r="BA253" s="157"/>
      <c r="BB253" s="157"/>
      <c r="BD253" s="146"/>
      <c r="BE253" s="146"/>
      <c r="BF253" s="146"/>
      <c r="BG253" s="146"/>
      <c r="BH253" s="146"/>
      <c r="BI253" s="146"/>
      <c r="BJ253" s="146"/>
      <c r="BK253" s="146"/>
      <c r="BL253" s="146"/>
      <c r="BM253" s="146"/>
      <c r="BN253" s="146"/>
      <c r="BO253" s="146"/>
      <c r="CC253" s="158"/>
      <c r="CD253" s="134"/>
      <c r="CE253" s="159"/>
      <c r="CF253" s="159"/>
      <c r="CG253" s="140"/>
      <c r="CH253" s="138"/>
      <c r="CI253" s="134"/>
      <c r="CJ253" s="134"/>
      <c r="CK253" s="134"/>
      <c r="CL253" s="160"/>
      <c r="CM253" s="137"/>
      <c r="CN253" s="140"/>
      <c r="CO253" s="140"/>
      <c r="CP253" s="140"/>
      <c r="CQ253" s="160"/>
      <c r="CR253" s="137"/>
      <c r="CS253" s="140"/>
      <c r="CT253" s="140"/>
      <c r="CU253" s="140"/>
      <c r="CV253" s="155"/>
      <c r="CW253" s="155"/>
      <c r="CX253" s="155"/>
      <c r="CY253" s="155"/>
      <c r="CZ253" s="155"/>
      <c r="DA253" s="160"/>
      <c r="DC253" s="156"/>
      <c r="DD253" s="150"/>
      <c r="DE253" s="161"/>
      <c r="DG253" s="26"/>
      <c r="DH253" s="146"/>
      <c r="DI253" s="142"/>
      <c r="DJ253" s="26"/>
      <c r="DK253" s="26"/>
      <c r="DL253" s="146"/>
      <c r="DM253" s="146"/>
      <c r="DN253" s="162"/>
      <c r="DO253" s="146"/>
      <c r="DP253" s="146"/>
      <c r="DQ253" s="26"/>
      <c r="DR253" s="146"/>
      <c r="DS253" s="26"/>
      <c r="DT253" s="146"/>
      <c r="DU253" s="146"/>
      <c r="DV253" s="146"/>
      <c r="DW253" s="146"/>
      <c r="DX253" s="146"/>
      <c r="DY253" s="146"/>
      <c r="DZ253" s="163"/>
      <c r="EA253" s="163"/>
      <c r="EB253" s="163"/>
      <c r="EC253" s="163"/>
      <c r="ED253" s="163"/>
      <c r="EE253" s="163"/>
      <c r="EF253" s="163"/>
      <c r="EG253" s="163"/>
      <c r="EH253" s="163"/>
      <c r="EI253" s="163"/>
      <c r="EJ253" s="163"/>
      <c r="EK253" s="163"/>
      <c r="EL253" s="163"/>
      <c r="EM253" s="163"/>
      <c r="EN253" s="163"/>
      <c r="EO253" s="163"/>
      <c r="EP253" s="163"/>
      <c r="EQ253" s="163"/>
      <c r="ER253" s="163"/>
      <c r="ES253" s="163"/>
      <c r="ET253" s="163"/>
      <c r="EU253" s="163"/>
      <c r="EW253" s="156"/>
      <c r="EX253" s="156"/>
      <c r="EY253" s="156"/>
      <c r="EZ253" s="156"/>
      <c r="FA253" s="146"/>
      <c r="GB253" s="163"/>
      <c r="GC253" s="163"/>
      <c r="GD253" s="163"/>
      <c r="GE253" s="146"/>
      <c r="GF253" s="135"/>
      <c r="GG253" s="163"/>
      <c r="GH253" s="163"/>
      <c r="GI253" s="163"/>
      <c r="GJ253" s="163"/>
      <c r="GK253" s="163"/>
      <c r="GL253" s="163"/>
      <c r="GM253" s="163"/>
      <c r="HB253" s="146"/>
      <c r="HC253" s="146"/>
      <c r="HD253" s="146"/>
      <c r="HE253" s="146"/>
      <c r="HF253" s="146"/>
      <c r="HG253" s="146"/>
      <c r="HH253" s="146"/>
      <c r="HI253" s="146"/>
      <c r="HJ253" s="146"/>
      <c r="HK253" s="146"/>
      <c r="HM253" s="146"/>
      <c r="HN253" s="146"/>
      <c r="HO253" s="146"/>
      <c r="HP253" s="146"/>
      <c r="HQ253" s="146"/>
      <c r="HR253" s="146"/>
      <c r="HS253" s="146"/>
      <c r="HT253" s="146"/>
      <c r="HU253" s="146"/>
      <c r="HV253" s="146"/>
      <c r="HW253" s="146"/>
      <c r="HX253" s="146"/>
      <c r="HZ253" s="146"/>
      <c r="IA253" s="146"/>
      <c r="IB253" s="146"/>
      <c r="IC253" s="146"/>
      <c r="ID253" s="146"/>
      <c r="IE253" s="146"/>
      <c r="IF253" s="146"/>
      <c r="IG253" s="146"/>
      <c r="IH253" s="146"/>
      <c r="II253" s="146"/>
      <c r="IJ253" s="146"/>
      <c r="IK253" s="146"/>
      <c r="IM253" s="146"/>
      <c r="IN253" s="146"/>
      <c r="IO253" s="146"/>
      <c r="IP253" s="146"/>
      <c r="IQ253" s="146"/>
      <c r="IR253" s="146"/>
      <c r="IS253" s="146"/>
      <c r="IT253" s="146"/>
      <c r="IU253" s="146"/>
      <c r="IV253" s="146"/>
      <c r="IW253" s="146"/>
      <c r="IX253" s="146"/>
      <c r="IZ253" s="146"/>
      <c r="JA253" s="146"/>
      <c r="JB253" s="146"/>
      <c r="JC253" s="146"/>
      <c r="JD253" s="146"/>
      <c r="JE253" s="146"/>
      <c r="JF253" s="146"/>
      <c r="JG253" s="146"/>
      <c r="JH253" s="146"/>
      <c r="JI253" s="146"/>
      <c r="JJ253" s="146"/>
      <c r="JK253" s="146"/>
      <c r="JL253" s="146"/>
    </row>
    <row r="254" spans="1:272" s="148" customFormat="1" ht="13">
      <c r="A254" s="146"/>
      <c r="B254" s="146"/>
      <c r="C254" s="146"/>
      <c r="D254" s="146"/>
      <c r="E254" s="146"/>
      <c r="F254" s="147"/>
      <c r="H254" s="122"/>
      <c r="O254" s="149"/>
      <c r="P254" s="150"/>
      <c r="R254" s="151"/>
      <c r="T254" s="152"/>
      <c r="U254" s="153"/>
      <c r="V254" s="154"/>
      <c r="W254" s="126"/>
      <c r="X254" s="127"/>
      <c r="Y254" s="128"/>
      <c r="Z254" s="129"/>
      <c r="AA254" s="130"/>
      <c r="AB254" s="131"/>
      <c r="AC254" s="132"/>
      <c r="AD254" s="218"/>
      <c r="AE254" s="132"/>
      <c r="AF254" s="133"/>
      <c r="AM254" s="155"/>
      <c r="AN254" s="146"/>
      <c r="AO254" s="135"/>
      <c r="AQ254" s="157"/>
      <c r="AR254" s="157"/>
      <c r="AS254" s="157"/>
      <c r="AT254" s="157"/>
      <c r="AU254" s="157"/>
      <c r="AV254" s="157"/>
      <c r="AW254" s="157"/>
      <c r="AX254" s="157"/>
      <c r="AY254" s="157"/>
      <c r="AZ254" s="157"/>
      <c r="BA254" s="157"/>
      <c r="BB254" s="157"/>
      <c r="BD254" s="146"/>
      <c r="BE254" s="146"/>
      <c r="BF254" s="146"/>
      <c r="BG254" s="146"/>
      <c r="BH254" s="146"/>
      <c r="BI254" s="146"/>
      <c r="BJ254" s="146"/>
      <c r="BK254" s="146"/>
      <c r="BL254" s="146"/>
      <c r="BM254" s="146"/>
      <c r="BN254" s="146"/>
      <c r="BO254" s="146"/>
      <c r="CC254" s="158"/>
      <c r="CD254" s="134"/>
      <c r="CE254" s="159"/>
      <c r="CF254" s="159"/>
      <c r="CG254" s="140"/>
      <c r="CH254" s="138"/>
      <c r="CI254" s="134"/>
      <c r="CJ254" s="134"/>
      <c r="CK254" s="134"/>
      <c r="CL254" s="160"/>
      <c r="CM254" s="137"/>
      <c r="CN254" s="140"/>
      <c r="CO254" s="140"/>
      <c r="CP254" s="140"/>
      <c r="CQ254" s="160"/>
      <c r="CR254" s="137"/>
      <c r="CS254" s="140"/>
      <c r="CT254" s="140"/>
      <c r="CU254" s="140"/>
      <c r="CV254" s="155"/>
      <c r="CW254" s="155"/>
      <c r="CX254" s="155"/>
      <c r="CY254" s="155"/>
      <c r="CZ254" s="155"/>
      <c r="DA254" s="160"/>
      <c r="DC254" s="156"/>
      <c r="DD254" s="150"/>
      <c r="DE254" s="161"/>
      <c r="DG254" s="26"/>
      <c r="DH254" s="146"/>
      <c r="DI254" s="142"/>
      <c r="DJ254" s="26"/>
      <c r="DK254" s="26"/>
      <c r="DL254" s="146"/>
      <c r="DM254" s="146"/>
      <c r="DN254" s="162"/>
      <c r="DO254" s="146"/>
      <c r="DP254" s="146"/>
      <c r="DQ254" s="26"/>
      <c r="DR254" s="146"/>
      <c r="DS254" s="26"/>
      <c r="DT254" s="146"/>
      <c r="DU254" s="146"/>
      <c r="DV254" s="146"/>
      <c r="DW254" s="146"/>
      <c r="DX254" s="146"/>
      <c r="DY254" s="146"/>
      <c r="DZ254" s="163"/>
      <c r="EA254" s="163"/>
      <c r="EB254" s="163"/>
      <c r="EC254" s="163"/>
      <c r="ED254" s="163"/>
      <c r="EE254" s="163"/>
      <c r="EF254" s="163"/>
      <c r="EG254" s="163"/>
      <c r="EH254" s="163"/>
      <c r="EI254" s="163"/>
      <c r="EJ254" s="163"/>
      <c r="EK254" s="163"/>
      <c r="EL254" s="163"/>
      <c r="EM254" s="163"/>
      <c r="EN254" s="163"/>
      <c r="EO254" s="163"/>
      <c r="EP254" s="163"/>
      <c r="EQ254" s="163"/>
      <c r="ER254" s="163"/>
      <c r="ES254" s="163"/>
      <c r="ET254" s="163"/>
      <c r="EU254" s="163"/>
      <c r="EW254" s="156"/>
      <c r="EX254" s="156"/>
      <c r="EY254" s="156"/>
      <c r="EZ254" s="156"/>
      <c r="FA254" s="146"/>
      <c r="GB254" s="163"/>
      <c r="GC254" s="163"/>
      <c r="GD254" s="163"/>
      <c r="GE254" s="146"/>
      <c r="GF254" s="135"/>
      <c r="GG254" s="163"/>
      <c r="GH254" s="163"/>
      <c r="GI254" s="163"/>
      <c r="GJ254" s="163"/>
      <c r="GK254" s="163"/>
      <c r="GL254" s="163"/>
      <c r="GM254" s="163"/>
      <c r="HB254" s="146"/>
      <c r="HC254" s="146"/>
      <c r="HD254" s="146"/>
      <c r="HE254" s="146"/>
      <c r="HF254" s="146"/>
      <c r="HG254" s="146"/>
      <c r="HH254" s="146"/>
      <c r="HI254" s="146"/>
      <c r="HJ254" s="146"/>
      <c r="HK254" s="146"/>
      <c r="HM254" s="146"/>
      <c r="HN254" s="146"/>
      <c r="HO254" s="146"/>
      <c r="HP254" s="146"/>
      <c r="HQ254" s="146"/>
      <c r="HR254" s="146"/>
      <c r="HS254" s="146"/>
      <c r="HT254" s="146"/>
      <c r="HU254" s="146"/>
      <c r="HV254" s="146"/>
      <c r="HW254" s="146"/>
      <c r="HX254" s="146"/>
      <c r="HZ254" s="146"/>
      <c r="IA254" s="146"/>
      <c r="IB254" s="146"/>
      <c r="IC254" s="146"/>
      <c r="ID254" s="146"/>
      <c r="IE254" s="146"/>
      <c r="IF254" s="146"/>
      <c r="IG254" s="146"/>
      <c r="IH254" s="146"/>
      <c r="II254" s="146"/>
      <c r="IJ254" s="146"/>
      <c r="IK254" s="146"/>
      <c r="IM254" s="146"/>
      <c r="IN254" s="146"/>
      <c r="IO254" s="146"/>
      <c r="IP254" s="146"/>
      <c r="IQ254" s="146"/>
      <c r="IR254" s="146"/>
      <c r="IS254" s="146"/>
      <c r="IT254" s="146"/>
      <c r="IU254" s="146"/>
      <c r="IV254" s="146"/>
      <c r="IW254" s="146"/>
      <c r="IX254" s="146"/>
      <c r="IZ254" s="146"/>
      <c r="JA254" s="146"/>
      <c r="JB254" s="146"/>
      <c r="JC254" s="146"/>
      <c r="JD254" s="146"/>
      <c r="JE254" s="146"/>
      <c r="JF254" s="146"/>
      <c r="JG254" s="146"/>
      <c r="JH254" s="146"/>
      <c r="JI254" s="146"/>
      <c r="JJ254" s="146"/>
      <c r="JK254" s="146"/>
      <c r="JL254" s="146"/>
    </row>
    <row r="255" spans="1:272" s="148" customFormat="1" ht="13">
      <c r="A255" s="146"/>
      <c r="B255" s="146"/>
      <c r="C255" s="146"/>
      <c r="D255" s="146"/>
      <c r="E255" s="146"/>
      <c r="F255" s="147"/>
      <c r="H255" s="122"/>
      <c r="O255" s="149"/>
      <c r="P255" s="150"/>
      <c r="R255" s="151"/>
      <c r="T255" s="152"/>
      <c r="U255" s="153"/>
      <c r="V255" s="154"/>
      <c r="W255" s="126"/>
      <c r="X255" s="127"/>
      <c r="Y255" s="128"/>
      <c r="Z255" s="129"/>
      <c r="AA255" s="130"/>
      <c r="AB255" s="131"/>
      <c r="AC255" s="132"/>
      <c r="AD255" s="218"/>
      <c r="AE255" s="132"/>
      <c r="AF255" s="133"/>
      <c r="AM255" s="155"/>
      <c r="AN255" s="146"/>
      <c r="AO255" s="135"/>
      <c r="AQ255" s="157"/>
      <c r="AR255" s="157"/>
      <c r="AS255" s="157"/>
      <c r="AT255" s="157"/>
      <c r="AU255" s="157"/>
      <c r="AV255" s="157"/>
      <c r="AW255" s="157"/>
      <c r="AX255" s="157"/>
      <c r="AY255" s="157"/>
      <c r="AZ255" s="157"/>
      <c r="BA255" s="157"/>
      <c r="BB255" s="157"/>
      <c r="BD255" s="146"/>
      <c r="BE255" s="146"/>
      <c r="BF255" s="146"/>
      <c r="BG255" s="146"/>
      <c r="BH255" s="146"/>
      <c r="BI255" s="146"/>
      <c r="BJ255" s="146"/>
      <c r="BK255" s="146"/>
      <c r="BL255" s="146"/>
      <c r="BM255" s="146"/>
      <c r="BN255" s="146"/>
      <c r="BO255" s="146"/>
      <c r="CC255" s="158"/>
      <c r="CD255" s="134"/>
      <c r="CE255" s="159"/>
      <c r="CF255" s="159"/>
      <c r="CG255" s="140"/>
      <c r="CH255" s="138"/>
      <c r="CI255" s="134"/>
      <c r="CJ255" s="134"/>
      <c r="CK255" s="134"/>
      <c r="CL255" s="160"/>
      <c r="CM255" s="137"/>
      <c r="CN255" s="140"/>
      <c r="CO255" s="140"/>
      <c r="CP255" s="140"/>
      <c r="CQ255" s="160"/>
      <c r="CR255" s="137"/>
      <c r="CS255" s="140"/>
      <c r="CT255" s="140"/>
      <c r="CU255" s="140"/>
      <c r="CV255" s="155"/>
      <c r="CW255" s="155"/>
      <c r="CX255" s="155"/>
      <c r="CY255" s="155"/>
      <c r="CZ255" s="155"/>
      <c r="DA255" s="160"/>
      <c r="DC255" s="156"/>
      <c r="DD255" s="150"/>
      <c r="DE255" s="161"/>
      <c r="DG255" s="26"/>
      <c r="DH255" s="146"/>
      <c r="DI255" s="142"/>
      <c r="DJ255" s="26"/>
      <c r="DK255" s="26"/>
      <c r="DL255" s="146"/>
      <c r="DM255" s="146"/>
      <c r="DN255" s="162"/>
      <c r="DO255" s="146"/>
      <c r="DP255" s="146"/>
      <c r="DQ255" s="26"/>
      <c r="DR255" s="146"/>
      <c r="DS255" s="26"/>
      <c r="DT255" s="146"/>
      <c r="DU255" s="146"/>
      <c r="DV255" s="146"/>
      <c r="DW255" s="146"/>
      <c r="DX255" s="146"/>
      <c r="DY255" s="146"/>
      <c r="DZ255" s="163"/>
      <c r="EA255" s="163"/>
      <c r="EB255" s="163"/>
      <c r="EC255" s="163"/>
      <c r="ED255" s="163"/>
      <c r="EE255" s="163"/>
      <c r="EF255" s="163"/>
      <c r="EG255" s="163"/>
      <c r="EH255" s="163"/>
      <c r="EI255" s="163"/>
      <c r="EJ255" s="163"/>
      <c r="EK255" s="163"/>
      <c r="EL255" s="163"/>
      <c r="EM255" s="163"/>
      <c r="EN255" s="163"/>
      <c r="EO255" s="163"/>
      <c r="EP255" s="163"/>
      <c r="EQ255" s="163"/>
      <c r="ER255" s="163"/>
      <c r="ES255" s="163"/>
      <c r="ET255" s="163"/>
      <c r="EU255" s="163"/>
      <c r="EW255" s="156"/>
      <c r="EX255" s="156"/>
      <c r="EY255" s="156"/>
      <c r="EZ255" s="156"/>
      <c r="FA255" s="146"/>
      <c r="GB255" s="163"/>
      <c r="GC255" s="163"/>
      <c r="GD255" s="163"/>
      <c r="GE255" s="146"/>
      <c r="GF255" s="135"/>
      <c r="GG255" s="163"/>
      <c r="GH255" s="163"/>
      <c r="GI255" s="163"/>
      <c r="GJ255" s="163"/>
      <c r="GK255" s="163"/>
      <c r="GL255" s="163"/>
      <c r="GM255" s="163"/>
      <c r="HB255" s="146"/>
      <c r="HC255" s="146"/>
      <c r="HD255" s="146"/>
      <c r="HE255" s="146"/>
      <c r="HF255" s="146"/>
      <c r="HG255" s="146"/>
      <c r="HH255" s="146"/>
      <c r="HI255" s="146"/>
      <c r="HJ255" s="146"/>
      <c r="HK255" s="146"/>
      <c r="HM255" s="146"/>
      <c r="HN255" s="146"/>
      <c r="HO255" s="146"/>
      <c r="HP255" s="146"/>
      <c r="HQ255" s="146"/>
      <c r="HR255" s="146"/>
      <c r="HS255" s="146"/>
      <c r="HT255" s="146"/>
      <c r="HU255" s="146"/>
      <c r="HV255" s="146"/>
      <c r="HW255" s="146"/>
      <c r="HX255" s="146"/>
      <c r="HZ255" s="146"/>
      <c r="IA255" s="146"/>
      <c r="IB255" s="146"/>
      <c r="IC255" s="146"/>
      <c r="ID255" s="146"/>
      <c r="IE255" s="146"/>
      <c r="IF255" s="146"/>
      <c r="IG255" s="146"/>
      <c r="IH255" s="146"/>
      <c r="II255" s="146"/>
      <c r="IJ255" s="146"/>
      <c r="IK255" s="146"/>
      <c r="IM255" s="146"/>
      <c r="IN255" s="146"/>
      <c r="IO255" s="146"/>
      <c r="IP255" s="146"/>
      <c r="IQ255" s="146"/>
      <c r="IR255" s="146"/>
      <c r="IS255" s="146"/>
      <c r="IT255" s="146"/>
      <c r="IU255" s="146"/>
      <c r="IV255" s="146"/>
      <c r="IW255" s="146"/>
      <c r="IX255" s="146"/>
      <c r="IZ255" s="146"/>
      <c r="JA255" s="146"/>
      <c r="JB255" s="146"/>
      <c r="JC255" s="146"/>
      <c r="JD255" s="146"/>
      <c r="JE255" s="146"/>
      <c r="JF255" s="146"/>
      <c r="JG255" s="146"/>
      <c r="JH255" s="146"/>
      <c r="JI255" s="146"/>
      <c r="JJ255" s="146"/>
      <c r="JK255" s="146"/>
      <c r="JL255" s="146"/>
    </row>
    <row r="256" spans="1:272" s="148" customFormat="1" ht="13">
      <c r="A256" s="146"/>
      <c r="B256" s="146"/>
      <c r="C256" s="146"/>
      <c r="D256" s="146"/>
      <c r="E256" s="146"/>
      <c r="F256" s="147"/>
      <c r="H256" s="122"/>
      <c r="O256" s="149"/>
      <c r="P256" s="150"/>
      <c r="R256" s="151"/>
      <c r="T256" s="152"/>
      <c r="U256" s="153"/>
      <c r="V256" s="154"/>
      <c r="W256" s="126"/>
      <c r="X256" s="127"/>
      <c r="Y256" s="128"/>
      <c r="Z256" s="129"/>
      <c r="AA256" s="130"/>
      <c r="AB256" s="131"/>
      <c r="AC256" s="132"/>
      <c r="AD256" s="218"/>
      <c r="AE256" s="132"/>
      <c r="AF256" s="133"/>
      <c r="AM256" s="155"/>
      <c r="AN256" s="146"/>
      <c r="AO256" s="135"/>
      <c r="AQ256" s="157"/>
      <c r="AR256" s="157"/>
      <c r="AS256" s="157"/>
      <c r="AT256" s="157"/>
      <c r="AU256" s="157"/>
      <c r="AV256" s="157"/>
      <c r="AW256" s="157"/>
      <c r="AX256" s="157"/>
      <c r="AY256" s="157"/>
      <c r="AZ256" s="157"/>
      <c r="BA256" s="157"/>
      <c r="BB256" s="157"/>
      <c r="BD256" s="146"/>
      <c r="BE256" s="146"/>
      <c r="BF256" s="146"/>
      <c r="BG256" s="146"/>
      <c r="BH256" s="146"/>
      <c r="BI256" s="146"/>
      <c r="BJ256" s="146"/>
      <c r="BK256" s="146"/>
      <c r="BL256" s="146"/>
      <c r="BM256" s="146"/>
      <c r="BN256" s="146"/>
      <c r="BO256" s="146"/>
      <c r="CC256" s="158"/>
      <c r="CD256" s="134"/>
      <c r="CE256" s="159"/>
      <c r="CF256" s="159"/>
      <c r="CG256" s="140"/>
      <c r="CH256" s="138"/>
      <c r="CI256" s="134"/>
      <c r="CJ256" s="134"/>
      <c r="CK256" s="134"/>
      <c r="CL256" s="160"/>
      <c r="CM256" s="137"/>
      <c r="CN256" s="140"/>
      <c r="CO256" s="140"/>
      <c r="CP256" s="140"/>
      <c r="CQ256" s="160"/>
      <c r="CR256" s="137"/>
      <c r="CS256" s="140"/>
      <c r="CT256" s="140"/>
      <c r="CU256" s="140"/>
      <c r="CV256" s="155"/>
      <c r="CW256" s="155"/>
      <c r="CX256" s="155"/>
      <c r="CY256" s="155"/>
      <c r="CZ256" s="155"/>
      <c r="DA256" s="160"/>
      <c r="DC256" s="156"/>
      <c r="DD256" s="150"/>
      <c r="DE256" s="161"/>
      <c r="DG256" s="26"/>
      <c r="DH256" s="146"/>
      <c r="DI256" s="142"/>
      <c r="DJ256" s="26"/>
      <c r="DK256" s="26"/>
      <c r="DL256" s="146"/>
      <c r="DM256" s="146"/>
      <c r="DN256" s="162"/>
      <c r="DO256" s="146"/>
      <c r="DP256" s="146"/>
      <c r="DQ256" s="26"/>
      <c r="DR256" s="146"/>
      <c r="DS256" s="26"/>
      <c r="DT256" s="146"/>
      <c r="DU256" s="146"/>
      <c r="DV256" s="146"/>
      <c r="DW256" s="146"/>
      <c r="DX256" s="146"/>
      <c r="DY256" s="146"/>
      <c r="DZ256" s="163"/>
      <c r="EA256" s="163"/>
      <c r="EB256" s="163"/>
      <c r="EC256" s="163"/>
      <c r="ED256" s="163"/>
      <c r="EE256" s="163"/>
      <c r="EF256" s="163"/>
      <c r="EG256" s="163"/>
      <c r="EH256" s="163"/>
      <c r="EI256" s="163"/>
      <c r="EJ256" s="163"/>
      <c r="EK256" s="163"/>
      <c r="EL256" s="163"/>
      <c r="EM256" s="163"/>
      <c r="EN256" s="163"/>
      <c r="EO256" s="163"/>
      <c r="EP256" s="163"/>
      <c r="EQ256" s="163"/>
      <c r="ER256" s="163"/>
      <c r="ES256" s="163"/>
      <c r="ET256" s="163"/>
      <c r="EU256" s="163"/>
      <c r="EW256" s="156"/>
      <c r="EX256" s="156"/>
      <c r="EY256" s="156"/>
      <c r="EZ256" s="156"/>
      <c r="FA256" s="146"/>
      <c r="GB256" s="163"/>
      <c r="GC256" s="163"/>
      <c r="GD256" s="163"/>
      <c r="GE256" s="146"/>
      <c r="GF256" s="135"/>
      <c r="GG256" s="163"/>
      <c r="GH256" s="163"/>
      <c r="GI256" s="163"/>
      <c r="GJ256" s="163"/>
      <c r="GK256" s="163"/>
      <c r="GL256" s="163"/>
      <c r="GM256" s="163"/>
      <c r="HB256" s="146"/>
      <c r="HC256" s="146"/>
      <c r="HD256" s="146"/>
      <c r="HE256" s="146"/>
      <c r="HF256" s="146"/>
      <c r="HG256" s="146"/>
      <c r="HH256" s="146"/>
      <c r="HI256" s="146"/>
      <c r="HJ256" s="146"/>
      <c r="HK256" s="146"/>
      <c r="HM256" s="146"/>
      <c r="HN256" s="146"/>
      <c r="HO256" s="146"/>
      <c r="HP256" s="146"/>
      <c r="HQ256" s="146"/>
      <c r="HR256" s="146"/>
      <c r="HS256" s="146"/>
      <c r="HT256" s="146"/>
      <c r="HU256" s="146"/>
      <c r="HV256" s="146"/>
      <c r="HW256" s="146"/>
      <c r="HX256" s="146"/>
      <c r="HZ256" s="146"/>
      <c r="IA256" s="146"/>
      <c r="IB256" s="146"/>
      <c r="IC256" s="146"/>
      <c r="ID256" s="146"/>
      <c r="IE256" s="146"/>
      <c r="IF256" s="146"/>
      <c r="IG256" s="146"/>
      <c r="IH256" s="146"/>
      <c r="II256" s="146"/>
      <c r="IJ256" s="146"/>
      <c r="IK256" s="146"/>
      <c r="IM256" s="146"/>
      <c r="IN256" s="146"/>
      <c r="IO256" s="146"/>
      <c r="IP256" s="146"/>
      <c r="IQ256" s="146"/>
      <c r="IR256" s="146"/>
      <c r="IS256" s="146"/>
      <c r="IT256" s="146"/>
      <c r="IU256" s="146"/>
      <c r="IV256" s="146"/>
      <c r="IW256" s="146"/>
      <c r="IX256" s="146"/>
      <c r="IZ256" s="146"/>
      <c r="JA256" s="146"/>
      <c r="JB256" s="146"/>
      <c r="JC256" s="146"/>
      <c r="JD256" s="146"/>
      <c r="JE256" s="146"/>
      <c r="JF256" s="146"/>
      <c r="JG256" s="146"/>
      <c r="JH256" s="146"/>
      <c r="JI256" s="146"/>
      <c r="JJ256" s="146"/>
      <c r="JK256" s="146"/>
      <c r="JL256" s="146"/>
    </row>
    <row r="257" spans="1:272" s="148" customFormat="1" ht="13">
      <c r="A257" s="146"/>
      <c r="B257" s="146"/>
      <c r="C257" s="146"/>
      <c r="D257" s="146"/>
      <c r="E257" s="146"/>
      <c r="F257" s="147"/>
      <c r="H257" s="122"/>
      <c r="O257" s="149"/>
      <c r="P257" s="150"/>
      <c r="R257" s="151"/>
      <c r="T257" s="152"/>
      <c r="U257" s="153"/>
      <c r="V257" s="154"/>
      <c r="W257" s="126"/>
      <c r="X257" s="127"/>
      <c r="Y257" s="128"/>
      <c r="Z257" s="129"/>
      <c r="AA257" s="130"/>
      <c r="AB257" s="131"/>
      <c r="AC257" s="132"/>
      <c r="AD257" s="218"/>
      <c r="AE257" s="132"/>
      <c r="AF257" s="133"/>
      <c r="AM257" s="155"/>
      <c r="AN257" s="146"/>
      <c r="AO257" s="135"/>
      <c r="AQ257" s="157"/>
      <c r="AR257" s="157"/>
      <c r="AS257" s="157"/>
      <c r="AT257" s="157"/>
      <c r="AU257" s="157"/>
      <c r="AV257" s="157"/>
      <c r="AW257" s="157"/>
      <c r="AX257" s="157"/>
      <c r="AY257" s="157"/>
      <c r="AZ257" s="157"/>
      <c r="BA257" s="157"/>
      <c r="BB257" s="157"/>
      <c r="BD257" s="146"/>
      <c r="BE257" s="146"/>
      <c r="BF257" s="146"/>
      <c r="BG257" s="146"/>
      <c r="BH257" s="146"/>
      <c r="BI257" s="146"/>
      <c r="BJ257" s="146"/>
      <c r="BK257" s="146"/>
      <c r="BL257" s="146"/>
      <c r="BM257" s="146"/>
      <c r="BN257" s="146"/>
      <c r="BO257" s="146"/>
      <c r="CC257" s="158"/>
      <c r="CD257" s="134"/>
      <c r="CE257" s="159"/>
      <c r="CF257" s="159"/>
      <c r="CG257" s="140"/>
      <c r="CH257" s="138"/>
      <c r="CI257" s="134"/>
      <c r="CJ257" s="134"/>
      <c r="CK257" s="134"/>
      <c r="CL257" s="160"/>
      <c r="CM257" s="137"/>
      <c r="CN257" s="140"/>
      <c r="CO257" s="140"/>
      <c r="CP257" s="140"/>
      <c r="CQ257" s="160"/>
      <c r="CR257" s="137"/>
      <c r="CS257" s="140"/>
      <c r="CT257" s="140"/>
      <c r="CU257" s="140"/>
      <c r="CV257" s="155"/>
      <c r="CW257" s="155"/>
      <c r="CX257" s="155"/>
      <c r="CY257" s="155"/>
      <c r="CZ257" s="155"/>
      <c r="DA257" s="160"/>
      <c r="DC257" s="156"/>
      <c r="DD257" s="150"/>
      <c r="DE257" s="161"/>
      <c r="DG257" s="26"/>
      <c r="DH257" s="146"/>
      <c r="DI257" s="142"/>
      <c r="DJ257" s="26"/>
      <c r="DK257" s="26"/>
      <c r="DL257" s="146"/>
      <c r="DM257" s="146"/>
      <c r="DN257" s="162"/>
      <c r="DO257" s="146"/>
      <c r="DP257" s="146"/>
      <c r="DQ257" s="26"/>
      <c r="DR257" s="146"/>
      <c r="DS257" s="26"/>
      <c r="DT257" s="146"/>
      <c r="DU257" s="146"/>
      <c r="DV257" s="146"/>
      <c r="DW257" s="146"/>
      <c r="DX257" s="146"/>
      <c r="DY257" s="146"/>
      <c r="DZ257" s="163"/>
      <c r="EA257" s="163"/>
      <c r="EB257" s="163"/>
      <c r="EC257" s="163"/>
      <c r="ED257" s="163"/>
      <c r="EE257" s="163"/>
      <c r="EF257" s="163"/>
      <c r="EG257" s="163"/>
      <c r="EH257" s="163"/>
      <c r="EI257" s="163"/>
      <c r="EJ257" s="163"/>
      <c r="EK257" s="163"/>
      <c r="EL257" s="163"/>
      <c r="EM257" s="163"/>
      <c r="EN257" s="163"/>
      <c r="EO257" s="163"/>
      <c r="EP257" s="163"/>
      <c r="EQ257" s="163"/>
      <c r="ER257" s="163"/>
      <c r="ES257" s="163"/>
      <c r="ET257" s="163"/>
      <c r="EU257" s="163"/>
      <c r="EW257" s="156"/>
      <c r="EX257" s="156"/>
      <c r="EY257" s="156"/>
      <c r="EZ257" s="156"/>
      <c r="FA257" s="146"/>
      <c r="GB257" s="163"/>
      <c r="GC257" s="163"/>
      <c r="GD257" s="163"/>
      <c r="GE257" s="146"/>
      <c r="GF257" s="135"/>
      <c r="GG257" s="163"/>
      <c r="GH257" s="163"/>
      <c r="GI257" s="163"/>
      <c r="GJ257" s="163"/>
      <c r="GK257" s="163"/>
      <c r="GL257" s="163"/>
      <c r="GM257" s="163"/>
      <c r="HB257" s="146"/>
      <c r="HC257" s="146"/>
      <c r="HD257" s="146"/>
      <c r="HE257" s="146"/>
      <c r="HF257" s="146"/>
      <c r="HG257" s="146"/>
      <c r="HH257" s="146"/>
      <c r="HI257" s="146"/>
      <c r="HJ257" s="146"/>
      <c r="HK257" s="146"/>
      <c r="HM257" s="146"/>
      <c r="HN257" s="146"/>
      <c r="HO257" s="146"/>
      <c r="HP257" s="146"/>
      <c r="HQ257" s="146"/>
      <c r="HR257" s="146"/>
      <c r="HS257" s="146"/>
      <c r="HT257" s="146"/>
      <c r="HU257" s="146"/>
      <c r="HV257" s="146"/>
      <c r="HW257" s="146"/>
      <c r="HX257" s="146"/>
      <c r="HZ257" s="146"/>
      <c r="IA257" s="146"/>
      <c r="IB257" s="146"/>
      <c r="IC257" s="146"/>
      <c r="ID257" s="146"/>
      <c r="IE257" s="146"/>
      <c r="IF257" s="146"/>
      <c r="IG257" s="146"/>
      <c r="IH257" s="146"/>
      <c r="II257" s="146"/>
      <c r="IJ257" s="146"/>
      <c r="IK257" s="146"/>
      <c r="IM257" s="146"/>
      <c r="IN257" s="146"/>
      <c r="IO257" s="146"/>
      <c r="IP257" s="146"/>
      <c r="IQ257" s="146"/>
      <c r="IR257" s="146"/>
      <c r="IS257" s="146"/>
      <c r="IT257" s="146"/>
      <c r="IU257" s="146"/>
      <c r="IV257" s="146"/>
      <c r="IW257" s="146"/>
      <c r="IX257" s="146"/>
      <c r="IZ257" s="146"/>
      <c r="JA257" s="146"/>
      <c r="JB257" s="146"/>
      <c r="JC257" s="146"/>
      <c r="JD257" s="146"/>
      <c r="JE257" s="146"/>
      <c r="JF257" s="146"/>
      <c r="JG257" s="146"/>
      <c r="JH257" s="146"/>
      <c r="JI257" s="146"/>
      <c r="JJ257" s="146"/>
      <c r="JK257" s="146"/>
      <c r="JL257" s="146"/>
    </row>
    <row r="258" spans="1:272" s="148" customFormat="1" ht="13">
      <c r="A258" s="146"/>
      <c r="B258" s="146"/>
      <c r="C258" s="146"/>
      <c r="D258" s="146"/>
      <c r="E258" s="146"/>
      <c r="F258" s="147"/>
      <c r="H258" s="122"/>
      <c r="O258" s="149"/>
      <c r="P258" s="150"/>
      <c r="R258" s="151"/>
      <c r="T258" s="152"/>
      <c r="U258" s="153"/>
      <c r="V258" s="154"/>
      <c r="W258" s="126"/>
      <c r="X258" s="127"/>
      <c r="Y258" s="128"/>
      <c r="Z258" s="129"/>
      <c r="AA258" s="130"/>
      <c r="AB258" s="131"/>
      <c r="AC258" s="132"/>
      <c r="AD258" s="218"/>
      <c r="AE258" s="132"/>
      <c r="AF258" s="133"/>
      <c r="AM258" s="155"/>
      <c r="AN258" s="146"/>
      <c r="AO258" s="135"/>
      <c r="AQ258" s="157"/>
      <c r="AR258" s="157"/>
      <c r="AS258" s="157"/>
      <c r="AT258" s="157"/>
      <c r="AU258" s="157"/>
      <c r="AV258" s="157"/>
      <c r="AW258" s="157"/>
      <c r="AX258" s="157"/>
      <c r="AY258" s="157"/>
      <c r="AZ258" s="157"/>
      <c r="BA258" s="157"/>
      <c r="BB258" s="157"/>
      <c r="BD258" s="146"/>
      <c r="BE258" s="146"/>
      <c r="BF258" s="146"/>
      <c r="BG258" s="146"/>
      <c r="BH258" s="146"/>
      <c r="BI258" s="146"/>
      <c r="BJ258" s="146"/>
      <c r="BK258" s="146"/>
      <c r="BL258" s="146"/>
      <c r="BM258" s="146"/>
      <c r="BN258" s="146"/>
      <c r="BO258" s="146"/>
      <c r="CC258" s="158"/>
      <c r="CD258" s="134"/>
      <c r="CE258" s="159"/>
      <c r="CF258" s="159"/>
      <c r="CG258" s="140"/>
      <c r="CH258" s="138"/>
      <c r="CI258" s="134"/>
      <c r="CJ258" s="134"/>
      <c r="CK258" s="134"/>
      <c r="CL258" s="160"/>
      <c r="CM258" s="137"/>
      <c r="CN258" s="140"/>
      <c r="CO258" s="140"/>
      <c r="CP258" s="140"/>
      <c r="CQ258" s="160"/>
      <c r="CR258" s="137"/>
      <c r="CS258" s="140"/>
      <c r="CT258" s="140"/>
      <c r="CU258" s="140"/>
      <c r="CV258" s="155"/>
      <c r="CW258" s="155"/>
      <c r="CX258" s="155"/>
      <c r="CY258" s="155"/>
      <c r="CZ258" s="155"/>
      <c r="DA258" s="160"/>
      <c r="DC258" s="156"/>
      <c r="DD258" s="150"/>
      <c r="DE258" s="161"/>
      <c r="DG258" s="26"/>
      <c r="DH258" s="146"/>
      <c r="DI258" s="142"/>
      <c r="DJ258" s="26"/>
      <c r="DK258" s="26"/>
      <c r="DL258" s="146"/>
      <c r="DM258" s="146"/>
      <c r="DN258" s="162"/>
      <c r="DO258" s="146"/>
      <c r="DP258" s="146"/>
      <c r="DQ258" s="26"/>
      <c r="DR258" s="146"/>
      <c r="DS258" s="26"/>
      <c r="DT258" s="146"/>
      <c r="DU258" s="146"/>
      <c r="DV258" s="146"/>
      <c r="DW258" s="146"/>
      <c r="DX258" s="146"/>
      <c r="DY258" s="146"/>
      <c r="DZ258" s="163"/>
      <c r="EA258" s="163"/>
      <c r="EB258" s="163"/>
      <c r="EC258" s="163"/>
      <c r="ED258" s="163"/>
      <c r="EE258" s="163"/>
      <c r="EF258" s="163"/>
      <c r="EG258" s="163"/>
      <c r="EH258" s="163"/>
      <c r="EI258" s="163"/>
      <c r="EJ258" s="163"/>
      <c r="EK258" s="163"/>
      <c r="EL258" s="163"/>
      <c r="EM258" s="163"/>
      <c r="EN258" s="163"/>
      <c r="EO258" s="163"/>
      <c r="EP258" s="163"/>
      <c r="EQ258" s="163"/>
      <c r="ER258" s="163"/>
      <c r="ES258" s="163"/>
      <c r="ET258" s="163"/>
      <c r="EU258" s="163"/>
      <c r="EW258" s="156"/>
      <c r="EX258" s="156"/>
      <c r="EY258" s="156"/>
      <c r="EZ258" s="156"/>
      <c r="FA258" s="146"/>
      <c r="GB258" s="163"/>
      <c r="GC258" s="163"/>
      <c r="GD258" s="163"/>
      <c r="GE258" s="146"/>
      <c r="GF258" s="135"/>
      <c r="GG258" s="163"/>
      <c r="GH258" s="163"/>
      <c r="GI258" s="163"/>
      <c r="GJ258" s="163"/>
      <c r="GK258" s="163"/>
      <c r="GL258" s="163"/>
      <c r="GM258" s="163"/>
      <c r="HB258" s="146"/>
      <c r="HC258" s="146"/>
      <c r="HD258" s="146"/>
      <c r="HE258" s="146"/>
      <c r="HF258" s="146"/>
      <c r="HG258" s="146"/>
      <c r="HH258" s="146"/>
      <c r="HI258" s="146"/>
      <c r="HJ258" s="146"/>
      <c r="HK258" s="146"/>
      <c r="HM258" s="146"/>
      <c r="HN258" s="146"/>
      <c r="HO258" s="146"/>
      <c r="HP258" s="146"/>
      <c r="HQ258" s="146"/>
      <c r="HR258" s="146"/>
      <c r="HS258" s="146"/>
      <c r="HT258" s="146"/>
      <c r="HU258" s="146"/>
      <c r="HV258" s="146"/>
      <c r="HW258" s="146"/>
      <c r="HX258" s="146"/>
      <c r="HZ258" s="146"/>
      <c r="IA258" s="146"/>
      <c r="IB258" s="146"/>
      <c r="IC258" s="146"/>
      <c r="ID258" s="146"/>
      <c r="IE258" s="146"/>
      <c r="IF258" s="146"/>
      <c r="IG258" s="146"/>
      <c r="IH258" s="146"/>
      <c r="II258" s="146"/>
      <c r="IJ258" s="146"/>
      <c r="IK258" s="146"/>
      <c r="IM258" s="146"/>
      <c r="IN258" s="146"/>
      <c r="IO258" s="146"/>
      <c r="IP258" s="146"/>
      <c r="IQ258" s="146"/>
      <c r="IR258" s="146"/>
      <c r="IS258" s="146"/>
      <c r="IT258" s="146"/>
      <c r="IU258" s="146"/>
      <c r="IV258" s="146"/>
      <c r="IW258" s="146"/>
      <c r="IX258" s="146"/>
      <c r="IZ258" s="146"/>
      <c r="JA258" s="146"/>
      <c r="JB258" s="146"/>
      <c r="JC258" s="146"/>
      <c r="JD258" s="146"/>
      <c r="JE258" s="146"/>
      <c r="JF258" s="146"/>
      <c r="JG258" s="146"/>
      <c r="JH258" s="146"/>
      <c r="JI258" s="146"/>
      <c r="JJ258" s="146"/>
      <c r="JK258" s="146"/>
      <c r="JL258" s="146"/>
    </row>
    <row r="259" spans="1:272">
      <c r="G259"/>
      <c r="H259"/>
      <c r="I259"/>
      <c r="K259"/>
      <c r="L259"/>
      <c r="M259"/>
      <c r="N259"/>
      <c r="R259" s="164"/>
      <c r="T259" s="152"/>
      <c r="U259" s="153"/>
      <c r="V259" s="154"/>
      <c r="W259" s="126"/>
      <c r="X259" s="127"/>
      <c r="Y259" s="128"/>
      <c r="Z259" s="129"/>
      <c r="AA259" s="130"/>
      <c r="AB259" s="131"/>
      <c r="AC259" s="132"/>
      <c r="AD259" s="218"/>
      <c r="AE259" s="132"/>
      <c r="AF259" s="133"/>
      <c r="AG259" s="74"/>
      <c r="AH259" s="74"/>
      <c r="AI259" s="74"/>
      <c r="AJ259" s="74"/>
      <c r="AK259" s="74"/>
      <c r="AL259" s="74"/>
      <c r="AM259" s="155"/>
      <c r="AN259" s="146"/>
      <c r="AO259" s="135"/>
      <c r="AP259" s="74"/>
      <c r="AQ259" s="157"/>
      <c r="AR259" s="157"/>
      <c r="AS259" s="157"/>
      <c r="AT259" s="157"/>
      <c r="AU259" s="157"/>
      <c r="AV259" s="157"/>
      <c r="AW259" s="157"/>
      <c r="AX259" s="157"/>
      <c r="AY259" s="157"/>
      <c r="AZ259" s="157"/>
      <c r="BA259" s="157"/>
      <c r="BB259" s="157"/>
      <c r="BC259" s="74"/>
      <c r="BD259" s="146"/>
      <c r="BE259" s="146"/>
      <c r="BF259" s="146"/>
      <c r="BG259" s="146"/>
      <c r="BH259" s="146"/>
      <c r="BI259" s="146"/>
      <c r="BJ259" s="146"/>
      <c r="BK259" s="146"/>
      <c r="BL259" s="146"/>
      <c r="BM259" s="146"/>
      <c r="BN259" s="146"/>
      <c r="BO259" s="146"/>
      <c r="BP259" s="74"/>
      <c r="BQ259" s="74"/>
      <c r="BR259" s="74"/>
      <c r="BS259" s="74"/>
      <c r="BT259" s="74"/>
      <c r="BU259" s="74"/>
      <c r="BV259" s="74"/>
      <c r="BW259" s="74"/>
      <c r="BX259" s="74"/>
      <c r="BY259" s="74"/>
      <c r="BZ259" s="74"/>
      <c r="CA259" s="74"/>
      <c r="CB259" s="74"/>
      <c r="CC259" s="158"/>
      <c r="CD259" s="134"/>
      <c r="CE259" s="159"/>
      <c r="CF259" s="159"/>
      <c r="CG259" s="140"/>
      <c r="CH259" s="138"/>
      <c r="CI259" s="134"/>
      <c r="CJ259" s="134"/>
      <c r="CK259" s="134"/>
      <c r="CL259" s="160"/>
      <c r="CM259" s="137"/>
      <c r="CN259" s="140"/>
      <c r="CO259" s="140"/>
      <c r="CP259" s="140"/>
      <c r="CQ259" s="160"/>
      <c r="CR259" s="137"/>
      <c r="CS259" s="140"/>
      <c r="CT259" s="140"/>
      <c r="CU259" s="140"/>
      <c r="CV259" s="155"/>
      <c r="CW259" s="155"/>
      <c r="CX259" s="155"/>
      <c r="CY259" s="155"/>
      <c r="CZ259" s="155"/>
      <c r="DA259" s="160"/>
      <c r="DB259" s="74"/>
      <c r="DC259" s="156"/>
      <c r="DD259" s="150"/>
      <c r="DE259" s="161"/>
      <c r="DF259" s="74"/>
      <c r="DG259" s="26"/>
      <c r="DH259" s="146"/>
      <c r="DI259" s="142"/>
      <c r="DJ259" s="26"/>
      <c r="DK259" s="26"/>
      <c r="DL259" s="146"/>
      <c r="DM259" s="146"/>
      <c r="DN259" s="162"/>
      <c r="DO259" s="146"/>
      <c r="DP259" s="146"/>
      <c r="DQ259" s="26"/>
      <c r="DR259" s="146"/>
      <c r="DS259" s="26"/>
      <c r="DT259" s="146"/>
      <c r="DU259" s="146"/>
      <c r="DV259" s="146"/>
      <c r="DW259" s="146"/>
      <c r="DX259" s="146"/>
      <c r="DY259" s="146"/>
      <c r="DZ259" s="163"/>
      <c r="EA259" s="163"/>
      <c r="EB259" s="163"/>
      <c r="EC259" s="163"/>
      <c r="ED259" s="163"/>
      <c r="EE259" s="163"/>
      <c r="EF259" s="163"/>
      <c r="EG259" s="163"/>
      <c r="EH259" s="163"/>
      <c r="EI259" s="163"/>
      <c r="EJ259" s="163"/>
      <c r="EK259" s="163"/>
      <c r="EL259" s="163"/>
      <c r="EM259" s="163"/>
      <c r="EN259" s="163"/>
      <c r="EO259" s="163"/>
      <c r="EP259" s="163"/>
      <c r="EQ259" s="163"/>
      <c r="ER259" s="163"/>
      <c r="ES259" s="163"/>
      <c r="ET259" s="163"/>
      <c r="EU259" s="163"/>
      <c r="EV259" s="74"/>
      <c r="EW259" s="156"/>
      <c r="EX259" s="156"/>
      <c r="EY259" s="156"/>
      <c r="EZ259" s="156"/>
      <c r="FA259" s="146"/>
      <c r="FB259" s="148"/>
      <c r="FC259" s="74"/>
      <c r="FD259" s="74"/>
      <c r="FE259" s="74"/>
      <c r="FF259" s="74"/>
      <c r="FG259" s="74"/>
      <c r="FH259" s="74"/>
      <c r="FI259" s="74"/>
      <c r="FJ259" s="74"/>
      <c r="FK259" s="74"/>
      <c r="FL259" s="74"/>
      <c r="FM259" s="74"/>
      <c r="FN259" s="148"/>
      <c r="FO259" s="74"/>
      <c r="FP259" s="74"/>
      <c r="FQ259" s="74"/>
      <c r="FR259" s="74"/>
      <c r="FS259" s="74"/>
      <c r="FT259" s="74"/>
      <c r="FU259" s="74"/>
      <c r="FV259" s="74"/>
      <c r="FW259" s="74"/>
      <c r="FX259" s="74"/>
      <c r="FY259" s="74"/>
      <c r="FZ259" s="74"/>
      <c r="GA259" s="148"/>
      <c r="GB259" s="163"/>
      <c r="GC259" s="163"/>
      <c r="GD259" s="163"/>
      <c r="GE259" s="146"/>
      <c r="GF259" s="135"/>
      <c r="GG259" s="163"/>
      <c r="GH259" s="163"/>
      <c r="GI259" s="163"/>
      <c r="GJ259" s="163"/>
      <c r="GK259" s="163"/>
      <c r="GL259" s="163"/>
      <c r="GM259" s="163"/>
      <c r="GN259" s="74"/>
      <c r="GO259" s="74"/>
      <c r="GP259" s="74"/>
      <c r="GQ259" s="74"/>
      <c r="GR259" s="74"/>
      <c r="GS259" s="74"/>
      <c r="GT259" s="74"/>
      <c r="GU259" s="74"/>
      <c r="GV259" s="74"/>
      <c r="GW259" s="74"/>
      <c r="GX259" s="74"/>
      <c r="GY259" s="74"/>
      <c r="GZ259" s="74"/>
      <c r="HA259" s="148"/>
      <c r="HB259" s="146"/>
      <c r="HC259" s="146"/>
      <c r="HD259" s="146"/>
      <c r="HE259" s="146"/>
      <c r="HF259" s="146"/>
      <c r="HG259" s="146"/>
      <c r="HH259" s="146"/>
      <c r="HI259" s="146"/>
      <c r="HJ259" s="146"/>
      <c r="HK259" s="146"/>
      <c r="HL259" s="148"/>
      <c r="HM259" s="146"/>
      <c r="HN259" s="146"/>
      <c r="HO259" s="146"/>
      <c r="HP259" s="146"/>
      <c r="HQ259" s="146"/>
      <c r="HR259" s="146"/>
      <c r="HS259" s="146"/>
      <c r="HT259" s="146"/>
      <c r="HU259" s="146"/>
      <c r="HV259" s="146"/>
      <c r="HW259" s="146"/>
      <c r="HX259" s="146"/>
      <c r="HY259" s="148"/>
      <c r="HZ259" s="146"/>
      <c r="IA259" s="146"/>
      <c r="IB259" s="146"/>
      <c r="IC259" s="146"/>
      <c r="ID259" s="146"/>
      <c r="IE259" s="146"/>
      <c r="IF259" s="146"/>
      <c r="IG259" s="146"/>
      <c r="IH259" s="146"/>
      <c r="II259" s="146"/>
      <c r="IJ259" s="146"/>
      <c r="IK259" s="146"/>
      <c r="IL259" s="148"/>
      <c r="IM259" s="146"/>
      <c r="IN259" s="146"/>
      <c r="IO259" s="146"/>
      <c r="IP259" s="146"/>
      <c r="IQ259" s="146"/>
      <c r="IR259" s="146"/>
      <c r="IS259" s="146"/>
      <c r="IT259" s="146"/>
      <c r="IU259" s="146"/>
      <c r="IV259" s="146"/>
      <c r="IW259" s="146"/>
      <c r="IX259" s="146"/>
      <c r="IY259" s="148"/>
      <c r="IZ259" s="146"/>
      <c r="JA259" s="146"/>
      <c r="JB259" s="146"/>
      <c r="JC259" s="146"/>
      <c r="JD259" s="146"/>
      <c r="JE259" s="146"/>
      <c r="JF259" s="146"/>
      <c r="JG259" s="146"/>
      <c r="JH259" s="146"/>
      <c r="JI259" s="146"/>
      <c r="JJ259" s="146"/>
      <c r="JK259" s="146"/>
      <c r="JL259" s="146"/>
    </row>
    <row r="260" spans="1:272">
      <c r="K260" s="122"/>
      <c r="L260" s="122"/>
      <c r="T260" s="152"/>
      <c r="U260" s="153"/>
      <c r="V260" s="154"/>
      <c r="W260" s="126"/>
      <c r="X260" s="127"/>
      <c r="Y260" s="128"/>
      <c r="Z260" s="129"/>
      <c r="AA260" s="130"/>
      <c r="AB260" s="131"/>
      <c r="AC260" s="132"/>
      <c r="AD260" s="218"/>
      <c r="AE260" s="132"/>
      <c r="AF260" s="133"/>
      <c r="AG260" s="74"/>
      <c r="AH260" s="74"/>
      <c r="AI260" s="74"/>
      <c r="AJ260" s="74"/>
      <c r="AK260" s="74"/>
      <c r="AL260" s="74"/>
      <c r="AM260" s="155"/>
      <c r="AN260" s="146"/>
      <c r="AO260" s="135"/>
      <c r="AP260" s="74"/>
      <c r="AQ260" s="157"/>
      <c r="AR260" s="157"/>
      <c r="AS260" s="157"/>
      <c r="AT260" s="157"/>
      <c r="AU260" s="157"/>
      <c r="AV260" s="157"/>
      <c r="AW260" s="157"/>
      <c r="AX260" s="157"/>
      <c r="AY260" s="157"/>
      <c r="AZ260" s="157"/>
      <c r="BA260" s="157"/>
      <c r="BB260" s="157"/>
      <c r="BC260" s="74"/>
      <c r="BD260" s="146"/>
      <c r="BE260" s="146"/>
      <c r="BF260" s="146"/>
      <c r="BG260" s="146"/>
      <c r="BH260" s="146"/>
      <c r="BI260" s="146"/>
      <c r="BJ260" s="146"/>
      <c r="BK260" s="146"/>
      <c r="BL260" s="146"/>
      <c r="BM260" s="146"/>
      <c r="BN260" s="146"/>
      <c r="BO260" s="146"/>
      <c r="BP260" s="74"/>
      <c r="BQ260" s="74"/>
      <c r="BR260" s="74"/>
      <c r="BS260" s="74"/>
      <c r="BT260" s="74"/>
      <c r="BU260" s="74"/>
      <c r="BV260" s="74"/>
      <c r="BW260" s="74"/>
      <c r="BX260" s="74"/>
      <c r="BY260" s="74"/>
      <c r="BZ260" s="74"/>
      <c r="CA260" s="74"/>
      <c r="CB260" s="74"/>
      <c r="CC260" s="158"/>
      <c r="CD260" s="134"/>
      <c r="CE260" s="159"/>
      <c r="CF260" s="159"/>
      <c r="CG260" s="140"/>
      <c r="CH260" s="138"/>
      <c r="CI260" s="134"/>
      <c r="CJ260" s="134"/>
      <c r="CK260" s="134"/>
      <c r="CL260" s="160"/>
      <c r="CM260" s="137"/>
      <c r="CN260" s="140"/>
      <c r="CO260" s="140"/>
      <c r="CP260" s="140"/>
      <c r="CQ260" s="160"/>
      <c r="CR260" s="137"/>
      <c r="CS260" s="140"/>
      <c r="CT260" s="140"/>
      <c r="CU260" s="140"/>
      <c r="CV260" s="155"/>
      <c r="CW260" s="155"/>
      <c r="CX260" s="155"/>
      <c r="CY260" s="155"/>
      <c r="CZ260" s="155"/>
      <c r="DA260" s="160"/>
      <c r="DB260" s="74"/>
      <c r="DC260" s="156"/>
      <c r="DD260" s="150"/>
      <c r="DE260" s="161"/>
      <c r="DF260" s="74"/>
      <c r="DG260" s="26"/>
      <c r="DH260" s="146"/>
      <c r="DI260" s="142"/>
      <c r="DJ260" s="26"/>
      <c r="DK260" s="26"/>
      <c r="DL260" s="146"/>
      <c r="DM260" s="146"/>
      <c r="DN260" s="162"/>
      <c r="DO260" s="146"/>
      <c r="DP260" s="146"/>
      <c r="DQ260" s="26"/>
      <c r="DR260" s="146"/>
      <c r="DS260" s="26"/>
      <c r="DT260" s="146"/>
      <c r="DU260" s="146"/>
      <c r="DV260" s="146"/>
      <c r="DW260" s="146"/>
      <c r="DX260" s="146"/>
      <c r="DY260" s="146"/>
      <c r="DZ260" s="163"/>
      <c r="EA260" s="163"/>
      <c r="EB260" s="163"/>
      <c r="EC260" s="163"/>
      <c r="ED260" s="163"/>
      <c r="EE260" s="163"/>
      <c r="EF260" s="163"/>
      <c r="EG260" s="163"/>
      <c r="EH260" s="163"/>
      <c r="EI260" s="163"/>
      <c r="EJ260" s="163"/>
      <c r="EK260" s="163"/>
      <c r="EL260" s="163"/>
      <c r="EM260" s="163"/>
      <c r="EN260" s="163"/>
      <c r="EO260" s="163"/>
      <c r="EP260" s="163"/>
      <c r="EQ260" s="163"/>
      <c r="ER260" s="163"/>
      <c r="ES260" s="163"/>
      <c r="ET260" s="163"/>
      <c r="EU260" s="163"/>
      <c r="EV260" s="74"/>
      <c r="EW260" s="156"/>
      <c r="EX260" s="156"/>
      <c r="EY260" s="156"/>
      <c r="EZ260" s="156"/>
      <c r="FA260" s="146"/>
      <c r="FB260" s="148"/>
      <c r="FC260" s="74"/>
      <c r="FD260" s="74"/>
      <c r="FE260" s="74"/>
      <c r="FF260" s="74"/>
      <c r="FG260" s="74"/>
      <c r="FH260" s="74"/>
      <c r="FI260" s="74"/>
      <c r="FJ260" s="74"/>
      <c r="FK260" s="74"/>
      <c r="FL260" s="74"/>
      <c r="FM260" s="74"/>
      <c r="FN260" s="148"/>
      <c r="FO260" s="74"/>
      <c r="FP260" s="74"/>
      <c r="FQ260" s="74"/>
      <c r="FR260" s="74"/>
      <c r="FS260" s="74"/>
      <c r="FT260" s="74"/>
      <c r="FU260" s="74"/>
      <c r="FV260" s="74"/>
      <c r="FW260" s="74"/>
      <c r="FX260" s="74"/>
      <c r="FY260" s="74"/>
      <c r="FZ260" s="74"/>
      <c r="GA260" s="148"/>
      <c r="GB260" s="163"/>
      <c r="GC260" s="163"/>
      <c r="GD260" s="163"/>
      <c r="GE260" s="146"/>
      <c r="GF260" s="135"/>
      <c r="GG260" s="163"/>
      <c r="GH260" s="163"/>
      <c r="GI260" s="163"/>
      <c r="GJ260" s="163"/>
      <c r="GK260" s="163"/>
      <c r="GL260" s="163"/>
      <c r="GM260" s="163"/>
      <c r="GN260" s="74"/>
      <c r="GO260" s="74"/>
      <c r="GP260" s="74"/>
      <c r="GQ260" s="74"/>
      <c r="GR260" s="74"/>
      <c r="GS260" s="74"/>
      <c r="GT260" s="74"/>
      <c r="GU260" s="74"/>
      <c r="GV260" s="74"/>
      <c r="GW260" s="74"/>
      <c r="GX260" s="74"/>
      <c r="GY260" s="74"/>
      <c r="GZ260" s="74"/>
      <c r="HA260" s="148"/>
      <c r="HB260" s="146"/>
      <c r="HC260" s="146"/>
      <c r="HD260" s="146"/>
      <c r="HE260" s="146"/>
      <c r="HF260" s="146"/>
      <c r="HG260" s="146"/>
      <c r="HH260" s="146"/>
      <c r="HI260" s="146"/>
      <c r="HJ260" s="146"/>
      <c r="HK260" s="146"/>
      <c r="HL260" s="148"/>
      <c r="HM260" s="146"/>
      <c r="HN260" s="146"/>
      <c r="HO260" s="146"/>
      <c r="HP260" s="146"/>
      <c r="HQ260" s="146"/>
      <c r="HR260" s="146"/>
      <c r="HS260" s="146"/>
      <c r="HT260" s="146"/>
      <c r="HU260" s="146"/>
      <c r="HV260" s="146"/>
      <c r="HW260" s="146"/>
      <c r="HX260" s="146"/>
      <c r="HY260" s="148"/>
      <c r="HZ260" s="146"/>
      <c r="IA260" s="146"/>
      <c r="IB260" s="146"/>
      <c r="IC260" s="146"/>
      <c r="ID260" s="146"/>
      <c r="IE260" s="146"/>
      <c r="IF260" s="146"/>
      <c r="IG260" s="146"/>
      <c r="IH260" s="146"/>
      <c r="II260" s="146"/>
      <c r="IJ260" s="146"/>
      <c r="IK260" s="146"/>
      <c r="IL260" s="148"/>
      <c r="IM260" s="146"/>
      <c r="IN260" s="146"/>
      <c r="IO260" s="146"/>
      <c r="IP260" s="146"/>
      <c r="IQ260" s="146"/>
      <c r="IR260" s="146"/>
      <c r="IS260" s="146"/>
      <c r="IT260" s="146"/>
      <c r="IU260" s="146"/>
      <c r="IV260" s="146"/>
      <c r="IW260" s="146"/>
      <c r="IX260" s="146"/>
      <c r="IY260" s="148"/>
      <c r="IZ260" s="146"/>
      <c r="JA260" s="146"/>
      <c r="JB260" s="146"/>
      <c r="JC260" s="146"/>
      <c r="JD260" s="146"/>
      <c r="JE260" s="146"/>
      <c r="JF260" s="146"/>
      <c r="JG260" s="146"/>
      <c r="JH260" s="146"/>
      <c r="JI260" s="146"/>
      <c r="JJ260" s="146"/>
      <c r="JK260" s="146"/>
      <c r="JL260" s="146"/>
    </row>
    <row r="261" spans="1:272">
      <c r="T261" s="152"/>
      <c r="U261" s="153"/>
      <c r="V261" s="154"/>
      <c r="W261" s="126"/>
      <c r="X261" s="127"/>
      <c r="Y261" s="128"/>
      <c r="Z261" s="129"/>
      <c r="AA261" s="130"/>
      <c r="AB261" s="131"/>
      <c r="AC261" s="132"/>
      <c r="AD261" s="218"/>
      <c r="AE261" s="132"/>
      <c r="AF261" s="133"/>
      <c r="AG261" s="74"/>
      <c r="AH261" s="74"/>
      <c r="AI261" s="74"/>
      <c r="AJ261" s="74"/>
      <c r="AK261" s="74"/>
      <c r="AL261" s="74"/>
      <c r="AM261" s="155"/>
      <c r="AN261" s="146"/>
      <c r="AO261" s="135"/>
      <c r="AP261" s="74"/>
      <c r="AQ261" s="157"/>
      <c r="AR261" s="157"/>
      <c r="AS261" s="157"/>
      <c r="AT261" s="157"/>
      <c r="AU261" s="157"/>
      <c r="AV261" s="157"/>
      <c r="AW261" s="157"/>
      <c r="AX261" s="157"/>
      <c r="AY261" s="157"/>
      <c r="AZ261" s="157"/>
      <c r="BA261" s="157"/>
      <c r="BB261" s="157"/>
      <c r="BC261" s="74"/>
      <c r="BD261" s="146"/>
      <c r="BE261" s="146"/>
      <c r="BF261" s="146"/>
      <c r="BG261" s="146"/>
      <c r="BH261" s="146"/>
      <c r="BI261" s="146"/>
      <c r="BJ261" s="146"/>
      <c r="BK261" s="146"/>
      <c r="BL261" s="146"/>
      <c r="BM261" s="146"/>
      <c r="BN261" s="146"/>
      <c r="BO261" s="146"/>
      <c r="BP261" s="74"/>
      <c r="BQ261" s="74"/>
      <c r="BR261" s="74"/>
      <c r="BS261" s="74"/>
      <c r="BT261" s="74"/>
      <c r="BU261" s="74"/>
      <c r="BV261" s="74"/>
      <c r="BW261" s="74"/>
      <c r="BX261" s="74"/>
      <c r="BY261" s="74"/>
      <c r="BZ261" s="74"/>
      <c r="CA261" s="74"/>
      <c r="CB261" s="74"/>
      <c r="CC261" s="158"/>
      <c r="CD261" s="134"/>
      <c r="CE261" s="159"/>
      <c r="CF261" s="159"/>
      <c r="CG261" s="140"/>
      <c r="CH261" s="138"/>
      <c r="CI261" s="134"/>
      <c r="CJ261" s="134"/>
      <c r="CK261" s="134"/>
      <c r="CL261" s="160"/>
      <c r="CM261" s="137"/>
      <c r="CN261" s="140"/>
      <c r="CO261" s="140"/>
      <c r="CP261" s="140"/>
      <c r="CQ261" s="160"/>
      <c r="CR261" s="137"/>
      <c r="CS261" s="140"/>
      <c r="CT261" s="140"/>
      <c r="CU261" s="140"/>
      <c r="CV261" s="155"/>
      <c r="CW261" s="155"/>
      <c r="CX261" s="155"/>
      <c r="CY261" s="155"/>
      <c r="CZ261" s="155"/>
      <c r="DA261" s="160"/>
      <c r="DB261" s="74"/>
      <c r="DC261" s="156"/>
      <c r="DD261" s="150"/>
      <c r="DE261" s="161"/>
      <c r="DF261" s="74"/>
      <c r="DG261" s="26"/>
      <c r="DH261" s="146"/>
      <c r="DI261" s="142"/>
      <c r="DJ261" s="26"/>
      <c r="DK261" s="26"/>
      <c r="DL261" s="146"/>
      <c r="DM261" s="146"/>
      <c r="DN261" s="162"/>
      <c r="DO261" s="146"/>
      <c r="DP261" s="146"/>
      <c r="DQ261" s="26"/>
      <c r="DR261" s="146"/>
      <c r="DS261" s="26"/>
      <c r="DT261" s="146"/>
      <c r="DU261" s="146"/>
      <c r="DV261" s="146"/>
      <c r="DW261" s="146"/>
      <c r="DX261" s="146"/>
      <c r="DY261" s="146"/>
      <c r="DZ261" s="163"/>
      <c r="EA261" s="163"/>
      <c r="EB261" s="163"/>
      <c r="EC261" s="163"/>
      <c r="ED261" s="163"/>
      <c r="EE261" s="163"/>
      <c r="EF261" s="163"/>
      <c r="EG261" s="163"/>
      <c r="EH261" s="163"/>
      <c r="EI261" s="163"/>
      <c r="EJ261" s="163"/>
      <c r="EK261" s="163"/>
      <c r="EL261" s="163"/>
      <c r="EM261" s="163"/>
      <c r="EN261" s="163"/>
      <c r="EO261" s="163"/>
      <c r="EP261" s="163"/>
      <c r="EQ261" s="163"/>
      <c r="ER261" s="163"/>
      <c r="ES261" s="163"/>
      <c r="ET261" s="163"/>
      <c r="EU261" s="163"/>
      <c r="EV261" s="74"/>
      <c r="EW261" s="156"/>
      <c r="EX261" s="156"/>
      <c r="EY261" s="156"/>
      <c r="EZ261" s="156"/>
      <c r="FA261" s="146"/>
      <c r="FB261" s="148"/>
      <c r="FC261" s="74"/>
      <c r="FD261" s="74"/>
      <c r="FE261" s="74"/>
      <c r="FF261" s="74"/>
      <c r="FG261" s="74"/>
      <c r="FH261" s="74"/>
      <c r="FI261" s="74"/>
      <c r="FJ261" s="74"/>
      <c r="FK261" s="74"/>
      <c r="FL261" s="74"/>
      <c r="FM261" s="74"/>
      <c r="FN261" s="148"/>
      <c r="FO261" s="74"/>
      <c r="FP261" s="74"/>
      <c r="FQ261" s="74"/>
      <c r="FR261" s="74"/>
      <c r="FS261" s="74"/>
      <c r="FT261" s="74"/>
      <c r="FU261" s="74"/>
      <c r="FV261" s="74"/>
      <c r="FW261" s="74"/>
      <c r="FX261" s="74"/>
      <c r="FY261" s="74"/>
      <c r="FZ261" s="74"/>
      <c r="GA261" s="148"/>
      <c r="GB261" s="163"/>
      <c r="GC261" s="163"/>
      <c r="GD261" s="163"/>
      <c r="GE261" s="146"/>
      <c r="GF261" s="135"/>
      <c r="GG261" s="163"/>
      <c r="GH261" s="163"/>
      <c r="GI261" s="163"/>
      <c r="GJ261" s="163"/>
      <c r="GK261" s="163"/>
      <c r="GL261" s="163"/>
      <c r="GM261" s="163"/>
      <c r="GN261" s="74"/>
      <c r="GO261" s="74"/>
      <c r="GP261" s="74"/>
      <c r="GQ261" s="74"/>
      <c r="GR261" s="74"/>
      <c r="GS261" s="74"/>
      <c r="GT261" s="74"/>
      <c r="GU261" s="74"/>
      <c r="GV261" s="74"/>
      <c r="GW261" s="74"/>
      <c r="GX261" s="74"/>
      <c r="GY261" s="74"/>
      <c r="GZ261" s="74"/>
      <c r="HA261" s="148"/>
      <c r="HB261" s="146"/>
      <c r="HC261" s="146"/>
      <c r="HD261" s="146"/>
      <c r="HE261" s="146"/>
      <c r="HF261" s="146"/>
      <c r="HG261" s="146"/>
      <c r="HH261" s="146"/>
      <c r="HI261" s="146"/>
      <c r="HJ261" s="146"/>
      <c r="HK261" s="146"/>
      <c r="HL261" s="148"/>
      <c r="HM261" s="146"/>
      <c r="HN261" s="146"/>
      <c r="HO261" s="146"/>
      <c r="HP261" s="146"/>
      <c r="HQ261" s="146"/>
      <c r="HR261" s="146"/>
      <c r="HS261" s="146"/>
      <c r="HT261" s="146"/>
      <c r="HU261" s="146"/>
      <c r="HV261" s="146"/>
      <c r="HW261" s="146"/>
      <c r="HX261" s="146"/>
      <c r="HY261" s="148"/>
      <c r="HZ261" s="146"/>
      <c r="IA261" s="146"/>
      <c r="IB261" s="146"/>
      <c r="IC261" s="146"/>
      <c r="ID261" s="146"/>
      <c r="IE261" s="146"/>
      <c r="IF261" s="146"/>
      <c r="IG261" s="146"/>
      <c r="IH261" s="146"/>
      <c r="II261" s="146"/>
      <c r="IJ261" s="146"/>
      <c r="IK261" s="146"/>
      <c r="IL261" s="148"/>
      <c r="IM261" s="146"/>
      <c r="IN261" s="146"/>
      <c r="IO261" s="146"/>
      <c r="IP261" s="146"/>
      <c r="IQ261" s="146"/>
      <c r="IR261" s="146"/>
      <c r="IS261" s="146"/>
      <c r="IT261" s="146"/>
      <c r="IU261" s="146"/>
      <c r="IV261" s="146"/>
      <c r="IW261" s="146"/>
      <c r="IX261" s="146"/>
      <c r="IY261" s="148"/>
      <c r="IZ261" s="146"/>
      <c r="JA261" s="146"/>
      <c r="JB261" s="146"/>
      <c r="JC261" s="146"/>
      <c r="JD261" s="146"/>
      <c r="JE261" s="146"/>
      <c r="JF261" s="146"/>
      <c r="JG261" s="146"/>
      <c r="JH261" s="146"/>
      <c r="JI261" s="146"/>
      <c r="JJ261" s="146"/>
      <c r="JK261" s="146"/>
      <c r="JL261" s="146"/>
    </row>
    <row r="262" spans="1:272">
      <c r="T262" s="152"/>
      <c r="U262" s="153"/>
      <c r="V262" s="154"/>
      <c r="W262" s="126"/>
      <c r="X262" s="127"/>
      <c r="Y262" s="128"/>
      <c r="Z262" s="129"/>
      <c r="AA262" s="130"/>
      <c r="AB262" s="131"/>
      <c r="AC262" s="132"/>
      <c r="AD262" s="218"/>
      <c r="AE262" s="132"/>
      <c r="AF262" s="133"/>
      <c r="AG262" s="74"/>
      <c r="AH262" s="74"/>
      <c r="AI262" s="74"/>
      <c r="AJ262" s="74"/>
      <c r="AK262" s="74"/>
      <c r="AL262" s="74"/>
      <c r="AM262" s="155"/>
      <c r="AN262" s="146"/>
      <c r="AO262" s="135"/>
      <c r="AP262" s="74"/>
      <c r="AQ262" s="157"/>
      <c r="AR262" s="157"/>
      <c r="AS262" s="157"/>
      <c r="AT262" s="157"/>
      <c r="AU262" s="157"/>
      <c r="AV262" s="157"/>
      <c r="AW262" s="157"/>
      <c r="AX262" s="157"/>
      <c r="AY262" s="157"/>
      <c r="AZ262" s="157"/>
      <c r="BA262" s="157"/>
      <c r="BB262" s="157"/>
      <c r="BC262" s="74"/>
      <c r="BD262" s="146"/>
      <c r="BE262" s="146"/>
      <c r="BF262" s="146"/>
      <c r="BG262" s="146"/>
      <c r="BH262" s="146"/>
      <c r="BI262" s="146"/>
      <c r="BJ262" s="146"/>
      <c r="BK262" s="146"/>
      <c r="BL262" s="146"/>
      <c r="BM262" s="146"/>
      <c r="BN262" s="146"/>
      <c r="BO262" s="146"/>
      <c r="BP262" s="74"/>
      <c r="BQ262" s="74"/>
      <c r="BR262" s="74"/>
      <c r="BS262" s="74"/>
      <c r="BT262" s="74"/>
      <c r="BU262" s="74"/>
      <c r="BV262" s="74"/>
      <c r="BW262" s="74"/>
      <c r="BX262" s="74"/>
      <c r="BY262" s="74"/>
      <c r="BZ262" s="74"/>
      <c r="CA262" s="74"/>
      <c r="CB262" s="74"/>
      <c r="CC262" s="158"/>
      <c r="CD262" s="134"/>
      <c r="CE262" s="159"/>
      <c r="CF262" s="159"/>
      <c r="CG262" s="140"/>
      <c r="CH262" s="138"/>
      <c r="CI262" s="134"/>
      <c r="CJ262" s="134"/>
      <c r="CK262" s="134"/>
      <c r="CL262" s="160"/>
      <c r="CM262" s="137"/>
      <c r="CN262" s="140"/>
      <c r="CO262" s="140"/>
      <c r="CP262" s="140"/>
      <c r="CQ262" s="160"/>
      <c r="CR262" s="137"/>
      <c r="CS262" s="140"/>
      <c r="CT262" s="140"/>
      <c r="CU262" s="140"/>
      <c r="CV262" s="155"/>
      <c r="CW262" s="155"/>
      <c r="CX262" s="155"/>
      <c r="CY262" s="155"/>
      <c r="CZ262" s="155"/>
      <c r="DA262" s="160"/>
      <c r="DB262" s="74"/>
      <c r="DC262" s="156"/>
      <c r="DD262" s="150"/>
      <c r="DE262" s="161"/>
      <c r="DF262" s="74"/>
      <c r="DG262" s="26"/>
      <c r="DH262" s="146"/>
      <c r="DI262" s="142"/>
      <c r="DJ262" s="26"/>
      <c r="DK262" s="26"/>
      <c r="DL262" s="146"/>
      <c r="DM262" s="146"/>
      <c r="DN262" s="162"/>
      <c r="DO262" s="146"/>
      <c r="DP262" s="146"/>
      <c r="DQ262" s="26"/>
      <c r="DR262" s="146"/>
      <c r="DS262" s="26"/>
      <c r="DT262" s="146"/>
      <c r="DU262" s="146"/>
      <c r="DV262" s="146"/>
      <c r="DW262" s="146"/>
      <c r="DX262" s="146"/>
      <c r="DY262" s="146"/>
      <c r="DZ262" s="163"/>
      <c r="EA262" s="163"/>
      <c r="EB262" s="163"/>
      <c r="EC262" s="163"/>
      <c r="ED262" s="163"/>
      <c r="EE262" s="163"/>
      <c r="EF262" s="163"/>
      <c r="EG262" s="163"/>
      <c r="EH262" s="163"/>
      <c r="EI262" s="163"/>
      <c r="EJ262" s="163"/>
      <c r="EK262" s="163"/>
      <c r="EL262" s="163"/>
      <c r="EM262" s="163"/>
      <c r="EN262" s="163"/>
      <c r="EO262" s="163"/>
      <c r="EP262" s="163"/>
      <c r="EQ262" s="163"/>
      <c r="ER262" s="163"/>
      <c r="ES262" s="163"/>
      <c r="ET262" s="163"/>
      <c r="EU262" s="163"/>
      <c r="EV262" s="74"/>
      <c r="EW262" s="156"/>
      <c r="EX262" s="156"/>
      <c r="EY262" s="156"/>
      <c r="EZ262" s="156"/>
      <c r="FA262" s="146"/>
      <c r="FB262" s="148"/>
      <c r="FC262" s="74"/>
      <c r="FD262" s="74"/>
      <c r="FE262" s="74"/>
      <c r="FF262" s="74"/>
      <c r="FG262" s="74"/>
      <c r="FH262" s="74"/>
      <c r="FI262" s="74"/>
      <c r="FJ262" s="74"/>
      <c r="FK262" s="74"/>
      <c r="FL262" s="74"/>
      <c r="FM262" s="74"/>
      <c r="FN262" s="148"/>
      <c r="FO262" s="74"/>
      <c r="FP262" s="74"/>
      <c r="FQ262" s="74"/>
      <c r="FR262" s="74"/>
      <c r="FS262" s="74"/>
      <c r="FT262" s="74"/>
      <c r="FU262" s="74"/>
      <c r="FV262" s="74"/>
      <c r="FW262" s="74"/>
      <c r="FX262" s="74"/>
      <c r="FY262" s="74"/>
      <c r="FZ262" s="74"/>
      <c r="GA262" s="148"/>
      <c r="GB262" s="163"/>
      <c r="GC262" s="163"/>
      <c r="GD262" s="163"/>
      <c r="GE262" s="146"/>
      <c r="GF262" s="135"/>
      <c r="GG262" s="163"/>
      <c r="GH262" s="163"/>
      <c r="GI262" s="163"/>
      <c r="GJ262" s="163"/>
      <c r="GK262" s="163"/>
      <c r="GL262" s="163"/>
      <c r="GM262" s="163"/>
      <c r="GN262" s="74"/>
      <c r="GO262" s="74"/>
      <c r="GP262" s="74"/>
      <c r="GQ262" s="74"/>
      <c r="GR262" s="74"/>
      <c r="GS262" s="74"/>
      <c r="GT262" s="74"/>
      <c r="GU262" s="74"/>
      <c r="GV262" s="74"/>
      <c r="GW262" s="74"/>
      <c r="GX262" s="74"/>
      <c r="GY262" s="74"/>
      <c r="GZ262" s="74"/>
      <c r="HA262" s="148"/>
      <c r="HB262" s="146"/>
      <c r="HC262" s="146"/>
      <c r="HD262" s="146"/>
      <c r="HE262" s="146"/>
      <c r="HF262" s="146"/>
      <c r="HG262" s="146"/>
      <c r="HH262" s="146"/>
      <c r="HI262" s="146"/>
      <c r="HJ262" s="146"/>
      <c r="HK262" s="146"/>
      <c r="HL262" s="148"/>
      <c r="HM262" s="146"/>
      <c r="HN262" s="146"/>
      <c r="HO262" s="146"/>
      <c r="HP262" s="146"/>
      <c r="HQ262" s="146"/>
      <c r="HR262" s="146"/>
      <c r="HS262" s="146"/>
      <c r="HT262" s="146"/>
      <c r="HU262" s="146"/>
      <c r="HV262" s="146"/>
      <c r="HW262" s="146"/>
      <c r="HX262" s="146"/>
      <c r="HY262" s="148"/>
      <c r="HZ262" s="146"/>
      <c r="IA262" s="146"/>
      <c r="IB262" s="146"/>
      <c r="IC262" s="146"/>
      <c r="ID262" s="146"/>
      <c r="IE262" s="146"/>
      <c r="IF262" s="146"/>
      <c r="IG262" s="146"/>
      <c r="IH262" s="146"/>
      <c r="II262" s="146"/>
      <c r="IJ262" s="146"/>
      <c r="IK262" s="146"/>
      <c r="IL262" s="148"/>
      <c r="IM262" s="146"/>
      <c r="IN262" s="146"/>
      <c r="IO262" s="146"/>
      <c r="IP262" s="146"/>
      <c r="IQ262" s="146"/>
      <c r="IR262" s="146"/>
      <c r="IS262" s="146"/>
      <c r="IT262" s="146"/>
      <c r="IU262" s="146"/>
      <c r="IV262" s="146"/>
      <c r="IW262" s="146"/>
      <c r="IX262" s="146"/>
      <c r="IY262" s="148"/>
      <c r="IZ262" s="146"/>
      <c r="JA262" s="146"/>
      <c r="JB262" s="146"/>
      <c r="JC262" s="146"/>
      <c r="JD262" s="146"/>
      <c r="JE262" s="146"/>
      <c r="JF262" s="146"/>
      <c r="JG262" s="146"/>
      <c r="JH262" s="146"/>
      <c r="JI262" s="146"/>
      <c r="JJ262" s="146"/>
      <c r="JK262" s="146"/>
      <c r="JL262" s="146"/>
    </row>
    <row r="263" spans="1:272">
      <c r="AG263" s="74"/>
      <c r="AH263" s="74"/>
      <c r="AI263" s="74"/>
      <c r="AJ263" s="74"/>
      <c r="AK263" s="74"/>
      <c r="AL263" s="74"/>
      <c r="AP263" s="74"/>
      <c r="BC263" s="74"/>
      <c r="BP263" s="74"/>
      <c r="BQ263" s="74"/>
      <c r="BR263" s="74"/>
      <c r="BS263" s="74"/>
      <c r="BT263" s="74"/>
      <c r="BU263" s="74"/>
      <c r="BV263" s="74"/>
      <c r="BW263" s="74"/>
      <c r="BX263" s="74"/>
      <c r="BY263" s="74"/>
      <c r="BZ263" s="74"/>
      <c r="CA263" s="74"/>
      <c r="CB263" s="74"/>
      <c r="DB263" s="74"/>
      <c r="DF263" s="74"/>
      <c r="EV263" s="74"/>
      <c r="FC263" s="74"/>
      <c r="FD263" s="74"/>
      <c r="FE263" s="74"/>
      <c r="FF263" s="74"/>
      <c r="FG263" s="74"/>
      <c r="FH263" s="74"/>
      <c r="FI263" s="74"/>
      <c r="FJ263" s="74"/>
      <c r="FK263" s="74"/>
      <c r="FL263" s="74"/>
      <c r="FM263" s="74"/>
      <c r="FO263" s="74"/>
      <c r="FP263" s="74"/>
      <c r="FQ263" s="74"/>
      <c r="FR263" s="74"/>
      <c r="FS263" s="74"/>
      <c r="FT263" s="74"/>
      <c r="FU263" s="74"/>
      <c r="FV263" s="74"/>
      <c r="FW263" s="74"/>
      <c r="FX263" s="74"/>
      <c r="FY263" s="74"/>
      <c r="FZ263" s="74"/>
      <c r="GN263" s="74"/>
      <c r="GO263" s="74"/>
      <c r="GP263" s="74"/>
      <c r="GQ263" s="74"/>
      <c r="GR263" s="74"/>
      <c r="GS263" s="74"/>
      <c r="GT263" s="74"/>
      <c r="GU263" s="74"/>
      <c r="GV263" s="74"/>
      <c r="GW263" s="74"/>
      <c r="GX263" s="74"/>
      <c r="GY263" s="74"/>
      <c r="GZ263" s="74"/>
    </row>
    <row r="264" spans="1:272">
      <c r="AG264" s="74"/>
      <c r="AH264" s="74"/>
      <c r="AI264" s="74"/>
      <c r="AJ264" s="74"/>
      <c r="AK264" s="74"/>
      <c r="AL264" s="74"/>
      <c r="AP264" s="74"/>
      <c r="BC264" s="74"/>
      <c r="BP264" s="74"/>
      <c r="BQ264" s="74"/>
      <c r="BR264" s="74"/>
      <c r="BS264" s="74"/>
      <c r="BT264" s="74"/>
      <c r="BU264" s="74"/>
      <c r="BV264" s="74"/>
      <c r="BW264" s="74"/>
      <c r="BX264" s="74"/>
      <c r="BY264" s="74"/>
      <c r="BZ264" s="74"/>
      <c r="CA264" s="74"/>
      <c r="CB264" s="74"/>
      <c r="DB264" s="74"/>
      <c r="DF264" s="74"/>
      <c r="EV264" s="74"/>
      <c r="FC264" s="74"/>
      <c r="FD264" s="74"/>
      <c r="FE264" s="74"/>
      <c r="FF264" s="74"/>
      <c r="FG264" s="74"/>
      <c r="FH264" s="74"/>
      <c r="FI264" s="74"/>
      <c r="FJ264" s="74"/>
      <c r="FK264" s="74"/>
      <c r="FL264" s="74"/>
      <c r="FM264" s="74"/>
      <c r="FO264" s="74"/>
      <c r="FP264" s="74"/>
      <c r="FQ264" s="74"/>
      <c r="FR264" s="74"/>
      <c r="FS264" s="74"/>
      <c r="FT264" s="74"/>
      <c r="FU264" s="74"/>
      <c r="FV264" s="74"/>
      <c r="FW264" s="74"/>
      <c r="FX264" s="74"/>
      <c r="FY264" s="74"/>
      <c r="FZ264" s="74"/>
      <c r="GN264" s="74"/>
      <c r="GO264" s="74"/>
      <c r="GP264" s="74"/>
      <c r="GQ264" s="74"/>
      <c r="GR264" s="74"/>
      <c r="GS264" s="74"/>
      <c r="GT264" s="74"/>
      <c r="GU264" s="74"/>
      <c r="GV264" s="74"/>
      <c r="GW264" s="74"/>
      <c r="GX264" s="74"/>
      <c r="GY264" s="74"/>
      <c r="GZ264" s="74"/>
    </row>
    <row r="265" spans="1:272">
      <c r="AG265" s="74"/>
      <c r="AH265" s="74"/>
      <c r="AI265" s="74"/>
      <c r="AJ265" s="74"/>
      <c r="AK265" s="74"/>
      <c r="AL265" s="74"/>
      <c r="AP265" s="74"/>
      <c r="BC265" s="74"/>
      <c r="BP265" s="74"/>
      <c r="BQ265" s="74"/>
      <c r="BR265" s="74"/>
      <c r="BS265" s="74"/>
      <c r="BT265" s="74"/>
      <c r="BU265" s="74"/>
      <c r="BV265" s="74"/>
      <c r="BW265" s="74"/>
      <c r="BX265" s="74"/>
      <c r="BY265" s="74"/>
      <c r="BZ265" s="74"/>
      <c r="CA265" s="74"/>
      <c r="CB265" s="74"/>
      <c r="DB265" s="74"/>
      <c r="DF265" s="74"/>
      <c r="EV265" s="74"/>
      <c r="FC265" s="74"/>
      <c r="FD265" s="74"/>
      <c r="FE265" s="74"/>
      <c r="FF265" s="74"/>
      <c r="FG265" s="74"/>
      <c r="FH265" s="74"/>
      <c r="FI265" s="74"/>
      <c r="FJ265" s="74"/>
      <c r="FK265" s="74"/>
      <c r="FL265" s="74"/>
      <c r="FM265" s="74"/>
      <c r="FO265" s="74"/>
      <c r="FP265" s="74"/>
      <c r="FQ265" s="74"/>
      <c r="FR265" s="74"/>
      <c r="FS265" s="74"/>
      <c r="FT265" s="74"/>
      <c r="FU265" s="74"/>
      <c r="FV265" s="74"/>
      <c r="FW265" s="74"/>
      <c r="FX265" s="74"/>
      <c r="FY265" s="74"/>
      <c r="FZ265" s="74"/>
      <c r="GN265" s="74"/>
      <c r="GO265" s="74"/>
      <c r="GP265" s="74"/>
      <c r="GQ265" s="74"/>
      <c r="GR265" s="74"/>
      <c r="GS265" s="74"/>
      <c r="GT265" s="74"/>
      <c r="GU265" s="74"/>
      <c r="GV265" s="74"/>
      <c r="GW265" s="74"/>
      <c r="GX265" s="74"/>
      <c r="GY265" s="74"/>
      <c r="GZ265" s="74"/>
    </row>
    <row r="266" spans="1:272">
      <c r="AG266" s="74"/>
      <c r="AH266" s="74"/>
      <c r="AI266" s="74"/>
      <c r="AJ266" s="74"/>
      <c r="AK266" s="74"/>
      <c r="AL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P266" s="74"/>
      <c r="BQ266" s="74"/>
      <c r="BR266" s="74"/>
      <c r="BS266" s="74"/>
      <c r="BT266" s="74"/>
      <c r="BU266" s="74"/>
      <c r="BV266" s="74"/>
      <c r="BW266" s="74"/>
      <c r="BX266" s="74"/>
      <c r="BY266" s="74"/>
      <c r="BZ266" s="74"/>
      <c r="CA266" s="74"/>
      <c r="CB266" s="74"/>
      <c r="DB266" s="74"/>
      <c r="DF266" s="74"/>
      <c r="EV266" s="74"/>
      <c r="FB266" s="74"/>
      <c r="FC266" s="74"/>
      <c r="FD266" s="74"/>
      <c r="FE266" s="74"/>
      <c r="FF266" s="74"/>
      <c r="FG266" s="74"/>
      <c r="FH266" s="74"/>
      <c r="FI266" s="74"/>
      <c r="FJ266" s="74"/>
      <c r="FK266" s="74"/>
      <c r="FL266" s="74"/>
      <c r="FM266" s="74"/>
      <c r="FO266" s="74"/>
      <c r="FP266" s="74"/>
      <c r="FQ266" s="74"/>
      <c r="FR266" s="74"/>
      <c r="FS266" s="74"/>
      <c r="FT266" s="74"/>
      <c r="FU266" s="74"/>
      <c r="FV266" s="74"/>
      <c r="FW266" s="74"/>
      <c r="FX266" s="74"/>
      <c r="FY266" s="74"/>
      <c r="FZ266" s="74"/>
      <c r="GA266" s="74"/>
      <c r="GB266" s="74"/>
      <c r="GC266" s="74"/>
      <c r="GD266" s="74"/>
      <c r="GE266" s="74"/>
      <c r="GF266" s="74"/>
      <c r="GG266" s="74"/>
      <c r="GH266" s="74"/>
      <c r="GI266" s="74"/>
      <c r="GJ266" s="74"/>
      <c r="GK266" s="74"/>
      <c r="GN266" s="74"/>
      <c r="GO266" s="74"/>
      <c r="GP266" s="74"/>
      <c r="GQ266" s="74"/>
      <c r="GR266" s="74"/>
      <c r="GS266" s="74"/>
      <c r="GT266" s="74"/>
      <c r="GU266" s="74"/>
      <c r="GV266" s="74"/>
      <c r="GW266" s="74"/>
      <c r="GX266" s="74"/>
      <c r="GY266" s="74"/>
      <c r="GZ266" s="74"/>
      <c r="HA266" s="74"/>
    </row>
    <row r="267" spans="1:272">
      <c r="F267"/>
      <c r="G267"/>
      <c r="H267"/>
      <c r="I267"/>
      <c r="J267"/>
      <c r="K267"/>
      <c r="L267"/>
      <c r="M267"/>
      <c r="N267"/>
      <c r="O267"/>
      <c r="P267"/>
      <c r="Q267"/>
      <c r="AG267" s="74"/>
      <c r="AH267" s="74"/>
      <c r="AI267" s="74"/>
      <c r="AJ267" s="74"/>
      <c r="AK267" s="74"/>
      <c r="AL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P267" s="74"/>
      <c r="BQ267" s="74"/>
      <c r="BR267" s="74"/>
      <c r="BS267" s="74"/>
      <c r="BT267" s="74"/>
      <c r="BU267" s="74"/>
      <c r="BV267" s="74"/>
      <c r="BW267" s="74"/>
      <c r="BX267" s="74"/>
      <c r="BY267" s="74"/>
      <c r="BZ267" s="74"/>
      <c r="CA267" s="74"/>
      <c r="CB267" s="74"/>
      <c r="CC267" s="165"/>
      <c r="CD267" s="166"/>
      <c r="CE267" s="167"/>
      <c r="CF267" s="167"/>
      <c r="CH267" s="168"/>
      <c r="CI267" s="166"/>
      <c r="CJ267" s="167"/>
      <c r="CK267" s="167"/>
      <c r="CM267" s="165"/>
      <c r="CN267" s="166"/>
      <c r="CO267" s="167"/>
      <c r="CP267" s="167"/>
      <c r="CR267" s="165"/>
      <c r="CS267" s="166"/>
      <c r="CT267" s="167"/>
      <c r="CU267" s="167"/>
      <c r="DB267" s="74"/>
      <c r="DF267" s="74"/>
      <c r="EV267" s="74"/>
      <c r="FB267" s="74"/>
      <c r="FC267" s="74"/>
      <c r="FD267" s="74"/>
      <c r="FE267" s="74"/>
      <c r="FF267" s="74"/>
      <c r="FG267" s="74"/>
      <c r="FH267" s="74"/>
      <c r="FI267" s="74"/>
      <c r="FJ267" s="74"/>
      <c r="FK267" s="74"/>
      <c r="FL267" s="74"/>
      <c r="FM267" s="74"/>
      <c r="FO267" s="74"/>
      <c r="FP267" s="74"/>
      <c r="FQ267" s="74"/>
      <c r="FR267" s="74"/>
      <c r="FS267" s="74"/>
      <c r="FT267" s="74"/>
      <c r="FU267" s="74"/>
      <c r="FV267" s="74"/>
      <c r="FW267" s="74"/>
      <c r="FX267" s="74"/>
      <c r="FY267" s="74"/>
      <c r="FZ267" s="74"/>
      <c r="GA267" s="74"/>
      <c r="GB267" s="74"/>
      <c r="GC267" s="74"/>
      <c r="GD267" s="74"/>
      <c r="GE267" s="74"/>
      <c r="GF267" s="74"/>
      <c r="GG267" s="74"/>
      <c r="GH267" s="74"/>
      <c r="GI267" s="74"/>
      <c r="GJ267" s="74"/>
      <c r="GK267" s="74"/>
      <c r="GN267" s="74"/>
      <c r="GO267" s="74"/>
      <c r="GP267" s="74"/>
      <c r="GQ267" s="74"/>
      <c r="GR267" s="74"/>
      <c r="GS267" s="74"/>
      <c r="GT267" s="74"/>
      <c r="GU267" s="74"/>
      <c r="GV267" s="74"/>
      <c r="GW267" s="74"/>
      <c r="GX267" s="74"/>
      <c r="GY267" s="74"/>
      <c r="GZ267" s="74"/>
      <c r="HA267" s="74"/>
    </row>
    <row r="268" spans="1:272">
      <c r="F268"/>
      <c r="G268"/>
      <c r="H268"/>
      <c r="I268"/>
      <c r="J268"/>
      <c r="K268"/>
      <c r="L268"/>
      <c r="M268"/>
      <c r="N268"/>
      <c r="O268"/>
      <c r="P268"/>
      <c r="Q268"/>
      <c r="AG268" s="74"/>
      <c r="AH268" s="74"/>
      <c r="AI268" s="74"/>
      <c r="AJ268" s="74"/>
      <c r="AK268" s="74"/>
      <c r="AL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P268" s="74"/>
      <c r="BQ268" s="74"/>
      <c r="BR268" s="74"/>
      <c r="BS268" s="74"/>
      <c r="BT268" s="74"/>
      <c r="BU268" s="74"/>
      <c r="BV268" s="74"/>
      <c r="BW268" s="74"/>
      <c r="BX268" s="74"/>
      <c r="BY268" s="74"/>
      <c r="BZ268" s="74"/>
      <c r="CA268" s="74"/>
      <c r="CB268" s="74"/>
      <c r="CC268" s="165"/>
      <c r="CE268" s="167"/>
      <c r="CF268" s="167"/>
      <c r="CH268" s="168"/>
      <c r="CI268" s="169"/>
      <c r="CJ268" s="167"/>
      <c r="CK268" s="167"/>
      <c r="CM268" s="165"/>
      <c r="CN268" s="169"/>
      <c r="CO268" s="167"/>
      <c r="CP268" s="167"/>
      <c r="CR268" s="165"/>
      <c r="CS268" s="169"/>
      <c r="CT268" s="167"/>
      <c r="CU268" s="167"/>
      <c r="DB268" s="74"/>
      <c r="DF268" s="74"/>
      <c r="EV268" s="74"/>
      <c r="FB268" s="74"/>
      <c r="FC268" s="74"/>
      <c r="FD268" s="74"/>
      <c r="FE268" s="74"/>
      <c r="FF268" s="74"/>
      <c r="FG268" s="74"/>
      <c r="FH268" s="74"/>
      <c r="FI268" s="74"/>
      <c r="FJ268" s="74"/>
      <c r="FK268" s="74"/>
      <c r="FL268" s="74"/>
      <c r="FM268" s="74"/>
      <c r="FO268" s="74"/>
      <c r="FP268" s="74"/>
      <c r="FQ268" s="74"/>
      <c r="FR268" s="74"/>
      <c r="FS268" s="74"/>
      <c r="FT268" s="74"/>
      <c r="FU268" s="74"/>
      <c r="FV268" s="74"/>
      <c r="FW268" s="74"/>
      <c r="FX268" s="74"/>
      <c r="FY268" s="74"/>
      <c r="FZ268" s="74"/>
      <c r="GA268" s="74"/>
      <c r="GB268" s="74"/>
      <c r="GC268" s="74"/>
      <c r="GD268" s="74"/>
      <c r="GE268" s="74"/>
      <c r="GF268" s="74"/>
      <c r="GG268" s="74"/>
      <c r="GH268" s="74"/>
      <c r="GI268" s="74"/>
      <c r="GJ268" s="74"/>
      <c r="GK268" s="74"/>
      <c r="GN268" s="74"/>
      <c r="GO268" s="74"/>
      <c r="GP268" s="74"/>
      <c r="GQ268" s="74"/>
      <c r="GR268" s="74"/>
      <c r="GS268" s="74"/>
      <c r="GT268" s="74"/>
      <c r="GU268" s="74"/>
      <c r="GV268" s="74"/>
      <c r="GW268" s="74"/>
      <c r="GX268" s="74"/>
      <c r="GY268" s="74"/>
      <c r="GZ268" s="74"/>
      <c r="HA268" s="74"/>
    </row>
    <row r="269" spans="1:272">
      <c r="AG269" s="74"/>
      <c r="AH269" s="74"/>
      <c r="AI269" s="74"/>
      <c r="AJ269" s="74"/>
      <c r="AK269" s="74"/>
      <c r="AL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P269" s="74"/>
      <c r="BQ269" s="74"/>
      <c r="BR269" s="74"/>
      <c r="BS269" s="74"/>
      <c r="BT269" s="74"/>
      <c r="BU269" s="74"/>
      <c r="BV269" s="74"/>
      <c r="BW269" s="74"/>
      <c r="BX269" s="74"/>
      <c r="BY269" s="74"/>
      <c r="BZ269" s="74"/>
      <c r="CA269" s="74"/>
      <c r="CB269" s="74"/>
      <c r="DB269" s="74"/>
      <c r="DF269" s="74"/>
      <c r="EV269" s="74"/>
      <c r="FB269" s="74"/>
      <c r="FC269" s="74"/>
      <c r="FD269" s="74"/>
      <c r="FE269" s="74"/>
      <c r="FF269" s="74"/>
      <c r="FG269" s="74"/>
      <c r="FH269" s="74"/>
      <c r="FI269" s="74"/>
      <c r="FJ269" s="74"/>
      <c r="FK269" s="74"/>
      <c r="FL269" s="74"/>
      <c r="FM269" s="74"/>
      <c r="FO269" s="74"/>
      <c r="FP269" s="74"/>
      <c r="FQ269" s="74"/>
      <c r="FR269" s="74"/>
      <c r="FS269" s="74"/>
      <c r="FT269" s="74"/>
      <c r="FU269" s="74"/>
      <c r="FV269" s="74"/>
      <c r="FW269" s="74"/>
      <c r="FX269" s="74"/>
      <c r="FY269" s="74"/>
      <c r="FZ269" s="74"/>
      <c r="GA269" s="74"/>
      <c r="GB269" s="74"/>
      <c r="GC269" s="74"/>
      <c r="GD269" s="74"/>
      <c r="GE269" s="74"/>
      <c r="GF269" s="74"/>
      <c r="GG269" s="74"/>
      <c r="GH269" s="74"/>
      <c r="GI269" s="74"/>
      <c r="GJ269" s="74"/>
      <c r="GK269" s="74"/>
      <c r="GN269" s="74"/>
      <c r="GO269" s="74"/>
      <c r="GP269" s="74"/>
      <c r="GQ269" s="74"/>
      <c r="GR269" s="74"/>
      <c r="GS269" s="74"/>
      <c r="GT269" s="74"/>
      <c r="GU269" s="74"/>
      <c r="GV269" s="74"/>
      <c r="GW269" s="74"/>
      <c r="GX269" s="74"/>
      <c r="GY269" s="74"/>
      <c r="GZ269" s="74"/>
      <c r="HA269" s="74"/>
    </row>
    <row r="270" spans="1:272">
      <c r="AG270" s="74"/>
      <c r="AH270" s="74"/>
      <c r="AI270" s="74"/>
      <c r="AJ270" s="74"/>
      <c r="AK270" s="74"/>
      <c r="AL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P270" s="74"/>
      <c r="BQ270" s="74"/>
      <c r="BR270" s="74"/>
      <c r="BS270" s="74"/>
      <c r="BT270" s="74"/>
      <c r="BU270" s="74"/>
      <c r="BV270" s="74"/>
      <c r="BW270" s="74"/>
      <c r="BX270" s="74"/>
      <c r="BY270" s="74"/>
      <c r="BZ270" s="74"/>
      <c r="CA270" s="74"/>
      <c r="CB270" s="74"/>
      <c r="DB270" s="74"/>
      <c r="DF270" s="74"/>
      <c r="EV270" s="74"/>
      <c r="FB270" s="74"/>
      <c r="FC270" s="74"/>
      <c r="FD270" s="74"/>
      <c r="FE270" s="74"/>
      <c r="FF270" s="74"/>
      <c r="FG270" s="74"/>
      <c r="FH270" s="74"/>
      <c r="FI270" s="74"/>
      <c r="FJ270" s="74"/>
      <c r="FK270" s="74"/>
      <c r="FL270" s="74"/>
      <c r="FM270" s="74"/>
      <c r="FO270" s="74"/>
      <c r="FP270" s="74"/>
      <c r="FQ270" s="74"/>
      <c r="FR270" s="74"/>
      <c r="FS270" s="74"/>
      <c r="FT270" s="74"/>
      <c r="FU270" s="74"/>
      <c r="FV270" s="74"/>
      <c r="FW270" s="74"/>
      <c r="FX270" s="74"/>
      <c r="FY270" s="74"/>
      <c r="FZ270" s="74"/>
      <c r="GA270" s="74"/>
      <c r="GB270" s="74"/>
      <c r="GC270" s="74"/>
      <c r="GD270" s="74"/>
      <c r="GE270" s="74"/>
      <c r="GF270" s="74"/>
      <c r="GG270" s="74"/>
      <c r="GH270" s="74"/>
      <c r="GI270" s="74"/>
      <c r="GJ270" s="74"/>
      <c r="GK270" s="74"/>
      <c r="GN270" s="74"/>
      <c r="GO270" s="74"/>
      <c r="GP270" s="74"/>
      <c r="GQ270" s="74"/>
      <c r="GR270" s="74"/>
      <c r="GS270" s="74"/>
      <c r="GT270" s="74"/>
      <c r="GU270" s="74"/>
      <c r="GV270" s="74"/>
      <c r="GW270" s="74"/>
      <c r="GX270" s="74"/>
      <c r="GY270" s="74"/>
      <c r="GZ270" s="74"/>
      <c r="HA270" s="74"/>
    </row>
    <row r="271" spans="1:272">
      <c r="AG271" s="74"/>
      <c r="AH271" s="74"/>
      <c r="AI271" s="74"/>
      <c r="AJ271" s="74"/>
      <c r="AK271" s="74"/>
      <c r="AL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P271" s="74"/>
      <c r="BQ271" s="74"/>
      <c r="BR271" s="74"/>
      <c r="BS271" s="74"/>
      <c r="BT271" s="74"/>
      <c r="BU271" s="74"/>
      <c r="BV271" s="74"/>
      <c r="BW271" s="74"/>
      <c r="BX271" s="74"/>
      <c r="BY271" s="74"/>
      <c r="BZ271" s="74"/>
      <c r="CA271" s="74"/>
      <c r="CB271" s="74"/>
      <c r="DB271" s="74"/>
      <c r="DF271" s="74"/>
      <c r="EV271" s="74"/>
      <c r="FB271" s="74"/>
      <c r="FC271" s="74"/>
      <c r="FD271" s="74"/>
      <c r="FE271" s="74"/>
      <c r="FF271" s="74"/>
      <c r="FG271" s="74"/>
      <c r="FH271" s="74"/>
      <c r="FI271" s="74"/>
      <c r="FJ271" s="74"/>
      <c r="FK271" s="74"/>
      <c r="FL271" s="74"/>
      <c r="FM271" s="74"/>
      <c r="FO271" s="74"/>
      <c r="FP271" s="74"/>
      <c r="FQ271" s="74"/>
      <c r="FR271" s="74"/>
      <c r="FS271" s="74"/>
      <c r="FT271" s="74"/>
      <c r="FU271" s="74"/>
      <c r="FV271" s="74"/>
      <c r="FW271" s="74"/>
      <c r="FX271" s="74"/>
      <c r="FY271" s="74"/>
      <c r="FZ271" s="74"/>
      <c r="GA271" s="74"/>
      <c r="GB271" s="74"/>
      <c r="GC271" s="74"/>
      <c r="GD271" s="74"/>
      <c r="GE271" s="74"/>
      <c r="GF271" s="74"/>
      <c r="GG271" s="74"/>
      <c r="GH271" s="74"/>
      <c r="GI271" s="74"/>
      <c r="GJ271" s="74"/>
      <c r="GK271" s="74"/>
      <c r="GN271" s="74"/>
      <c r="GO271" s="74"/>
      <c r="GP271" s="74"/>
      <c r="GQ271" s="74"/>
      <c r="GR271" s="74"/>
      <c r="GS271" s="74"/>
      <c r="GT271" s="74"/>
      <c r="GU271" s="74"/>
      <c r="GV271" s="74"/>
      <c r="GW271" s="74"/>
      <c r="GX271" s="74"/>
      <c r="GY271" s="74"/>
      <c r="GZ271" s="74"/>
      <c r="HA271" s="74"/>
    </row>
    <row r="272" spans="1:272">
      <c r="AG272" s="74"/>
      <c r="AH272" s="74"/>
      <c r="AI272" s="74"/>
      <c r="AJ272" s="74"/>
      <c r="AK272" s="74"/>
      <c r="AL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P272" s="74"/>
      <c r="BQ272" s="74"/>
      <c r="BR272" s="74"/>
      <c r="BS272" s="74"/>
      <c r="BT272" s="74"/>
      <c r="BU272" s="74"/>
      <c r="BV272" s="74"/>
      <c r="BW272" s="74"/>
      <c r="BX272" s="74"/>
      <c r="BY272" s="74"/>
      <c r="BZ272" s="74"/>
      <c r="CA272" s="74"/>
      <c r="CB272" s="74"/>
      <c r="DB272" s="74"/>
      <c r="DF272" s="74"/>
      <c r="EV272" s="74"/>
      <c r="FB272" s="74"/>
      <c r="FC272" s="74"/>
      <c r="FD272" s="74"/>
      <c r="FE272" s="74"/>
      <c r="FF272" s="74"/>
      <c r="FG272" s="74"/>
      <c r="FH272" s="74"/>
      <c r="FI272" s="74"/>
      <c r="FJ272" s="74"/>
      <c r="FK272" s="74"/>
      <c r="FL272" s="74"/>
      <c r="FM272" s="74"/>
      <c r="FO272" s="74"/>
      <c r="FP272" s="74"/>
      <c r="FQ272" s="74"/>
      <c r="FR272" s="74"/>
      <c r="FS272" s="74"/>
      <c r="FT272" s="74"/>
      <c r="FU272" s="74"/>
      <c r="FV272" s="74"/>
      <c r="FW272" s="74"/>
      <c r="FX272" s="74"/>
      <c r="FY272" s="74"/>
      <c r="FZ272" s="74"/>
      <c r="GA272" s="74"/>
      <c r="GB272" s="74"/>
      <c r="GC272" s="74"/>
      <c r="GD272" s="74"/>
      <c r="GE272" s="74"/>
      <c r="GF272" s="74"/>
      <c r="GG272" s="74"/>
      <c r="GH272" s="74"/>
      <c r="GI272" s="74"/>
      <c r="GJ272" s="74"/>
      <c r="GK272" s="74"/>
      <c r="GN272" s="74"/>
      <c r="GO272" s="74"/>
      <c r="GP272" s="74"/>
      <c r="GQ272" s="74"/>
      <c r="GR272" s="74"/>
      <c r="GS272" s="74"/>
      <c r="GT272" s="74"/>
      <c r="GU272" s="74"/>
      <c r="GV272" s="74"/>
      <c r="GW272" s="74"/>
      <c r="GX272" s="74"/>
      <c r="GY272" s="74"/>
      <c r="GZ272" s="74"/>
      <c r="HA272" s="74"/>
    </row>
    <row r="273" spans="1:118" s="74" customFormat="1">
      <c r="A273" s="1"/>
      <c r="B273" s="1"/>
      <c r="C273" s="1"/>
      <c r="D273" s="1"/>
      <c r="E273" s="1"/>
      <c r="F273" s="2"/>
      <c r="O273" s="75"/>
      <c r="P273" s="76"/>
      <c r="R273" s="77"/>
      <c r="T273" s="78"/>
      <c r="V273" s="79"/>
      <c r="W273" s="118"/>
      <c r="X273" s="81"/>
      <c r="Y273" s="82"/>
      <c r="Z273" s="83"/>
      <c r="AA273" s="84"/>
      <c r="AB273" s="85"/>
      <c r="AC273" s="86"/>
      <c r="AD273" s="211"/>
      <c r="AE273" s="86"/>
      <c r="AF273" s="85"/>
      <c r="CC273" s="78"/>
      <c r="CD273" s="77"/>
      <c r="CM273" s="78"/>
      <c r="CR273" s="78"/>
      <c r="DD273" s="76"/>
      <c r="DE273" s="75"/>
      <c r="DN273" s="88"/>
    </row>
    <row r="274" spans="1:118" s="74" customFormat="1">
      <c r="A274" s="1"/>
      <c r="B274" s="1"/>
      <c r="C274" s="1"/>
      <c r="D274" s="1"/>
      <c r="E274" s="1"/>
      <c r="F274" s="2"/>
      <c r="O274" s="75"/>
      <c r="P274" s="76"/>
      <c r="R274" s="77"/>
      <c r="T274" s="78"/>
      <c r="V274" s="79"/>
      <c r="W274" s="118"/>
      <c r="X274" s="81"/>
      <c r="Y274" s="82"/>
      <c r="Z274" s="83"/>
      <c r="AA274" s="84"/>
      <c r="AB274" s="85"/>
      <c r="AC274" s="86"/>
      <c r="AD274" s="211"/>
      <c r="AE274" s="86"/>
      <c r="AF274" s="85"/>
      <c r="CC274" s="78"/>
      <c r="CD274" s="77"/>
      <c r="CM274" s="78"/>
      <c r="CR274" s="78"/>
      <c r="DD274" s="76"/>
      <c r="DE274" s="75"/>
      <c r="DN274" s="88"/>
    </row>
    <row r="275" spans="1:118" s="74" customFormat="1">
      <c r="A275" s="1"/>
      <c r="B275" s="1"/>
      <c r="C275" s="1"/>
      <c r="D275" s="1"/>
      <c r="E275" s="1"/>
      <c r="F275" s="2"/>
      <c r="O275" s="75"/>
      <c r="P275" s="76"/>
      <c r="R275" s="77"/>
      <c r="T275" s="78"/>
      <c r="V275" s="79"/>
      <c r="W275" s="118"/>
      <c r="X275" s="81"/>
      <c r="Y275" s="82"/>
      <c r="Z275" s="83"/>
      <c r="AA275" s="84"/>
      <c r="AB275" s="85"/>
      <c r="AC275" s="86"/>
      <c r="AD275" s="211"/>
      <c r="AE275" s="86"/>
      <c r="AF275" s="85"/>
      <c r="CC275" s="78"/>
      <c r="CD275" s="77"/>
      <c r="CM275" s="78"/>
      <c r="CR275" s="78"/>
      <c r="DD275" s="76"/>
      <c r="DE275" s="75"/>
      <c r="DN275" s="88"/>
    </row>
    <row r="276" spans="1:118" s="74" customFormat="1">
      <c r="A276" s="1"/>
      <c r="B276" s="1"/>
      <c r="C276" s="1"/>
      <c r="D276" s="1"/>
      <c r="E276" s="1"/>
      <c r="F276" s="2"/>
      <c r="O276" s="75"/>
      <c r="P276" s="76"/>
      <c r="R276" s="77"/>
      <c r="T276" s="78"/>
      <c r="V276" s="79"/>
      <c r="W276" s="118"/>
      <c r="X276" s="81"/>
      <c r="Y276" s="82"/>
      <c r="Z276" s="83"/>
      <c r="AA276" s="84"/>
      <c r="AB276" s="85"/>
      <c r="AC276" s="86"/>
      <c r="AD276" s="211"/>
      <c r="AE276" s="86"/>
      <c r="AF276" s="85"/>
      <c r="CC276" s="78"/>
      <c r="CD276" s="77"/>
      <c r="CM276" s="78"/>
      <c r="CR276" s="78"/>
      <c r="DD276" s="76"/>
      <c r="DE276" s="75"/>
      <c r="DN276" s="88"/>
    </row>
    <row r="277" spans="1:118" s="74" customFormat="1">
      <c r="A277" s="1"/>
      <c r="B277" s="1"/>
      <c r="C277" s="1"/>
      <c r="D277" s="1"/>
      <c r="E277" s="1"/>
      <c r="F277" s="2"/>
      <c r="O277" s="75"/>
      <c r="P277" s="76"/>
      <c r="R277" s="77"/>
      <c r="T277" s="78"/>
      <c r="V277" s="79"/>
      <c r="W277" s="118"/>
      <c r="X277" s="81"/>
      <c r="Y277" s="82"/>
      <c r="Z277" s="83"/>
      <c r="AA277" s="84"/>
      <c r="AB277" s="85"/>
      <c r="AC277" s="86"/>
      <c r="AD277" s="211"/>
      <c r="AE277" s="86"/>
      <c r="AF277" s="85"/>
      <c r="CC277" s="78"/>
      <c r="CD277" s="77"/>
      <c r="CM277" s="78"/>
      <c r="CR277" s="78"/>
      <c r="DD277" s="76"/>
      <c r="DE277" s="75"/>
      <c r="DN277" s="88"/>
    </row>
    <row r="278" spans="1:118" s="74" customFormat="1">
      <c r="A278" s="1"/>
      <c r="B278" s="1"/>
      <c r="C278" s="1"/>
      <c r="D278" s="1"/>
      <c r="E278" s="1"/>
      <c r="F278" s="2"/>
      <c r="O278" s="75"/>
      <c r="P278" s="76"/>
      <c r="R278" s="77"/>
      <c r="T278" s="78"/>
      <c r="V278" s="79"/>
      <c r="W278" s="118"/>
      <c r="X278" s="81"/>
      <c r="Y278" s="82"/>
      <c r="Z278" s="83"/>
      <c r="AA278" s="84"/>
      <c r="AB278" s="85"/>
      <c r="AC278" s="86"/>
      <c r="AD278" s="211"/>
      <c r="AE278" s="86"/>
      <c r="AF278" s="85"/>
      <c r="CC278" s="78"/>
      <c r="CD278" s="77"/>
      <c r="CM278" s="78"/>
      <c r="CR278" s="78"/>
      <c r="DD278" s="76"/>
      <c r="DE278" s="75"/>
      <c r="DN278" s="88"/>
    </row>
    <row r="279" spans="1:118" s="74" customFormat="1">
      <c r="A279" s="1"/>
      <c r="B279" s="1"/>
      <c r="C279" s="1"/>
      <c r="D279" s="1"/>
      <c r="E279" s="1"/>
      <c r="F279" s="2"/>
      <c r="O279" s="75"/>
      <c r="P279" s="76"/>
      <c r="R279" s="77"/>
      <c r="T279" s="78"/>
      <c r="V279" s="79"/>
      <c r="W279" s="118"/>
      <c r="X279" s="81"/>
      <c r="Y279" s="82"/>
      <c r="Z279" s="83"/>
      <c r="AA279" s="84"/>
      <c r="AB279" s="85"/>
      <c r="AC279" s="86"/>
      <c r="AD279" s="211"/>
      <c r="AE279" s="86"/>
      <c r="AF279" s="85"/>
      <c r="CC279" s="78"/>
      <c r="CD279" s="77"/>
      <c r="CM279" s="78"/>
      <c r="CR279" s="78"/>
      <c r="DD279" s="76"/>
      <c r="DE279" s="75"/>
      <c r="DN279" s="88"/>
    </row>
    <row r="280" spans="1:118" s="74" customFormat="1">
      <c r="A280" s="1"/>
      <c r="B280" s="1"/>
      <c r="C280" s="1"/>
      <c r="D280" s="1"/>
      <c r="E280" s="1"/>
      <c r="F280" s="2"/>
      <c r="O280" s="75"/>
      <c r="P280" s="76"/>
      <c r="R280" s="77"/>
      <c r="T280" s="78"/>
      <c r="V280" s="79"/>
      <c r="W280" s="118"/>
      <c r="X280" s="81"/>
      <c r="Y280" s="82"/>
      <c r="Z280" s="83"/>
      <c r="AA280" s="84"/>
      <c r="AB280" s="85"/>
      <c r="AC280" s="86"/>
      <c r="AD280" s="211"/>
      <c r="AE280" s="86"/>
      <c r="AF280" s="85"/>
      <c r="CC280" s="78"/>
      <c r="CD280" s="77"/>
      <c r="CM280" s="78"/>
      <c r="CR280" s="78"/>
      <c r="DD280" s="76"/>
      <c r="DE280" s="75"/>
      <c r="DN280" s="88"/>
    </row>
    <row r="281" spans="1:118" s="74" customFormat="1">
      <c r="A281" s="1"/>
      <c r="B281" s="1"/>
      <c r="C281" s="1"/>
      <c r="D281" s="1"/>
      <c r="E281" s="1"/>
      <c r="F281" s="2"/>
      <c r="O281" s="75"/>
      <c r="P281" s="76"/>
      <c r="R281" s="77"/>
      <c r="T281" s="78"/>
      <c r="V281" s="79"/>
      <c r="W281" s="118"/>
      <c r="X281" s="81"/>
      <c r="Y281" s="82"/>
      <c r="Z281" s="83"/>
      <c r="AA281" s="84"/>
      <c r="AB281" s="85"/>
      <c r="AC281" s="86"/>
      <c r="AD281" s="211"/>
      <c r="AE281" s="86"/>
      <c r="AF281" s="85"/>
      <c r="CC281" s="78"/>
      <c r="CD281" s="77"/>
      <c r="CM281" s="78"/>
      <c r="CR281" s="78"/>
      <c r="DD281" s="76"/>
      <c r="DE281" s="75"/>
      <c r="DN281" s="88"/>
    </row>
    <row r="282" spans="1:118" s="74" customFormat="1">
      <c r="A282" s="1"/>
      <c r="B282" s="1"/>
      <c r="C282" s="1"/>
      <c r="D282" s="1"/>
      <c r="E282" s="1"/>
      <c r="F282" s="2"/>
      <c r="O282" s="75"/>
      <c r="P282" s="76"/>
      <c r="R282" s="77"/>
      <c r="T282" s="78"/>
      <c r="V282" s="79"/>
      <c r="W282" s="118"/>
      <c r="X282" s="81"/>
      <c r="Y282" s="82"/>
      <c r="Z282" s="83"/>
      <c r="AA282" s="84"/>
      <c r="AB282" s="85"/>
      <c r="AC282" s="86"/>
      <c r="AD282" s="211"/>
      <c r="AE282" s="86"/>
      <c r="AF282" s="85"/>
      <c r="CC282" s="78"/>
      <c r="CD282" s="77"/>
      <c r="CM282" s="78"/>
      <c r="CR282" s="78"/>
      <c r="DD282" s="76"/>
      <c r="DE282" s="75"/>
      <c r="DN282" s="88"/>
    </row>
    <row r="283" spans="1:118" s="74" customFormat="1">
      <c r="A283" s="1"/>
      <c r="B283" s="1"/>
      <c r="C283" s="1"/>
      <c r="D283" s="1"/>
      <c r="E283" s="1"/>
      <c r="F283" s="2"/>
      <c r="O283" s="75"/>
      <c r="P283" s="76"/>
      <c r="R283" s="77"/>
      <c r="T283" s="78"/>
      <c r="V283" s="79"/>
      <c r="W283" s="118"/>
      <c r="X283" s="81"/>
      <c r="Y283" s="82"/>
      <c r="Z283" s="83"/>
      <c r="AA283" s="84"/>
      <c r="AB283" s="85"/>
      <c r="AC283" s="86"/>
      <c r="AD283" s="211"/>
      <c r="AE283" s="86"/>
      <c r="AF283" s="85"/>
      <c r="CC283" s="78"/>
      <c r="CD283" s="77"/>
      <c r="CM283" s="78"/>
      <c r="CR283" s="78"/>
      <c r="DD283" s="76"/>
      <c r="DE283" s="75"/>
      <c r="DN283" s="88"/>
    </row>
    <row r="284" spans="1:118" s="74" customFormat="1">
      <c r="A284" s="1"/>
      <c r="B284" s="1"/>
      <c r="C284" s="1"/>
      <c r="D284" s="1"/>
      <c r="E284" s="1"/>
      <c r="F284" s="2"/>
      <c r="O284" s="75"/>
      <c r="P284" s="76"/>
      <c r="R284" s="77"/>
      <c r="T284" s="78"/>
      <c r="V284" s="79"/>
      <c r="W284" s="118"/>
      <c r="X284" s="81"/>
      <c r="Y284" s="82"/>
      <c r="Z284" s="83"/>
      <c r="AA284" s="84"/>
      <c r="AB284" s="85"/>
      <c r="AC284" s="86"/>
      <c r="AD284" s="211"/>
      <c r="AE284" s="86"/>
      <c r="AF284" s="85"/>
      <c r="CC284" s="78"/>
      <c r="CD284" s="77"/>
      <c r="CM284" s="78"/>
      <c r="CR284" s="78"/>
      <c r="DD284" s="76"/>
      <c r="DE284" s="75"/>
      <c r="DN284" s="88"/>
    </row>
    <row r="285" spans="1:118" s="74" customFormat="1">
      <c r="A285" s="1"/>
      <c r="B285" s="1"/>
      <c r="C285" s="1"/>
      <c r="D285" s="1"/>
      <c r="E285" s="1"/>
      <c r="F285" s="2"/>
      <c r="O285" s="75"/>
      <c r="P285" s="76"/>
      <c r="R285" s="77"/>
      <c r="T285" s="78"/>
      <c r="V285" s="79"/>
      <c r="W285" s="118"/>
      <c r="X285" s="81"/>
      <c r="Y285" s="82"/>
      <c r="Z285" s="83"/>
      <c r="AA285" s="84"/>
      <c r="AB285" s="85"/>
      <c r="AC285" s="86"/>
      <c r="AD285" s="211"/>
      <c r="AE285" s="86"/>
      <c r="AF285" s="85"/>
      <c r="CC285" s="78"/>
      <c r="CD285" s="77"/>
      <c r="CM285" s="78"/>
      <c r="CR285" s="78"/>
      <c r="DD285" s="76"/>
      <c r="DE285" s="75"/>
      <c r="DN285" s="88"/>
    </row>
    <row r="286" spans="1:118" s="74" customFormat="1">
      <c r="A286" s="1"/>
      <c r="B286" s="1"/>
      <c r="C286" s="1"/>
      <c r="D286" s="1"/>
      <c r="E286" s="1"/>
      <c r="F286" s="2"/>
      <c r="O286" s="75"/>
      <c r="P286" s="76"/>
      <c r="R286" s="77"/>
      <c r="T286" s="78"/>
      <c r="V286" s="79"/>
      <c r="W286" s="118"/>
      <c r="X286" s="81"/>
      <c r="Y286" s="82"/>
      <c r="Z286" s="83"/>
      <c r="AA286" s="84"/>
      <c r="AB286" s="85"/>
      <c r="AC286" s="86"/>
      <c r="AD286" s="211"/>
      <c r="AE286" s="86"/>
      <c r="AF286" s="85"/>
      <c r="CC286" s="78"/>
      <c r="CD286" s="77"/>
      <c r="CM286" s="78"/>
      <c r="CR286" s="78"/>
      <c r="DD286" s="76"/>
      <c r="DE286" s="75"/>
      <c r="DN286" s="88"/>
    </row>
    <row r="287" spans="1:118" s="74" customFormat="1">
      <c r="A287" s="1"/>
      <c r="B287" s="1"/>
      <c r="C287" s="1"/>
      <c r="D287" s="1"/>
      <c r="E287" s="1"/>
      <c r="F287" s="2"/>
      <c r="O287" s="75"/>
      <c r="P287" s="76"/>
      <c r="R287" s="77"/>
      <c r="T287" s="78"/>
      <c r="V287" s="79"/>
      <c r="W287" s="118"/>
      <c r="X287" s="81"/>
      <c r="Y287" s="82"/>
      <c r="Z287" s="83"/>
      <c r="AA287" s="84"/>
      <c r="AB287" s="85"/>
      <c r="AC287" s="86"/>
      <c r="AD287" s="211"/>
      <c r="AE287" s="86"/>
      <c r="AF287" s="85"/>
      <c r="CC287" s="78"/>
      <c r="CD287" s="77"/>
      <c r="CM287" s="78"/>
      <c r="CR287" s="78"/>
      <c r="DD287" s="76"/>
      <c r="DE287" s="75"/>
      <c r="DN287" s="88"/>
    </row>
    <row r="288" spans="1:118" s="74" customFormat="1">
      <c r="A288" s="1"/>
      <c r="B288" s="1"/>
      <c r="C288" s="1"/>
      <c r="D288" s="1"/>
      <c r="E288" s="1"/>
      <c r="F288" s="2"/>
      <c r="O288" s="75"/>
      <c r="P288" s="76"/>
      <c r="R288" s="77"/>
      <c r="T288" s="78"/>
      <c r="V288" s="79"/>
      <c r="W288" s="118"/>
      <c r="X288" s="81"/>
      <c r="Y288" s="82"/>
      <c r="Z288" s="83"/>
      <c r="AA288" s="84"/>
      <c r="AB288" s="85"/>
      <c r="AC288" s="86"/>
      <c r="AD288" s="211"/>
      <c r="AE288" s="86"/>
      <c r="AF288" s="85"/>
      <c r="CC288" s="78"/>
      <c r="CD288" s="77"/>
      <c r="CM288" s="78"/>
      <c r="CR288" s="78"/>
      <c r="DD288" s="76"/>
      <c r="DE288" s="75"/>
      <c r="DN288" s="88"/>
    </row>
    <row r="289" spans="1:209">
      <c r="AG289" s="74"/>
      <c r="AH289" s="74"/>
      <c r="AI289" s="74"/>
      <c r="AJ289" s="74"/>
      <c r="AK289" s="74"/>
      <c r="AL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P289" s="74"/>
      <c r="BQ289" s="74"/>
      <c r="BR289" s="74"/>
      <c r="BS289" s="74"/>
      <c r="BT289" s="74"/>
      <c r="BU289" s="74"/>
      <c r="BV289" s="74"/>
      <c r="BW289" s="74"/>
      <c r="BX289" s="74"/>
      <c r="BY289" s="74"/>
      <c r="BZ289" s="74"/>
      <c r="CA289" s="74"/>
      <c r="CB289" s="74"/>
      <c r="DB289" s="74"/>
      <c r="DF289" s="74"/>
      <c r="EV289" s="74"/>
      <c r="FB289" s="74"/>
      <c r="FC289" s="74"/>
      <c r="FD289" s="74"/>
      <c r="FE289" s="74"/>
      <c r="FF289" s="74"/>
      <c r="FG289" s="74"/>
      <c r="FH289" s="74"/>
      <c r="FI289" s="74"/>
      <c r="FJ289" s="74"/>
      <c r="FK289" s="74"/>
      <c r="FL289" s="74"/>
      <c r="FM289" s="74"/>
      <c r="FO289" s="74"/>
      <c r="FP289" s="74"/>
      <c r="FQ289" s="74"/>
      <c r="FR289" s="74"/>
      <c r="FS289" s="74"/>
      <c r="FT289" s="74"/>
      <c r="FU289" s="74"/>
      <c r="FV289" s="74"/>
      <c r="FW289" s="74"/>
      <c r="FX289" s="74"/>
      <c r="FY289" s="74"/>
      <c r="FZ289" s="74"/>
      <c r="GA289" s="74"/>
      <c r="GB289" s="74"/>
      <c r="GC289" s="74"/>
      <c r="GD289" s="74"/>
      <c r="GE289" s="74"/>
      <c r="GF289" s="74"/>
      <c r="GG289" s="74"/>
      <c r="GH289" s="74"/>
      <c r="GI289" s="74"/>
      <c r="GJ289" s="74"/>
      <c r="GK289" s="74"/>
      <c r="GN289" s="74"/>
      <c r="GO289" s="74"/>
      <c r="GP289" s="74"/>
      <c r="GQ289" s="74"/>
      <c r="GR289" s="74"/>
      <c r="GS289" s="74"/>
      <c r="GT289" s="74"/>
      <c r="GU289" s="74"/>
      <c r="GV289" s="74"/>
      <c r="GW289" s="74"/>
      <c r="GX289" s="74"/>
      <c r="GY289" s="74"/>
      <c r="GZ289" s="74"/>
      <c r="HA289" s="74"/>
    </row>
    <row r="290" spans="1:209">
      <c r="AG290" s="74"/>
      <c r="AH290" s="74"/>
      <c r="AI290" s="74"/>
      <c r="AJ290" s="74"/>
      <c r="AK290" s="74"/>
      <c r="AL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P290" s="74"/>
      <c r="BQ290" s="74"/>
      <c r="BR290" s="74"/>
      <c r="BS290" s="74"/>
      <c r="BT290" s="74"/>
      <c r="BU290" s="74"/>
      <c r="BV290" s="74"/>
      <c r="BW290" s="74"/>
      <c r="BX290" s="74"/>
      <c r="BY290" s="74"/>
      <c r="BZ290" s="74"/>
      <c r="CA290" s="74"/>
      <c r="CB290" s="74"/>
      <c r="DB290" s="74"/>
      <c r="DF290" s="74"/>
      <c r="EV290" s="74"/>
      <c r="FB290" s="74"/>
      <c r="FC290" s="74"/>
      <c r="FD290" s="74"/>
      <c r="FE290" s="74"/>
      <c r="FF290" s="74"/>
      <c r="FG290" s="74"/>
      <c r="FH290" s="74"/>
      <c r="FI290" s="74"/>
      <c r="FJ290" s="74"/>
      <c r="FK290" s="74"/>
      <c r="FL290" s="74"/>
      <c r="FM290" s="74"/>
      <c r="FO290" s="74"/>
      <c r="FP290" s="74"/>
      <c r="FQ290" s="74"/>
      <c r="FR290" s="74"/>
      <c r="FS290" s="74"/>
      <c r="FT290" s="74"/>
      <c r="FU290" s="74"/>
      <c r="FV290" s="74"/>
      <c r="FW290" s="74"/>
      <c r="FX290" s="74"/>
      <c r="FY290" s="74"/>
      <c r="FZ290" s="74"/>
      <c r="GA290" s="74"/>
      <c r="GB290" s="74"/>
      <c r="GC290" s="74"/>
      <c r="GD290" s="74"/>
      <c r="GE290" s="74"/>
      <c r="GF290" s="74"/>
      <c r="GG290" s="74"/>
      <c r="GH290" s="74"/>
      <c r="GI290" s="74"/>
      <c r="GJ290" s="74"/>
      <c r="GK290" s="74"/>
      <c r="GN290" s="74"/>
      <c r="GO290" s="74"/>
      <c r="GP290" s="74"/>
      <c r="GQ290" s="74"/>
      <c r="GR290" s="74"/>
      <c r="GS290" s="74"/>
      <c r="GT290" s="74"/>
      <c r="GU290" s="74"/>
      <c r="GV290" s="74"/>
      <c r="GW290" s="74"/>
      <c r="GX290" s="74"/>
      <c r="GY290" s="74"/>
      <c r="GZ290" s="74"/>
      <c r="HA290" s="74"/>
    </row>
    <row r="291" spans="1:209">
      <c r="AG291" s="74"/>
      <c r="AH291" s="74"/>
      <c r="AI291" s="74"/>
      <c r="AJ291" s="74"/>
      <c r="AK291" s="74"/>
      <c r="AL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P291" s="74"/>
      <c r="BQ291" s="74"/>
      <c r="BR291" s="74"/>
      <c r="BS291" s="74"/>
      <c r="BT291" s="74"/>
      <c r="BU291" s="74"/>
      <c r="BV291" s="74"/>
      <c r="BW291" s="74"/>
      <c r="BX291" s="74"/>
      <c r="BY291" s="74"/>
      <c r="BZ291" s="74"/>
      <c r="CA291" s="74"/>
      <c r="CB291" s="74"/>
      <c r="DB291" s="74"/>
      <c r="DF291" s="74"/>
      <c r="EV291" s="74"/>
      <c r="FB291" s="74"/>
      <c r="FC291" s="74"/>
      <c r="FD291" s="74"/>
      <c r="FE291" s="74"/>
      <c r="FF291" s="74"/>
      <c r="FG291" s="74"/>
      <c r="FH291" s="74"/>
      <c r="FI291" s="74"/>
      <c r="FJ291" s="74"/>
      <c r="FK291" s="74"/>
      <c r="FL291" s="74"/>
      <c r="FM291" s="74"/>
      <c r="FO291" s="74"/>
      <c r="FP291" s="74"/>
      <c r="FQ291" s="74"/>
      <c r="FR291" s="74"/>
      <c r="FS291" s="74"/>
      <c r="FT291" s="74"/>
      <c r="FU291" s="74"/>
      <c r="FV291" s="74"/>
      <c r="FW291" s="74"/>
      <c r="FX291" s="74"/>
      <c r="FY291" s="74"/>
      <c r="FZ291" s="74"/>
      <c r="GA291" s="74"/>
      <c r="GB291" s="74"/>
      <c r="GC291" s="74"/>
      <c r="GD291" s="74"/>
      <c r="GE291" s="74"/>
      <c r="GF291" s="74"/>
      <c r="GG291" s="74"/>
      <c r="GH291" s="74"/>
      <c r="GI291" s="74"/>
      <c r="GJ291" s="74"/>
      <c r="GK291" s="74"/>
      <c r="GN291" s="74"/>
      <c r="GO291" s="74"/>
      <c r="GP291" s="74"/>
      <c r="GQ291" s="74"/>
      <c r="GR291" s="74"/>
      <c r="GS291" s="74"/>
      <c r="GT291" s="74"/>
      <c r="GU291" s="74"/>
      <c r="GV291" s="74"/>
      <c r="GW291" s="74"/>
      <c r="GX291" s="74"/>
      <c r="GY291" s="74"/>
      <c r="GZ291" s="74"/>
      <c r="HA291" s="74"/>
    </row>
    <row r="292" spans="1:209">
      <c r="AG292" s="74"/>
      <c r="AH292" s="74"/>
      <c r="AI292" s="74"/>
      <c r="AJ292" s="74"/>
      <c r="AK292" s="74"/>
      <c r="AL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P292" s="74"/>
      <c r="BQ292" s="74"/>
      <c r="BR292" s="74"/>
      <c r="BS292" s="74"/>
      <c r="BT292" s="74"/>
      <c r="BU292" s="74"/>
      <c r="BV292" s="74"/>
      <c r="BW292" s="74"/>
      <c r="BX292" s="74"/>
      <c r="BY292" s="74"/>
      <c r="BZ292" s="74"/>
      <c r="CA292" s="74"/>
      <c r="CB292" s="74"/>
      <c r="DB292" s="74"/>
      <c r="DF292" s="74"/>
      <c r="EV292" s="74"/>
      <c r="FB292" s="74"/>
      <c r="FC292" s="74"/>
      <c r="FD292" s="74"/>
      <c r="FE292" s="74"/>
      <c r="FF292" s="74"/>
      <c r="FG292" s="74"/>
      <c r="FH292" s="74"/>
      <c r="FI292" s="74"/>
      <c r="FJ292" s="74"/>
      <c r="FK292" s="74"/>
      <c r="FL292" s="74"/>
      <c r="FM292" s="74"/>
      <c r="FO292" s="74"/>
      <c r="FP292" s="74"/>
      <c r="FQ292" s="74"/>
      <c r="FR292" s="74"/>
      <c r="FS292" s="74"/>
      <c r="FT292" s="74"/>
      <c r="FU292" s="74"/>
      <c r="FV292" s="74"/>
      <c r="FW292" s="74"/>
      <c r="FX292" s="74"/>
      <c r="FY292" s="74"/>
      <c r="FZ292" s="74"/>
      <c r="GA292" s="74"/>
      <c r="GB292" s="74"/>
      <c r="GC292" s="74"/>
      <c r="GD292" s="74"/>
      <c r="GE292" s="74"/>
      <c r="GF292" s="74"/>
      <c r="GG292" s="74"/>
      <c r="GH292" s="74"/>
      <c r="GI292" s="74"/>
      <c r="GJ292" s="74"/>
      <c r="GK292" s="74"/>
      <c r="GN292" s="74"/>
      <c r="GO292" s="74"/>
      <c r="GP292" s="74"/>
      <c r="GQ292" s="74"/>
      <c r="GR292" s="74"/>
      <c r="GS292" s="74"/>
      <c r="GT292" s="74"/>
      <c r="GU292" s="74"/>
      <c r="GV292" s="74"/>
      <c r="GW292" s="74"/>
      <c r="GX292" s="74"/>
      <c r="GY292" s="74"/>
      <c r="GZ292" s="74"/>
      <c r="HA292" s="74"/>
    </row>
    <row r="293" spans="1:209">
      <c r="AG293" s="74"/>
      <c r="AH293" s="74"/>
      <c r="AI293" s="74"/>
      <c r="AJ293" s="74"/>
      <c r="AK293" s="74"/>
      <c r="AL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P293" s="74"/>
      <c r="BQ293" s="74"/>
      <c r="BR293" s="74"/>
      <c r="BS293" s="74"/>
      <c r="BT293" s="74"/>
      <c r="BU293" s="74"/>
      <c r="BV293" s="74"/>
      <c r="BW293" s="74"/>
      <c r="BX293" s="74"/>
      <c r="BY293" s="74"/>
      <c r="BZ293" s="74"/>
      <c r="CA293" s="74"/>
      <c r="CB293" s="74"/>
      <c r="DB293" s="74"/>
      <c r="DF293" s="74"/>
      <c r="EV293" s="74"/>
      <c r="FB293" s="74"/>
      <c r="FC293" s="74"/>
      <c r="FD293" s="74"/>
      <c r="FE293" s="74"/>
      <c r="FF293" s="74"/>
      <c r="FG293" s="74"/>
      <c r="FH293" s="74"/>
      <c r="FI293" s="74"/>
      <c r="FJ293" s="74"/>
      <c r="FK293" s="74"/>
      <c r="FL293" s="74"/>
      <c r="FM293" s="74"/>
      <c r="FO293" s="74"/>
      <c r="FP293" s="74"/>
      <c r="FQ293" s="74"/>
      <c r="FR293" s="74"/>
      <c r="FS293" s="74"/>
      <c r="FT293" s="74"/>
      <c r="FU293" s="74"/>
      <c r="FV293" s="74"/>
      <c r="FW293" s="74"/>
      <c r="FX293" s="74"/>
      <c r="FY293" s="74"/>
      <c r="FZ293" s="74"/>
      <c r="GA293" s="74"/>
      <c r="GB293" s="74"/>
      <c r="GC293" s="74"/>
      <c r="GD293" s="74"/>
      <c r="GE293" s="74"/>
      <c r="GF293" s="74"/>
      <c r="GG293" s="74"/>
      <c r="GH293" s="74"/>
      <c r="GI293" s="74"/>
      <c r="GJ293" s="74"/>
      <c r="GK293" s="74"/>
      <c r="GN293" s="74"/>
      <c r="GO293" s="74"/>
      <c r="GP293" s="74"/>
      <c r="GQ293" s="74"/>
      <c r="GR293" s="74"/>
      <c r="GS293" s="74"/>
      <c r="GT293" s="74"/>
      <c r="GU293" s="74"/>
      <c r="GV293" s="74"/>
      <c r="GW293" s="74"/>
      <c r="GX293" s="74"/>
      <c r="GY293" s="74"/>
      <c r="GZ293" s="74"/>
      <c r="HA293" s="74"/>
    </row>
    <row r="294" spans="1:209">
      <c r="AG294" s="74"/>
      <c r="AH294" s="74"/>
      <c r="AI294" s="74"/>
      <c r="AJ294" s="74"/>
      <c r="AK294" s="74"/>
      <c r="AL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P294" s="74"/>
      <c r="BQ294" s="74"/>
      <c r="BR294" s="74"/>
      <c r="BS294" s="74"/>
      <c r="BT294" s="74"/>
      <c r="BU294" s="74"/>
      <c r="BV294" s="74"/>
      <c r="BW294" s="74"/>
      <c r="BX294" s="74"/>
      <c r="BY294" s="74"/>
      <c r="BZ294" s="74"/>
      <c r="CA294" s="74"/>
      <c r="CB294" s="74"/>
      <c r="DB294" s="74"/>
      <c r="DF294" s="74"/>
      <c r="EV294" s="74"/>
      <c r="FB294" s="74"/>
      <c r="FC294" s="74"/>
      <c r="FD294" s="74"/>
      <c r="FE294" s="74"/>
      <c r="FF294" s="74"/>
      <c r="FG294" s="74"/>
      <c r="FH294" s="74"/>
      <c r="FI294" s="74"/>
      <c r="FJ294" s="74"/>
      <c r="FK294" s="74"/>
      <c r="FL294" s="74"/>
      <c r="FM294" s="74"/>
      <c r="FO294" s="74"/>
      <c r="FP294" s="74"/>
      <c r="FQ294" s="74"/>
      <c r="FR294" s="74"/>
      <c r="FS294" s="74"/>
      <c r="FT294" s="74"/>
      <c r="FU294" s="74"/>
      <c r="FV294" s="74"/>
      <c r="FW294" s="74"/>
      <c r="FX294" s="74"/>
      <c r="FY294" s="74"/>
      <c r="FZ294" s="74"/>
      <c r="GA294" s="74"/>
      <c r="GB294" s="74"/>
      <c r="GC294" s="74"/>
      <c r="GD294" s="74"/>
      <c r="GE294" s="74"/>
      <c r="GF294" s="74"/>
      <c r="GG294" s="74"/>
      <c r="GH294" s="74"/>
      <c r="GI294" s="74"/>
      <c r="GJ294" s="74"/>
      <c r="GK294" s="74"/>
      <c r="GN294" s="74"/>
      <c r="GO294" s="74"/>
      <c r="GP294" s="74"/>
      <c r="GQ294" s="74"/>
      <c r="GR294" s="74"/>
      <c r="GS294" s="74"/>
      <c r="GT294" s="74"/>
      <c r="GU294" s="74"/>
      <c r="GV294" s="74"/>
      <c r="GW294" s="74"/>
      <c r="GX294" s="74"/>
      <c r="GY294" s="74"/>
      <c r="GZ294" s="74"/>
      <c r="HA294" s="74"/>
    </row>
    <row r="295" spans="1:209">
      <c r="AL295" s="74"/>
      <c r="AP295" s="74"/>
      <c r="BP295" s="74"/>
      <c r="BQ295" s="74"/>
      <c r="BR295" s="74"/>
      <c r="BS295" s="74"/>
      <c r="BT295" s="74"/>
      <c r="BU295" s="74"/>
      <c r="BV295" s="74"/>
      <c r="BW295" s="74"/>
      <c r="EV295" s="74"/>
      <c r="FB295" s="74"/>
      <c r="FC295" s="74"/>
      <c r="FD295" s="74"/>
      <c r="FE295" s="74"/>
      <c r="FF295" s="74"/>
      <c r="FG295" s="74"/>
      <c r="FH295" s="74"/>
      <c r="FI295" s="74"/>
      <c r="FJ295" s="74"/>
      <c r="FK295" s="74"/>
      <c r="FL295" s="74"/>
      <c r="FM295" s="74"/>
      <c r="FO295" s="74"/>
      <c r="FP295" s="74"/>
      <c r="FQ295" s="74"/>
      <c r="FR295" s="74"/>
      <c r="FS295" s="74"/>
      <c r="FT295" s="74"/>
      <c r="FU295" s="74"/>
      <c r="FV295" s="74"/>
      <c r="FW295" s="74"/>
      <c r="FX295" s="74"/>
      <c r="FY295" s="74"/>
      <c r="FZ295" s="74"/>
      <c r="GA295" s="74"/>
      <c r="GB295" s="74"/>
      <c r="GC295" s="74"/>
      <c r="GD295" s="74"/>
      <c r="GE295" s="74"/>
      <c r="GF295" s="74"/>
      <c r="GG295" s="74"/>
      <c r="GH295" s="74"/>
      <c r="GI295" s="74"/>
      <c r="GJ295" s="74"/>
      <c r="GK295" s="74"/>
      <c r="GN295" s="74"/>
      <c r="GO295" s="74"/>
      <c r="GP295" s="74"/>
      <c r="GQ295" s="74"/>
      <c r="GR295" s="74"/>
      <c r="GS295" s="74"/>
      <c r="GT295" s="74"/>
      <c r="GU295" s="74"/>
      <c r="GV295" s="74"/>
      <c r="GW295" s="74"/>
      <c r="GX295" s="74"/>
      <c r="GY295" s="74"/>
      <c r="GZ295" s="74"/>
      <c r="HA295" s="74"/>
    </row>
    <row r="296" spans="1:209">
      <c r="AL296" s="74"/>
      <c r="AP296" s="74"/>
      <c r="BP296" s="74"/>
      <c r="BQ296" s="74"/>
      <c r="BR296" s="74"/>
      <c r="BS296" s="74"/>
      <c r="BT296" s="74"/>
      <c r="BU296" s="74"/>
      <c r="BV296" s="74"/>
      <c r="BW296" s="74"/>
      <c r="EV296" s="74"/>
      <c r="FB296" s="74"/>
      <c r="FC296" s="74"/>
      <c r="FD296" s="74"/>
      <c r="FE296" s="74"/>
      <c r="FF296" s="74"/>
      <c r="FG296" s="74"/>
      <c r="FH296" s="74"/>
      <c r="FI296" s="74"/>
      <c r="FJ296" s="74"/>
      <c r="FK296" s="74"/>
      <c r="FL296" s="74"/>
      <c r="FM296" s="74"/>
      <c r="FO296" s="74"/>
      <c r="FP296" s="74"/>
      <c r="FQ296" s="74"/>
      <c r="FR296" s="74"/>
      <c r="FS296" s="74"/>
      <c r="FT296" s="74"/>
      <c r="FU296" s="74"/>
      <c r="FV296" s="74"/>
      <c r="FW296" s="74"/>
      <c r="FX296" s="74"/>
      <c r="FY296" s="74"/>
      <c r="FZ296" s="74"/>
      <c r="GA296" s="74"/>
      <c r="GB296" s="74"/>
      <c r="GC296" s="74"/>
      <c r="GD296" s="74"/>
      <c r="GE296" s="74"/>
      <c r="GF296" s="74"/>
      <c r="GG296" s="74"/>
      <c r="GH296" s="74"/>
      <c r="GI296" s="74"/>
      <c r="GJ296" s="74"/>
      <c r="GK296" s="74"/>
      <c r="GN296" s="74"/>
      <c r="GO296" s="74"/>
      <c r="GP296" s="74"/>
      <c r="GQ296" s="74"/>
      <c r="GR296" s="74"/>
      <c r="GS296" s="74"/>
      <c r="GT296" s="74"/>
      <c r="GU296" s="74"/>
      <c r="GV296" s="74"/>
      <c r="GW296" s="74"/>
      <c r="GX296" s="74"/>
      <c r="GY296" s="74"/>
      <c r="GZ296" s="74"/>
      <c r="HA296" s="74"/>
    </row>
    <row r="297" spans="1:209">
      <c r="A297" s="74"/>
      <c r="B297" s="74"/>
      <c r="C297" s="74"/>
      <c r="D297" s="74"/>
      <c r="E297" s="74"/>
      <c r="F297" s="74"/>
      <c r="O297" s="74"/>
      <c r="P297" s="74"/>
      <c r="R297" s="74"/>
      <c r="T297" s="74"/>
      <c r="V297" s="74"/>
      <c r="W297" s="74"/>
      <c r="X297" s="74"/>
      <c r="Y297" s="74"/>
      <c r="Z297" s="74"/>
      <c r="AA297" s="74"/>
      <c r="AB297" s="74"/>
      <c r="AC297" s="74"/>
      <c r="AD297" s="219"/>
      <c r="AE297" s="74"/>
      <c r="AF297" s="74"/>
      <c r="AG297" s="74"/>
      <c r="AH297" s="74"/>
      <c r="AI297" s="74"/>
      <c r="AJ297" s="74"/>
      <c r="AK297" s="74"/>
      <c r="AL297" s="74"/>
      <c r="AP297" s="74"/>
      <c r="BP297" s="74"/>
      <c r="BQ297" s="74"/>
      <c r="BR297" s="74"/>
      <c r="BS297" s="74"/>
      <c r="BT297" s="74"/>
      <c r="BU297" s="74"/>
      <c r="BV297" s="74"/>
      <c r="BW297" s="74"/>
      <c r="BX297" s="74"/>
      <c r="BY297" s="74"/>
      <c r="BZ297" s="74"/>
      <c r="CA297" s="74"/>
      <c r="CB297" s="74"/>
      <c r="CC297" s="74"/>
      <c r="CD297" s="74"/>
      <c r="CM297" s="74"/>
      <c r="CR297" s="74"/>
      <c r="DB297" s="74"/>
      <c r="DD297" s="74"/>
      <c r="DE297" s="74"/>
      <c r="DF297" s="74"/>
      <c r="DN297" s="74"/>
      <c r="EV297" s="74"/>
      <c r="FB297" s="74"/>
      <c r="FC297" s="74"/>
      <c r="FD297" s="74"/>
      <c r="FE297" s="74"/>
      <c r="FF297" s="74"/>
      <c r="FG297" s="74"/>
      <c r="FH297" s="74"/>
      <c r="FI297" s="74"/>
      <c r="FJ297" s="74"/>
      <c r="FK297" s="74"/>
      <c r="FL297" s="74"/>
      <c r="FM297" s="74"/>
      <c r="FO297" s="74"/>
      <c r="FP297" s="74"/>
      <c r="FQ297" s="74"/>
      <c r="FR297" s="74"/>
      <c r="FS297" s="74"/>
      <c r="FT297" s="74"/>
      <c r="FU297" s="74"/>
      <c r="FV297" s="74"/>
      <c r="FW297" s="74"/>
      <c r="FX297" s="74"/>
      <c r="FY297" s="74"/>
      <c r="FZ297" s="74"/>
      <c r="GA297" s="74"/>
      <c r="GB297" s="74"/>
      <c r="GC297" s="74"/>
      <c r="GD297" s="74"/>
      <c r="GE297" s="74"/>
      <c r="GF297" s="74"/>
      <c r="GG297" s="74"/>
      <c r="GH297" s="74"/>
      <c r="GI297" s="74"/>
      <c r="GJ297" s="74"/>
      <c r="GK297" s="74"/>
      <c r="GN297" s="74"/>
      <c r="GO297" s="74"/>
      <c r="GP297" s="74"/>
      <c r="GQ297" s="74"/>
      <c r="GR297" s="74"/>
      <c r="GS297" s="74"/>
      <c r="GT297" s="74"/>
      <c r="GU297" s="74"/>
      <c r="GV297" s="74"/>
      <c r="GW297" s="74"/>
      <c r="GX297" s="74"/>
      <c r="GY297" s="74"/>
      <c r="GZ297" s="74"/>
      <c r="HA297" s="74"/>
    </row>
    <row r="298" spans="1:209">
      <c r="A298" s="74"/>
      <c r="B298" s="74"/>
      <c r="C298" s="74"/>
      <c r="D298" s="74"/>
      <c r="E298" s="74"/>
      <c r="F298" s="74"/>
      <c r="O298" s="74"/>
      <c r="P298" s="74"/>
      <c r="R298" s="74"/>
      <c r="T298" s="74"/>
      <c r="V298" s="74"/>
      <c r="W298" s="74"/>
      <c r="X298" s="74"/>
      <c r="Y298" s="74"/>
      <c r="Z298" s="74"/>
      <c r="AA298" s="74"/>
      <c r="AB298" s="74"/>
      <c r="AC298" s="74"/>
      <c r="AD298" s="219"/>
      <c r="AE298" s="74"/>
      <c r="AF298" s="74"/>
      <c r="AG298" s="74"/>
      <c r="AH298" s="74"/>
      <c r="AI298" s="74"/>
      <c r="AJ298" s="74"/>
      <c r="AK298" s="74"/>
      <c r="AL298" s="74"/>
      <c r="AP298" s="74"/>
      <c r="BP298" s="74"/>
      <c r="BQ298" s="74"/>
      <c r="BR298" s="74"/>
      <c r="BS298" s="74"/>
      <c r="BT298" s="74"/>
      <c r="BU298" s="74"/>
      <c r="BV298" s="74"/>
      <c r="BW298" s="74"/>
      <c r="BX298" s="74"/>
      <c r="BY298" s="74"/>
      <c r="BZ298" s="74"/>
      <c r="CA298" s="74"/>
      <c r="CB298" s="74"/>
      <c r="CC298" s="74"/>
      <c r="CD298" s="74"/>
      <c r="CM298" s="74"/>
      <c r="CR298" s="74"/>
      <c r="DB298" s="74"/>
      <c r="DD298" s="74"/>
      <c r="DE298" s="74"/>
      <c r="DF298" s="74"/>
      <c r="DN298" s="74"/>
      <c r="EV298" s="74"/>
      <c r="FB298" s="74"/>
      <c r="FC298" s="74"/>
      <c r="FD298" s="74"/>
      <c r="FE298" s="74"/>
      <c r="FF298" s="74"/>
      <c r="FG298" s="74"/>
      <c r="FH298" s="74"/>
      <c r="FI298" s="74"/>
      <c r="FJ298" s="74"/>
      <c r="FK298" s="74"/>
      <c r="FL298" s="74"/>
      <c r="FM298" s="74"/>
      <c r="FO298" s="74"/>
      <c r="FP298" s="74"/>
      <c r="FQ298" s="74"/>
      <c r="FR298" s="74"/>
      <c r="FS298" s="74"/>
      <c r="FT298" s="74"/>
      <c r="FU298" s="74"/>
      <c r="FV298" s="74"/>
      <c r="FW298" s="74"/>
      <c r="FX298" s="74"/>
      <c r="FY298" s="74"/>
      <c r="FZ298" s="74"/>
      <c r="GA298" s="74"/>
      <c r="GB298" s="74"/>
      <c r="GC298" s="74"/>
      <c r="GD298" s="74"/>
      <c r="GE298" s="74"/>
      <c r="GF298" s="74"/>
      <c r="GG298" s="74"/>
      <c r="GH298" s="74"/>
      <c r="GI298" s="74"/>
      <c r="GJ298" s="74"/>
      <c r="GK298" s="74"/>
      <c r="GN298" s="74"/>
      <c r="GO298" s="74"/>
      <c r="GP298" s="74"/>
      <c r="GQ298" s="74"/>
      <c r="GR298" s="74"/>
      <c r="GS298" s="74"/>
      <c r="GT298" s="74"/>
      <c r="GU298" s="74"/>
      <c r="GV298" s="74"/>
      <c r="GW298" s="74"/>
      <c r="GX298" s="74"/>
      <c r="GY298" s="74"/>
      <c r="GZ298" s="74"/>
      <c r="HA298" s="74"/>
    </row>
    <row r="299" spans="1:209">
      <c r="A299" s="74"/>
      <c r="B299" s="74"/>
      <c r="C299" s="74"/>
      <c r="D299" s="74"/>
      <c r="E299" s="74"/>
      <c r="F299" s="74"/>
      <c r="O299" s="74"/>
      <c r="P299" s="74"/>
      <c r="R299" s="74"/>
      <c r="T299" s="74"/>
      <c r="V299" s="74"/>
      <c r="W299" s="74"/>
      <c r="X299" s="74"/>
      <c r="Y299" s="74"/>
      <c r="Z299" s="74"/>
      <c r="AA299" s="74"/>
      <c r="AB299" s="74"/>
      <c r="AC299" s="74"/>
      <c r="AD299" s="219"/>
      <c r="AE299" s="74"/>
      <c r="AF299" s="74"/>
      <c r="AG299" s="74"/>
      <c r="AH299" s="74"/>
      <c r="AI299" s="74"/>
      <c r="AJ299" s="74"/>
      <c r="AK299" s="74"/>
      <c r="AL299" s="74"/>
      <c r="AP299" s="74"/>
      <c r="BP299" s="74"/>
      <c r="BQ299" s="74"/>
      <c r="BR299" s="74"/>
      <c r="BS299" s="74"/>
      <c r="BT299" s="74"/>
      <c r="BU299" s="74"/>
      <c r="BV299" s="74"/>
      <c r="BW299" s="74"/>
      <c r="BX299" s="74"/>
      <c r="BY299" s="74"/>
      <c r="BZ299" s="74"/>
      <c r="CA299" s="74"/>
      <c r="CB299" s="74"/>
      <c r="CC299" s="74"/>
      <c r="CD299" s="74"/>
      <c r="CM299" s="74"/>
      <c r="CR299" s="74"/>
      <c r="DB299" s="74"/>
      <c r="DD299" s="74"/>
      <c r="DE299" s="74"/>
      <c r="DF299" s="74"/>
      <c r="DN299" s="74"/>
      <c r="EV299" s="74"/>
      <c r="FB299" s="74"/>
      <c r="FC299" s="74"/>
      <c r="FD299" s="74"/>
      <c r="FE299" s="74"/>
      <c r="FF299" s="74"/>
      <c r="FG299" s="74"/>
      <c r="FH299" s="74"/>
      <c r="FI299" s="74"/>
      <c r="FJ299" s="74"/>
      <c r="FK299" s="74"/>
      <c r="FL299" s="74"/>
      <c r="FM299" s="74"/>
      <c r="FO299" s="74"/>
      <c r="FP299" s="74"/>
      <c r="FQ299" s="74"/>
      <c r="FR299" s="74"/>
      <c r="FS299" s="74"/>
      <c r="FT299" s="74"/>
      <c r="FU299" s="74"/>
      <c r="FV299" s="74"/>
      <c r="FW299" s="74"/>
      <c r="FX299" s="74"/>
      <c r="FY299" s="74"/>
      <c r="FZ299" s="74"/>
      <c r="GA299" s="74"/>
      <c r="GB299" s="74"/>
      <c r="GC299" s="74"/>
      <c r="GD299" s="74"/>
      <c r="GE299" s="74"/>
      <c r="GF299" s="74"/>
      <c r="GG299" s="74"/>
      <c r="GH299" s="74"/>
      <c r="GI299" s="74"/>
      <c r="GJ299" s="74"/>
      <c r="GK299" s="74"/>
      <c r="GN299" s="74"/>
      <c r="GO299" s="74"/>
      <c r="GP299" s="74"/>
      <c r="GQ299" s="74"/>
      <c r="GR299" s="74"/>
      <c r="GS299" s="74"/>
      <c r="GT299" s="74"/>
      <c r="GU299" s="74"/>
      <c r="GV299" s="74"/>
      <c r="GW299" s="74"/>
      <c r="GX299" s="74"/>
      <c r="GY299" s="74"/>
      <c r="GZ299" s="74"/>
      <c r="HA299" s="74"/>
    </row>
  </sheetData>
  <pageMargins left="0.7" right="0.7" top="0.75" bottom="0.75" header="0.3" footer="0.3"/>
  <pageSetup orientation="portrait" horizontalDpi="4294967293" verticalDpi="4294967293" r:id="rId1"/>
  <ignoredErrors>
    <ignoredError sqref="P19:P22" formulaRange="1"/>
    <ignoredError sqref="AI8"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94"/>
  <sheetViews>
    <sheetView tabSelected="1" workbookViewId="0">
      <selection activeCell="E4" sqref="E4"/>
    </sheetView>
  </sheetViews>
  <sheetFormatPr defaultRowHeight="14.5"/>
  <sheetData>
    <row r="1" spans="1:69">
      <c r="A1" t="s">
        <v>11</v>
      </c>
      <c r="B1" t="s">
        <v>268</v>
      </c>
      <c r="C1" t="s">
        <v>285</v>
      </c>
      <c r="D1" t="s">
        <v>264</v>
      </c>
      <c r="E1" t="s">
        <v>13</v>
      </c>
      <c r="F1" t="s">
        <v>14</v>
      </c>
      <c r="G1" t="s">
        <v>15</v>
      </c>
      <c r="H1" t="s">
        <v>16</v>
      </c>
      <c r="I1" t="s">
        <v>269</v>
      </c>
      <c r="J1" t="s">
        <v>270</v>
      </c>
      <c r="K1" t="s">
        <v>271</v>
      </c>
      <c r="L1" t="s">
        <v>272</v>
      </c>
      <c r="M1" t="s">
        <v>273</v>
      </c>
      <c r="N1" t="s">
        <v>274</v>
      </c>
      <c r="O1" t="s">
        <v>275</v>
      </c>
      <c r="P1" t="s">
        <v>276</v>
      </c>
      <c r="Q1" t="s">
        <v>277</v>
      </c>
      <c r="R1" t="s">
        <v>26</v>
      </c>
      <c r="S1" t="s">
        <v>265</v>
      </c>
      <c r="T1" t="s">
        <v>278</v>
      </c>
      <c r="V1" t="s">
        <v>279</v>
      </c>
      <c r="X1" t="s">
        <v>280</v>
      </c>
      <c r="Y1" t="s">
        <v>30</v>
      </c>
      <c r="Z1" t="s">
        <v>281</v>
      </c>
      <c r="AA1" t="s">
        <v>30</v>
      </c>
      <c r="AB1" t="s">
        <v>282</v>
      </c>
      <c r="AC1" t="s">
        <v>30</v>
      </c>
      <c r="AD1" t="s">
        <v>283</v>
      </c>
      <c r="AE1" t="s">
        <v>30</v>
      </c>
      <c r="AF1" t="s">
        <v>284</v>
      </c>
      <c r="AI1" t="s">
        <v>0</v>
      </c>
      <c r="AJ1" t="s">
        <v>257</v>
      </c>
      <c r="AK1" t="s">
        <v>256</v>
      </c>
      <c r="AL1" t="s">
        <v>255</v>
      </c>
      <c r="AM1" t="s">
        <v>254</v>
      </c>
      <c r="AO1" t="s">
        <v>31</v>
      </c>
      <c r="AP1" t="s">
        <v>32</v>
      </c>
      <c r="AQ1" t="s">
        <v>33</v>
      </c>
      <c r="AS1" t="s">
        <v>17</v>
      </c>
      <c r="AT1" t="s">
        <v>18</v>
      </c>
      <c r="AU1" t="s">
        <v>19</v>
      </c>
      <c r="AV1" t="s">
        <v>34</v>
      </c>
      <c r="AW1" t="s">
        <v>35</v>
      </c>
      <c r="AX1" t="s">
        <v>21</v>
      </c>
      <c r="AY1" t="s">
        <v>22</v>
      </c>
      <c r="AZ1" t="s">
        <v>23</v>
      </c>
      <c r="BA1" t="s">
        <v>24</v>
      </c>
      <c r="BB1" t="s">
        <v>25</v>
      </c>
      <c r="BC1" t="s">
        <v>36</v>
      </c>
      <c r="BD1" t="s">
        <v>223</v>
      </c>
      <c r="BF1" t="s">
        <v>37</v>
      </c>
      <c r="BG1" t="s">
        <v>38</v>
      </c>
      <c r="BH1" t="s">
        <v>39</v>
      </c>
      <c r="BI1" t="s">
        <v>40</v>
      </c>
      <c r="BJ1" t="s">
        <v>41</v>
      </c>
      <c r="BK1" t="s">
        <v>42</v>
      </c>
      <c r="BL1" t="s">
        <v>43</v>
      </c>
      <c r="BM1" t="s">
        <v>44</v>
      </c>
      <c r="BN1" t="s">
        <v>45</v>
      </c>
      <c r="BO1" t="s">
        <v>46</v>
      </c>
      <c r="BP1" t="s">
        <v>47</v>
      </c>
      <c r="BQ1" t="s">
        <v>48</v>
      </c>
    </row>
    <row r="2" spans="1:69">
      <c r="A2" t="s">
        <v>49</v>
      </c>
      <c r="B2">
        <f>D2+273.15</f>
        <v>1373.15</v>
      </c>
      <c r="C2">
        <f>E2/1000</f>
        <v>0.6</v>
      </c>
      <c r="D2">
        <v>1100</v>
      </c>
      <c r="E2">
        <v>600</v>
      </c>
      <c r="F2" t="s">
        <v>50</v>
      </c>
      <c r="G2">
        <v>-7.12</v>
      </c>
      <c r="H2" t="s">
        <v>0</v>
      </c>
      <c r="I2">
        <v>55.052500000000002</v>
      </c>
      <c r="J2">
        <v>1.0525800000000001</v>
      </c>
      <c r="K2">
        <v>15.973750000000001</v>
      </c>
      <c r="L2">
        <v>6.7137500000000001</v>
      </c>
      <c r="M2">
        <v>4.2937499999999993</v>
      </c>
      <c r="N2">
        <v>7.1237500000000002</v>
      </c>
      <c r="O2">
        <v>3.8387499999999997</v>
      </c>
      <c r="P2">
        <v>0.8495625</v>
      </c>
      <c r="Q2">
        <v>1.2027124999999999</v>
      </c>
      <c r="R2">
        <v>96.101105000000018</v>
      </c>
      <c r="S2">
        <v>3.4314749999999776</v>
      </c>
      <c r="T2">
        <v>2.75</v>
      </c>
      <c r="V2">
        <v>4816.8635624999997</v>
      </c>
      <c r="X2">
        <v>3202.2146694068783</v>
      </c>
      <c r="Y2">
        <v>-0.33520752085722411</v>
      </c>
      <c r="Z2">
        <v>2801.4828906526595</v>
      </c>
      <c r="AA2">
        <v>-0.41840102915460986</v>
      </c>
      <c r="AB2">
        <v>139.25045725970202</v>
      </c>
      <c r="AC2">
        <v>-0.97109105220588199</v>
      </c>
      <c r="AD2">
        <v>3914.3624485575092</v>
      </c>
      <c r="AE2">
        <v>-0.18736281446055397</v>
      </c>
      <c r="AF2">
        <v>4107.6182956757993</v>
      </c>
      <c r="AG2">
        <v>-0.1472421333138394</v>
      </c>
      <c r="AI2">
        <v>0.33520752085722411</v>
      </c>
      <c r="AJ2">
        <v>0.97109105220588199</v>
      </c>
      <c r="AK2">
        <v>0.41840102915460986</v>
      </c>
      <c r="AL2">
        <v>0.18736281446055397</v>
      </c>
      <c r="AM2">
        <v>0.1472421333138394</v>
      </c>
      <c r="AO2">
        <v>3.9339853927558623</v>
      </c>
      <c r="AP2">
        <v>0.39247621576120839</v>
      </c>
      <c r="AQ2">
        <v>0.79131709896950064</v>
      </c>
      <c r="AS2">
        <v>0.55975335063659903</v>
      </c>
      <c r="AT2">
        <v>8.0528140028045918E-3</v>
      </c>
      <c r="AU2">
        <v>9.5719168364629501E-2</v>
      </c>
      <c r="AV2">
        <v>3.6843085850309432E-2</v>
      </c>
      <c r="AW2">
        <v>2.0246941786786214E-2</v>
      </c>
      <c r="AX2">
        <v>6.5079741103757735E-2</v>
      </c>
      <c r="AY2">
        <v>7.7610865273684784E-2</v>
      </c>
      <c r="AZ2">
        <v>3.7840783318438112E-2</v>
      </c>
      <c r="BA2">
        <v>5.5101864159675133E-3</v>
      </c>
      <c r="BB2">
        <v>9.1772773423197292E-3</v>
      </c>
      <c r="BC2">
        <v>9.3343063247023197E-2</v>
      </c>
      <c r="BD2">
        <v>1.0091772773423198</v>
      </c>
      <c r="BF2">
        <v>0.53527671234467511</v>
      </c>
      <c r="BG2">
        <v>7.7006842382312795E-3</v>
      </c>
      <c r="BH2">
        <v>0.18306720877084559</v>
      </c>
      <c r="BI2">
        <v>3.5232028257012799E-2</v>
      </c>
      <c r="BJ2">
        <v>1.9361592784285033E-2</v>
      </c>
      <c r="BK2">
        <v>6.2233963974747043E-2</v>
      </c>
      <c r="BL2">
        <v>7.4217132883040271E-2</v>
      </c>
      <c r="BM2">
        <v>7.2372197733893834E-2</v>
      </c>
      <c r="BN2">
        <v>1.0538479013268919E-2</v>
      </c>
      <c r="BO2">
        <v>8.7759775595544053E-3</v>
      </c>
      <c r="BP2">
        <v>1.6027364589868902</v>
      </c>
      <c r="BQ2">
        <v>1</v>
      </c>
    </row>
    <row r="3" spans="1:69">
      <c r="A3" t="s">
        <v>51</v>
      </c>
      <c r="B3">
        <f t="shared" ref="B3:B66" si="0">D3+273.15</f>
        <v>1373.15</v>
      </c>
      <c r="C3">
        <f t="shared" ref="C3:C66" si="1">E3/1000</f>
        <v>1.2</v>
      </c>
      <c r="D3">
        <v>1100</v>
      </c>
      <c r="E3">
        <v>1200</v>
      </c>
      <c r="F3" t="s">
        <v>50</v>
      </c>
      <c r="G3">
        <v>-7.1</v>
      </c>
      <c r="H3" t="s">
        <v>0</v>
      </c>
      <c r="I3">
        <v>52.3028571428571</v>
      </c>
      <c r="J3">
        <v>1.0235672163687</v>
      </c>
      <c r="K3">
        <v>14.611698723947001</v>
      </c>
      <c r="L3">
        <v>5.5228571428571422</v>
      </c>
      <c r="M3">
        <v>3.8257142857142861</v>
      </c>
      <c r="N3">
        <v>10.914285714285715</v>
      </c>
      <c r="O3">
        <v>3.5513997126933501</v>
      </c>
      <c r="P3">
        <v>0.79287398769869999</v>
      </c>
      <c r="Q3">
        <v>1.5283636363636364</v>
      </c>
      <c r="R3">
        <v>94.073617562785628</v>
      </c>
      <c r="S3">
        <v>5.4987792207792126</v>
      </c>
      <c r="T3">
        <v>4.25</v>
      </c>
      <c r="V3">
        <v>6121.096363636364</v>
      </c>
      <c r="X3">
        <v>4836.083701821346</v>
      </c>
      <c r="Y3">
        <v>-0.20993178108564028</v>
      </c>
      <c r="Z3">
        <v>4135.6938049612918</v>
      </c>
      <c r="AA3">
        <v>-0.32435407657846488</v>
      </c>
      <c r="AB3">
        <v>125.52179183951914</v>
      </c>
      <c r="AC3">
        <v>-0.9794935769047507</v>
      </c>
      <c r="AD3">
        <v>5535.093106122772</v>
      </c>
      <c r="AE3">
        <v>-9.5735015869847312E-2</v>
      </c>
      <c r="AF3">
        <v>6470.2701522281914</v>
      </c>
      <c r="AG3">
        <v>5.7044321449694256E-2</v>
      </c>
      <c r="AI3">
        <v>0.20993178108564028</v>
      </c>
      <c r="AJ3">
        <v>0.9794935769047507</v>
      </c>
      <c r="AK3">
        <v>0.32435407657846488</v>
      </c>
      <c r="AL3">
        <v>9.5735015869847312E-2</v>
      </c>
      <c r="AM3">
        <v>5.7044321449694256E-2</v>
      </c>
      <c r="AO3">
        <v>4.8517046268520616</v>
      </c>
      <c r="AP3">
        <v>0.49916559129865001</v>
      </c>
      <c r="AQ3">
        <v>0.55052212798075983</v>
      </c>
      <c r="AS3">
        <v>0.51358975541417973</v>
      </c>
      <c r="AT3">
        <v>7.5627580101350284E-3</v>
      </c>
      <c r="AU3">
        <v>8.45598151257453E-2</v>
      </c>
      <c r="AV3">
        <v>2.7345474778012285E-2</v>
      </c>
      <c r="AW3">
        <v>1.8010048284754082E-2</v>
      </c>
      <c r="AX3">
        <v>5.600062539925027E-2</v>
      </c>
      <c r="AY3">
        <v>0.11483663449956844</v>
      </c>
      <c r="AZ3">
        <v>3.380968510870299E-2</v>
      </c>
      <c r="BA3">
        <v>4.9664539131090632E-3</v>
      </c>
      <c r="BB3">
        <v>1.1262894349414151E-2</v>
      </c>
      <c r="BC3">
        <v>0.13931874946654302</v>
      </c>
      <c r="BD3">
        <v>1.0112628943494144</v>
      </c>
      <c r="BF3">
        <v>0.52193168266876844</v>
      </c>
      <c r="BG3">
        <v>7.6855953068286267E-3</v>
      </c>
      <c r="BH3">
        <v>0.1718665379497237</v>
      </c>
      <c r="BI3">
        <v>2.7789630758414206E-2</v>
      </c>
      <c r="BJ3">
        <v>1.8302574588207877E-2</v>
      </c>
      <c r="BK3">
        <v>5.6910209631348678E-2</v>
      </c>
      <c r="BL3">
        <v>0.11670185638349144</v>
      </c>
      <c r="BM3">
        <v>6.871767068272544E-2</v>
      </c>
      <c r="BN3">
        <v>1.0094242030491779E-2</v>
      </c>
      <c r="BO3">
        <v>1.1445830719052525E-2</v>
      </c>
      <c r="BP3">
        <v>1.5852958778879545</v>
      </c>
      <c r="BQ3">
        <v>1</v>
      </c>
    </row>
    <row r="4" spans="1:69">
      <c r="A4" t="s">
        <v>52</v>
      </c>
      <c r="B4">
        <f t="shared" si="0"/>
        <v>1373.15</v>
      </c>
      <c r="C4">
        <f t="shared" si="1"/>
        <v>2.4</v>
      </c>
      <c r="D4">
        <v>1100</v>
      </c>
      <c r="E4">
        <v>2400</v>
      </c>
      <c r="F4" t="s">
        <v>50</v>
      </c>
      <c r="G4">
        <v>-7.05</v>
      </c>
      <c r="H4" t="s">
        <v>0</v>
      </c>
      <c r="I4">
        <v>51.7922222222222</v>
      </c>
      <c r="J4">
        <v>1.0218634969391001</v>
      </c>
      <c r="K4">
        <v>14.9744444444444</v>
      </c>
      <c r="L4">
        <v>6.5377777777777766</v>
      </c>
      <c r="M4">
        <v>4.0928927936455999</v>
      </c>
      <c r="N4">
        <v>8.6522222222222211</v>
      </c>
      <c r="O4">
        <v>3.4516974169849002</v>
      </c>
      <c r="P4">
        <v>0.81431639459630001</v>
      </c>
      <c r="Q4">
        <v>1.8084</v>
      </c>
      <c r="R4">
        <v>93.14583676883251</v>
      </c>
      <c r="S4">
        <v>6.4006333333333316</v>
      </c>
      <c r="T4">
        <v>6.39</v>
      </c>
      <c r="V4">
        <v>7242.6419999999998</v>
      </c>
      <c r="X4">
        <v>5184.9453733774571</v>
      </c>
      <c r="Y4">
        <v>-0.28410856516483113</v>
      </c>
      <c r="Z4">
        <v>3860.2101024218273</v>
      </c>
      <c r="AA4">
        <v>-0.46701630393690213</v>
      </c>
      <c r="AB4">
        <v>444.37689200590972</v>
      </c>
      <c r="AC4">
        <v>-0.93864436596397971</v>
      </c>
      <c r="AD4">
        <v>8796.4262392760047</v>
      </c>
      <c r="AE4">
        <v>0.21453279608132017</v>
      </c>
      <c r="AF4">
        <v>2746.693522234385</v>
      </c>
      <c r="AG4">
        <v>-0.62076083254779324</v>
      </c>
      <c r="AI4">
        <v>0.28410856516483113</v>
      </c>
      <c r="AJ4">
        <v>0.93864436596397971</v>
      </c>
      <c r="AK4">
        <v>0.46701630393690213</v>
      </c>
      <c r="AL4">
        <v>0.21453279608132017</v>
      </c>
      <c r="AM4">
        <v>0.62076083254779324</v>
      </c>
      <c r="AO4">
        <v>4.3834334459438029</v>
      </c>
      <c r="AP4">
        <v>0.45720169335482858</v>
      </c>
      <c r="AQ4">
        <v>0.67187504089940198</v>
      </c>
      <c r="AS4">
        <v>0.48212895544035306</v>
      </c>
      <c r="AT4">
        <v>7.1575510315536744E-3</v>
      </c>
      <c r="AU4">
        <v>8.2152685661529501E-2</v>
      </c>
      <c r="AV4">
        <v>3.1772371222033163E-2</v>
      </c>
      <c r="AW4">
        <v>1.9126043445531017E-2</v>
      </c>
      <c r="AX4">
        <v>5.6796090754101934E-2</v>
      </c>
      <c r="AY4">
        <v>8.6301935093460375E-2</v>
      </c>
      <c r="AZ4">
        <v>3.1151719171011911E-2</v>
      </c>
      <c r="BA4">
        <v>4.8355196131745328E-3</v>
      </c>
      <c r="BB4">
        <v>1.2633554066284126E-2</v>
      </c>
      <c r="BC4">
        <v>0.19857712856725077</v>
      </c>
      <c r="BD4">
        <v>1.0126335540662841</v>
      </c>
      <c r="BF4">
        <v>0.52430237238966559</v>
      </c>
      <c r="BG4">
        <v>7.7836457321177428E-3</v>
      </c>
      <c r="BH4">
        <v>0.17867770647038506</v>
      </c>
      <c r="BI4">
        <v>3.4551605789663098E-2</v>
      </c>
      <c r="BJ4">
        <v>2.0799061827267346E-2</v>
      </c>
      <c r="BK4">
        <v>6.1764232968825376E-2</v>
      </c>
      <c r="BL4">
        <v>9.3851051260741253E-2</v>
      </c>
      <c r="BM4">
        <v>6.7753326495233954E-2</v>
      </c>
      <c r="BN4">
        <v>1.0516997066100582E-2</v>
      </c>
      <c r="BO4">
        <v>1.3738652893427685E-2</v>
      </c>
      <c r="BP4">
        <v>1.5926892404899424</v>
      </c>
      <c r="BQ4">
        <v>1</v>
      </c>
    </row>
    <row r="5" spans="1:69">
      <c r="A5" t="s">
        <v>261</v>
      </c>
      <c r="B5">
        <f t="shared" si="0"/>
        <v>1283.1500000000001</v>
      </c>
      <c r="C5">
        <f t="shared" si="1"/>
        <v>2.4</v>
      </c>
      <c r="D5">
        <v>1010</v>
      </c>
      <c r="E5">
        <v>2400</v>
      </c>
      <c r="F5" t="s">
        <v>50</v>
      </c>
      <c r="G5">
        <v>-8.34</v>
      </c>
      <c r="H5" t="s">
        <v>0</v>
      </c>
      <c r="I5">
        <v>59.709428571428603</v>
      </c>
      <c r="J5">
        <v>0.60163994389609998</v>
      </c>
      <c r="K5">
        <v>15.315142857142858</v>
      </c>
      <c r="L5">
        <v>4.6121428571428567</v>
      </c>
      <c r="M5">
        <v>1.5715714285714288</v>
      </c>
      <c r="N5">
        <v>4.694285714285714</v>
      </c>
      <c r="O5">
        <v>3.7444285714285712</v>
      </c>
      <c r="P5">
        <v>2.4628571428571431</v>
      </c>
      <c r="Q5">
        <v>0.5595714285714285</v>
      </c>
      <c r="R5">
        <v>93.271068515324714</v>
      </c>
      <c r="S5">
        <v>6.6924285714285645</v>
      </c>
      <c r="T5">
        <v>6.08</v>
      </c>
      <c r="V5">
        <v>2241.0835714285713</v>
      </c>
      <c r="X5">
        <v>2130.6625538276307</v>
      </c>
      <c r="Y5">
        <v>-4.927126279835832E-2</v>
      </c>
      <c r="Z5">
        <v>1964.4807635971692</v>
      </c>
      <c r="AA5">
        <v>-0.12342369171671831</v>
      </c>
      <c r="AB5">
        <v>2645.3599075991065</v>
      </c>
      <c r="AC5">
        <v>0.18039324428799883</v>
      </c>
      <c r="AD5">
        <v>3355.2338477943836</v>
      </c>
      <c r="AE5">
        <v>0.49714802721774487</v>
      </c>
      <c r="AF5">
        <v>639.06999009837944</v>
      </c>
      <c r="AG5">
        <v>-0.71483884035122947</v>
      </c>
      <c r="AI5">
        <v>4.927126279835832E-2</v>
      </c>
      <c r="AJ5">
        <v>0.18039324428799883</v>
      </c>
      <c r="AK5">
        <v>0.12342369171671831</v>
      </c>
      <c r="AL5">
        <v>0.49714802721774487</v>
      </c>
      <c r="AM5">
        <v>0.71483884035122947</v>
      </c>
      <c r="AO5">
        <v>2.5905135236073678</v>
      </c>
      <c r="AP5">
        <v>0.19046170108152236</v>
      </c>
      <c r="AQ5">
        <v>0.88219532816610891</v>
      </c>
      <c r="AS5">
        <v>0.56374113475870147</v>
      </c>
      <c r="AT5">
        <v>4.2741166481493247E-3</v>
      </c>
      <c r="AU5">
        <v>8.5217784623431728E-2</v>
      </c>
      <c r="AV5">
        <v>2.3125063264147011E-2</v>
      </c>
      <c r="AW5">
        <v>1.3292844587350567E-2</v>
      </c>
      <c r="AX5">
        <v>2.2118737825149379E-2</v>
      </c>
      <c r="AY5">
        <v>4.7489820553380517E-2</v>
      </c>
      <c r="AZ5">
        <v>3.4274647182784869E-2</v>
      </c>
      <c r="BA5">
        <v>1.4832943180281949E-2</v>
      </c>
      <c r="BB5">
        <v>3.9648313386900771E-3</v>
      </c>
      <c r="BC5">
        <v>0.19163290737662328</v>
      </c>
      <c r="BD5">
        <v>1.0039648313386902</v>
      </c>
      <c r="BF5">
        <v>0.59801171021130994</v>
      </c>
      <c r="BG5">
        <v>4.5339458996485043E-3</v>
      </c>
      <c r="BH5">
        <v>0.18079657481404282</v>
      </c>
      <c r="BI5">
        <v>2.4530866702243671E-2</v>
      </c>
      <c r="BJ5">
        <v>1.4100934338696434E-2</v>
      </c>
      <c r="BK5">
        <v>2.3463365397656935E-2</v>
      </c>
      <c r="BL5">
        <v>5.0376790082758721E-2</v>
      </c>
      <c r="BM5">
        <v>7.2716497395350188E-2</v>
      </c>
      <c r="BN5">
        <v>3.14693151582928E-2</v>
      </c>
      <c r="BO5">
        <v>4.2058587237284329E-3</v>
      </c>
      <c r="BP5">
        <v>1.6479015044105068</v>
      </c>
      <c r="BQ5">
        <v>1</v>
      </c>
    </row>
    <row r="6" spans="1:69">
      <c r="A6" t="s">
        <v>260</v>
      </c>
      <c r="B6">
        <f t="shared" si="0"/>
        <v>1373.15</v>
      </c>
      <c r="C6">
        <f t="shared" si="1"/>
        <v>0.3</v>
      </c>
      <c r="D6">
        <v>1100</v>
      </c>
      <c r="E6">
        <v>300</v>
      </c>
      <c r="F6" t="s">
        <v>50</v>
      </c>
      <c r="G6">
        <v>-7.13</v>
      </c>
      <c r="H6" t="s">
        <v>0</v>
      </c>
      <c r="I6">
        <v>53.047375000000002</v>
      </c>
      <c r="J6">
        <v>1.051566</v>
      </c>
      <c r="K6">
        <v>15.370875000000002</v>
      </c>
      <c r="L6">
        <v>6.60175</v>
      </c>
      <c r="M6">
        <v>3.9856250000000002</v>
      </c>
      <c r="N6">
        <v>11.931625</v>
      </c>
      <c r="O6">
        <v>3.7548749999999993</v>
      </c>
      <c r="P6">
        <v>0.96612200000000004</v>
      </c>
      <c r="Q6">
        <v>1.2922500000000001</v>
      </c>
      <c r="R6">
        <v>98.002062999999993</v>
      </c>
      <c r="S6">
        <v>1.5341250000000173</v>
      </c>
      <c r="T6">
        <v>1.73</v>
      </c>
      <c r="V6">
        <v>5175.4612500000003</v>
      </c>
      <c r="X6">
        <v>3994.1131676344812</v>
      </c>
      <c r="Y6">
        <v>-0.22825947781282663</v>
      </c>
      <c r="Z6">
        <v>4362.3747445340014</v>
      </c>
      <c r="AA6">
        <v>-0.1571041625451256</v>
      </c>
      <c r="AB6">
        <v>35.558730578107813</v>
      </c>
      <c r="AC6">
        <v>-0.99312936009749697</v>
      </c>
      <c r="AD6">
        <v>2901.9620599249561</v>
      </c>
      <c r="AE6">
        <v>-0.43928436138422333</v>
      </c>
      <c r="AF6">
        <v>16545.487425515468</v>
      </c>
      <c r="AG6">
        <v>2.196910695740494</v>
      </c>
      <c r="AI6">
        <v>0.22825947781282663</v>
      </c>
      <c r="AJ6">
        <v>0.99312936009749697</v>
      </c>
      <c r="AK6">
        <v>0.1571041625451256</v>
      </c>
      <c r="AL6">
        <v>0.43928436138422333</v>
      </c>
      <c r="AM6">
        <v>2.196910695740494</v>
      </c>
      <c r="AO6">
        <v>5.1144373828972443</v>
      </c>
      <c r="AP6">
        <v>0.54648071904640516</v>
      </c>
      <c r="AQ6">
        <v>0.53157702317214128</v>
      </c>
      <c r="AS6">
        <v>0.54588534453589399</v>
      </c>
      <c r="AT6">
        <v>8.1422975799237823E-3</v>
      </c>
      <c r="AU6">
        <v>9.3219872539681795E-2</v>
      </c>
      <c r="AV6">
        <v>3.4250926785355074E-2</v>
      </c>
      <c r="AW6">
        <v>2.2565254731122811E-2</v>
      </c>
      <c r="AX6">
        <v>6.1139710357756435E-2</v>
      </c>
      <c r="AY6">
        <v>0.13156226181885289</v>
      </c>
      <c r="AZ6">
        <v>3.7461369730112791E-2</v>
      </c>
      <c r="BA6">
        <v>6.3419207361855657E-3</v>
      </c>
      <c r="BB6">
        <v>9.9796762622182539E-3</v>
      </c>
      <c r="BC6">
        <v>5.9431041185114698E-2</v>
      </c>
      <c r="BD6">
        <v>1.0099796762622182</v>
      </c>
      <c r="BF6">
        <v>0.50657881909296276</v>
      </c>
      <c r="BG6">
        <v>7.5560106788506443E-3</v>
      </c>
      <c r="BH6">
        <v>0.17301513374497055</v>
      </c>
      <c r="BI6">
        <v>3.1784685589088611E-2</v>
      </c>
      <c r="BJ6">
        <v>2.0940441447356805E-2</v>
      </c>
      <c r="BK6">
        <v>5.6737339777916514E-2</v>
      </c>
      <c r="BL6">
        <v>0.12208910881470168</v>
      </c>
      <c r="BM6">
        <v>6.9527920576873375E-2</v>
      </c>
      <c r="BN6">
        <v>1.1770540277279092E-2</v>
      </c>
      <c r="BO6">
        <v>9.2610887367616038E-3</v>
      </c>
      <c r="BP6">
        <v>1.570463386940901</v>
      </c>
      <c r="BQ6">
        <v>1</v>
      </c>
    </row>
    <row r="7" spans="1:69">
      <c r="A7" t="s">
        <v>262</v>
      </c>
      <c r="B7">
        <f t="shared" si="0"/>
        <v>1193.1500000000001</v>
      </c>
      <c r="C7">
        <f t="shared" si="1"/>
        <v>2.4</v>
      </c>
      <c r="D7">
        <v>920</v>
      </c>
      <c r="E7">
        <v>2400</v>
      </c>
      <c r="F7" t="s">
        <v>50</v>
      </c>
      <c r="G7">
        <v>-9.52</v>
      </c>
      <c r="H7" t="s">
        <v>0</v>
      </c>
      <c r="I7">
        <v>61.345428571428599</v>
      </c>
      <c r="J7">
        <v>0.54166348998909997</v>
      </c>
      <c r="K7">
        <v>15.677142857142856</v>
      </c>
      <c r="L7">
        <v>3.3244285714285717</v>
      </c>
      <c r="M7">
        <v>1.5184285714285717</v>
      </c>
      <c r="N7">
        <v>4.0955714285714286</v>
      </c>
      <c r="O7">
        <v>3.8971428571428572</v>
      </c>
      <c r="P7">
        <v>2.5424285714285717</v>
      </c>
      <c r="Q7">
        <v>0.26471428571428574</v>
      </c>
      <c r="R7">
        <v>93.206949204274849</v>
      </c>
      <c r="S7">
        <v>6.7859999999999872</v>
      </c>
      <c r="T7">
        <v>5.93</v>
      </c>
      <c r="V7">
        <v>1060.1807142857144</v>
      </c>
      <c r="X7">
        <v>983.7399427386307</v>
      </c>
      <c r="Y7">
        <v>-7.2101643160510515E-2</v>
      </c>
      <c r="Z7">
        <v>843.87399461941834</v>
      </c>
      <c r="AA7">
        <v>-0.2040281593049261</v>
      </c>
      <c r="AB7">
        <v>2051.9011434473236</v>
      </c>
      <c r="AC7">
        <v>0.93542583429257187</v>
      </c>
      <c r="AD7">
        <v>1116.2784856358444</v>
      </c>
      <c r="AE7">
        <v>5.2913404850912837E-2</v>
      </c>
      <c r="AF7">
        <v>444.62043387642512</v>
      </c>
      <c r="AG7">
        <v>-0.58061825886355289</v>
      </c>
      <c r="AI7">
        <v>7.2101643160510515E-2</v>
      </c>
      <c r="AJ7">
        <v>0.93542583429257187</v>
      </c>
      <c r="AK7">
        <v>0.2040281593049261</v>
      </c>
      <c r="AL7">
        <v>5.2913404850912837E-2</v>
      </c>
      <c r="AM7">
        <v>0.58061825886355289</v>
      </c>
      <c r="AO7">
        <v>2.2942842264650372</v>
      </c>
      <c r="AP7">
        <v>0.14013466349130688</v>
      </c>
      <c r="AQ7">
        <v>0.94388996622294485</v>
      </c>
      <c r="AS7">
        <v>0.58080721456136464</v>
      </c>
      <c r="AT7">
        <v>3.8587999058019911E-3</v>
      </c>
      <c r="AU7">
        <v>8.747603517574741E-2</v>
      </c>
      <c r="AV7">
        <v>1.5808662260955335E-2</v>
      </c>
      <c r="AW7">
        <v>1.0514753012629071E-2</v>
      </c>
      <c r="AX7">
        <v>2.1430562501139377E-2</v>
      </c>
      <c r="AY7">
        <v>4.1548801533126928E-2</v>
      </c>
      <c r="AZ7">
        <v>3.5772291047672128E-2</v>
      </c>
      <c r="BA7">
        <v>1.5355001356071728E-2</v>
      </c>
      <c r="BB7">
        <v>1.8808733469818715E-3</v>
      </c>
      <c r="BC7">
        <v>0.18742787864549151</v>
      </c>
      <c r="BD7">
        <v>1.0018808733469819</v>
      </c>
      <c r="BF7">
        <v>0.61062048564466853</v>
      </c>
      <c r="BG7">
        <v>4.0568750067367914E-3</v>
      </c>
      <c r="BH7">
        <v>0.18393249168443832</v>
      </c>
      <c r="BI7">
        <v>1.6620132782729408E-2</v>
      </c>
      <c r="BJ7">
        <v>1.1054483191732032E-2</v>
      </c>
      <c r="BK7">
        <v>2.2530609389841812E-2</v>
      </c>
      <c r="BL7">
        <v>4.3681532760009155E-2</v>
      </c>
      <c r="BM7">
        <v>7.5217019294942497E-2</v>
      </c>
      <c r="BN7">
        <v>3.2286370244901434E-2</v>
      </c>
      <c r="BO7">
        <v>1.9774199902760333E-3</v>
      </c>
      <c r="BP7">
        <v>1.6584191533195682</v>
      </c>
      <c r="BQ7">
        <v>1</v>
      </c>
    </row>
    <row r="8" spans="1:69">
      <c r="A8" t="s">
        <v>53</v>
      </c>
      <c r="B8">
        <f t="shared" si="0"/>
        <v>1283.1500000000001</v>
      </c>
      <c r="C8">
        <f t="shared" si="1"/>
        <v>1.25</v>
      </c>
      <c r="D8">
        <v>1010</v>
      </c>
      <c r="E8">
        <v>1250</v>
      </c>
      <c r="F8" t="s">
        <v>50</v>
      </c>
      <c r="G8">
        <v>-8.24</v>
      </c>
      <c r="H8" t="s">
        <v>0</v>
      </c>
      <c r="I8">
        <v>62.218800000000002</v>
      </c>
      <c r="J8">
        <v>0.61950000000000005</v>
      </c>
      <c r="K8">
        <v>16.135899999999999</v>
      </c>
      <c r="L8">
        <v>4.8866999999999994</v>
      </c>
      <c r="M8">
        <v>1.6915</v>
      </c>
      <c r="N8">
        <v>4.7816999999999998</v>
      </c>
      <c r="O8">
        <v>3.8257999999999996</v>
      </c>
      <c r="P8">
        <v>2.5192000000000001</v>
      </c>
      <c r="Q8">
        <v>0.34889999999999999</v>
      </c>
      <c r="R8">
        <v>96.697000000000017</v>
      </c>
      <c r="S8">
        <v>2.9540999999999826</v>
      </c>
      <c r="T8">
        <v>4.16</v>
      </c>
      <c r="V8">
        <v>1397.3444999999999</v>
      </c>
      <c r="X8">
        <v>1697.1549337292113</v>
      </c>
      <c r="Y8">
        <v>0.21455727898826049</v>
      </c>
      <c r="Z8">
        <v>1716.778358910502</v>
      </c>
      <c r="AA8">
        <v>0.22860064852332557</v>
      </c>
      <c r="AB8">
        <v>1152.6534101020754</v>
      </c>
      <c r="AC8">
        <v>-0.17511149891664118</v>
      </c>
      <c r="AD8">
        <v>5239.5321878325449</v>
      </c>
      <c r="AE8">
        <v>2.7496352458771227</v>
      </c>
      <c r="AF8">
        <v>925.29751763118827</v>
      </c>
      <c r="AG8">
        <v>-0.33781718278406769</v>
      </c>
      <c r="AI8">
        <v>0.21455727898826049</v>
      </c>
      <c r="AJ8">
        <v>0.17511149891664118</v>
      </c>
      <c r="AK8">
        <v>0.22860064852332557</v>
      </c>
      <c r="AL8">
        <v>2.7496352458771227</v>
      </c>
      <c r="AM8">
        <v>0.33781718278406769</v>
      </c>
      <c r="AO8">
        <v>2.5290145100098651</v>
      </c>
      <c r="AP8">
        <v>0.18558915965299569</v>
      </c>
      <c r="AQ8">
        <v>0.9109104007818809</v>
      </c>
      <c r="AS8">
        <v>0.60330334226804638</v>
      </c>
      <c r="AT8">
        <v>4.5198946196048457E-3</v>
      </c>
      <c r="AU8">
        <v>9.2210350225738535E-2</v>
      </c>
      <c r="AV8">
        <v>2.4887822580577153E-2</v>
      </c>
      <c r="AW8">
        <v>1.4740456254399809E-2</v>
      </c>
      <c r="AX8">
        <v>2.4449811126003456E-2</v>
      </c>
      <c r="AY8">
        <v>4.9681033868104942E-2</v>
      </c>
      <c r="AZ8">
        <v>3.5965573967538841E-2</v>
      </c>
      <c r="BA8">
        <v>1.5582173992502734E-2</v>
      </c>
      <c r="BB8">
        <v>2.5389108148171245E-3</v>
      </c>
      <c r="BC8">
        <v>0.13465954109748315</v>
      </c>
      <c r="BD8">
        <v>1.0025389108148171</v>
      </c>
      <c r="BF8">
        <v>0.59786364575611706</v>
      </c>
      <c r="BG8">
        <v>4.4791409004158863E-3</v>
      </c>
      <c r="BH8">
        <v>0.1827578675601457</v>
      </c>
      <c r="BI8">
        <v>2.4663421036285806E-2</v>
      </c>
      <c r="BJ8">
        <v>1.4607548639186101E-2</v>
      </c>
      <c r="BK8">
        <v>2.4229358920651076E-2</v>
      </c>
      <c r="BL8">
        <v>4.9233083844116343E-2</v>
      </c>
      <c r="BM8">
        <v>7.1282579317754044E-2</v>
      </c>
      <c r="BN8">
        <v>3.0883354025327939E-2</v>
      </c>
      <c r="BO8">
        <v>2.5160186752650046E-3</v>
      </c>
      <c r="BP8">
        <v>1.6499425280846578</v>
      </c>
      <c r="BQ8">
        <v>1</v>
      </c>
    </row>
    <row r="9" spans="1:69">
      <c r="A9" t="s">
        <v>54</v>
      </c>
      <c r="B9">
        <f t="shared" si="0"/>
        <v>1283.1500000000001</v>
      </c>
      <c r="C9">
        <f t="shared" si="1"/>
        <v>0.6</v>
      </c>
      <c r="D9">
        <v>1010</v>
      </c>
      <c r="E9">
        <v>600</v>
      </c>
      <c r="F9" t="s">
        <v>50</v>
      </c>
      <c r="G9">
        <v>-8.27</v>
      </c>
      <c r="H9" t="s">
        <v>0</v>
      </c>
      <c r="I9">
        <v>63.731500000000004</v>
      </c>
      <c r="J9">
        <v>0.62558333333333338</v>
      </c>
      <c r="K9">
        <v>15.41366666666667</v>
      </c>
      <c r="L9">
        <v>4.7224166666666676</v>
      </c>
      <c r="M9">
        <v>1.7050833333333333</v>
      </c>
      <c r="N9">
        <v>4.6284999999999998</v>
      </c>
      <c r="O9">
        <v>3.9209999999999998</v>
      </c>
      <c r="P9">
        <v>2.7279999999999998</v>
      </c>
      <c r="Q9">
        <v>0.28975000000000001</v>
      </c>
      <c r="R9">
        <v>97.49199999999999</v>
      </c>
      <c r="S9">
        <v>2.2182499999999976</v>
      </c>
      <c r="T9">
        <v>2.6</v>
      </c>
      <c r="V9">
        <v>1160.44875</v>
      </c>
      <c r="X9">
        <v>1273.9586178091599</v>
      </c>
      <c r="Y9">
        <v>9.7815494057070518E-2</v>
      </c>
      <c r="Z9">
        <v>1661.4909870592285</v>
      </c>
      <c r="AA9">
        <v>0.43176593284212544</v>
      </c>
      <c r="AB9">
        <v>644.65009349691763</v>
      </c>
      <c r="AC9">
        <v>-0.44448206480732766</v>
      </c>
      <c r="AD9">
        <v>3365.5512808074864</v>
      </c>
      <c r="AE9">
        <v>1.90021535273099</v>
      </c>
      <c r="AF9">
        <v>883.10198384139244</v>
      </c>
      <c r="AG9">
        <v>-0.23899958197947782</v>
      </c>
      <c r="AI9">
        <v>9.7815494057070518E-2</v>
      </c>
      <c r="AJ9">
        <v>0.44448206480732766</v>
      </c>
      <c r="AK9">
        <v>0.43176593284212544</v>
      </c>
      <c r="AL9">
        <v>1.90021535273099</v>
      </c>
      <c r="AM9">
        <v>0.23899958197947782</v>
      </c>
      <c r="AO9">
        <v>2.6005463024669142</v>
      </c>
      <c r="AP9">
        <v>0.19312185813391949</v>
      </c>
      <c r="AQ9">
        <v>0.86505621522483578</v>
      </c>
      <c r="AS9">
        <v>0.64402425652520046</v>
      </c>
      <c r="AT9">
        <v>4.75670428089314E-3</v>
      </c>
      <c r="AU9">
        <v>9.1796563800559991E-2</v>
      </c>
      <c r="AV9">
        <v>2.5002858336133506E-2</v>
      </c>
      <c r="AW9">
        <v>1.4907701443014905E-2</v>
      </c>
      <c r="AX9">
        <v>2.5685208759685281E-2</v>
      </c>
      <c r="AY9">
        <v>5.0116709834172921E-2</v>
      </c>
      <c r="AZ9">
        <v>3.8414533104568209E-2</v>
      </c>
      <c r="BA9">
        <v>1.7585055846189586E-2</v>
      </c>
      <c r="BB9">
        <v>2.1973736119688778E-3</v>
      </c>
      <c r="BC9">
        <v>8.7710408069581997E-2</v>
      </c>
      <c r="BD9">
        <v>1.0021973736119689</v>
      </c>
      <c r="BF9">
        <v>0.60752091022462773</v>
      </c>
      <c r="BG9">
        <v>4.4870939023156295E-3</v>
      </c>
      <c r="BH9">
        <v>0.17318705446439073</v>
      </c>
      <c r="BI9">
        <v>2.3585694328565835E-2</v>
      </c>
      <c r="BJ9">
        <v>1.4062731734488675E-2</v>
      </c>
      <c r="BK9">
        <v>2.4229369075608711E-2</v>
      </c>
      <c r="BL9">
        <v>4.7276090717755299E-2</v>
      </c>
      <c r="BM9">
        <v>7.2474388599765974E-2</v>
      </c>
      <c r="BN9">
        <v>3.3176666952481393E-2</v>
      </c>
      <c r="BO9">
        <v>2.0728263001296978E-3</v>
      </c>
      <c r="BP9">
        <v>1.6528073694502594</v>
      </c>
      <c r="BQ9">
        <v>1</v>
      </c>
    </row>
    <row r="10" spans="1:69">
      <c r="A10" t="s">
        <v>55</v>
      </c>
      <c r="B10">
        <f t="shared" si="0"/>
        <v>1373.15</v>
      </c>
      <c r="C10">
        <f t="shared" si="1"/>
        <v>2.4</v>
      </c>
      <c r="D10">
        <v>1100</v>
      </c>
      <c r="E10">
        <v>2400</v>
      </c>
      <c r="F10" t="s">
        <v>50</v>
      </c>
      <c r="G10">
        <v>-7.05</v>
      </c>
      <c r="H10" t="s">
        <v>0</v>
      </c>
      <c r="I10">
        <v>59.467500000000008</v>
      </c>
      <c r="J10">
        <v>0.59709999999999996</v>
      </c>
      <c r="K10">
        <v>15.573500000000001</v>
      </c>
      <c r="L10">
        <v>4.7039999999999997</v>
      </c>
      <c r="M10">
        <v>1.5686000000000002</v>
      </c>
      <c r="N10">
        <v>7.3108000000000004</v>
      </c>
      <c r="O10">
        <v>3.3711000000000002</v>
      </c>
      <c r="P10">
        <v>2.2724000000000002</v>
      </c>
      <c r="Q10">
        <v>1.0513999999999999</v>
      </c>
      <c r="R10">
        <v>94.876999999999995</v>
      </c>
      <c r="S10">
        <v>4.0715999999999894</v>
      </c>
      <c r="T10">
        <v>6.11</v>
      </c>
      <c r="V10">
        <v>4210.857</v>
      </c>
      <c r="X10">
        <v>4679.1852618426119</v>
      </c>
      <c r="Y10">
        <v>0.11121922730755567</v>
      </c>
      <c r="Z10">
        <v>4197.5460997544769</v>
      </c>
      <c r="AA10">
        <v>-3.1610905441631109E-3</v>
      </c>
      <c r="AB10">
        <v>884.24465483468634</v>
      </c>
      <c r="AC10">
        <v>-0.79000838669309215</v>
      </c>
      <c r="AD10">
        <v>22145.722805637564</v>
      </c>
      <c r="AE10">
        <v>4.2591961222234724</v>
      </c>
      <c r="AF10">
        <v>1489.1431648903972</v>
      </c>
      <c r="AG10">
        <v>-0.64635627263276874</v>
      </c>
      <c r="AI10">
        <v>0.11121922730755567</v>
      </c>
      <c r="AJ10">
        <v>0.79000838669309215</v>
      </c>
      <c r="AK10">
        <v>3.1610905441631109E-3</v>
      </c>
      <c r="AL10">
        <v>4.2591961222234724</v>
      </c>
      <c r="AM10">
        <v>0.64635627263276874</v>
      </c>
      <c r="AO10">
        <v>2.9865917853170685</v>
      </c>
      <c r="AP10">
        <v>0.24785469010147146</v>
      </c>
      <c r="AQ10">
        <v>0.73131184950817119</v>
      </c>
      <c r="AS10">
        <v>0.54901847500173295</v>
      </c>
      <c r="AT10">
        <v>4.1478901587763449E-3</v>
      </c>
      <c r="AU10">
        <v>8.4735594795237179E-2</v>
      </c>
      <c r="AV10">
        <v>2.2453372557632228E-2</v>
      </c>
      <c r="AW10">
        <v>1.3866977238074864E-2</v>
      </c>
      <c r="AX10">
        <v>2.1587825277483281E-2</v>
      </c>
      <c r="AY10">
        <v>7.2321325973493222E-2</v>
      </c>
      <c r="AZ10">
        <v>3.0173767913855336E-2</v>
      </c>
      <c r="BA10">
        <v>1.3382688204608134E-2</v>
      </c>
      <c r="BB10">
        <v>7.2846321475739523E-3</v>
      </c>
      <c r="BC10">
        <v>0.18831208287910645</v>
      </c>
      <c r="BD10">
        <v>1.0072846321475739</v>
      </c>
      <c r="BF10">
        <v>0.58407465443085627</v>
      </c>
      <c r="BG10">
        <v>4.4127431432918474E-3</v>
      </c>
      <c r="BH10">
        <v>0.18029234170258115</v>
      </c>
      <c r="BI10">
        <v>2.3887075598621559E-2</v>
      </c>
      <c r="BJ10">
        <v>1.4752417827657915E-2</v>
      </c>
      <c r="BK10">
        <v>2.2966260996626665E-2</v>
      </c>
      <c r="BL10">
        <v>7.6939220443931394E-2</v>
      </c>
      <c r="BM10">
        <v>6.420087435894134E-2</v>
      </c>
      <c r="BN10">
        <v>2.8474411497491848E-2</v>
      </c>
      <c r="BO10">
        <v>7.7497738199734222E-3</v>
      </c>
      <c r="BP10">
        <v>1.6396721344110514</v>
      </c>
      <c r="BQ10">
        <v>1</v>
      </c>
    </row>
    <row r="11" spans="1:69">
      <c r="A11" t="s">
        <v>56</v>
      </c>
      <c r="B11">
        <f t="shared" si="0"/>
        <v>1373.15</v>
      </c>
      <c r="C11">
        <f t="shared" si="1"/>
        <v>2.4</v>
      </c>
      <c r="D11">
        <v>1100</v>
      </c>
      <c r="E11">
        <v>2400</v>
      </c>
      <c r="F11" t="s">
        <v>50</v>
      </c>
      <c r="G11">
        <v>-7.05</v>
      </c>
      <c r="H11" t="s">
        <v>0</v>
      </c>
      <c r="I11">
        <v>45.364600000000003</v>
      </c>
      <c r="J11">
        <v>0.98610000000000009</v>
      </c>
      <c r="K11">
        <v>15.623300000000004</v>
      </c>
      <c r="L11">
        <v>8.7630999999999997</v>
      </c>
      <c r="M11">
        <v>6.0117000000000003</v>
      </c>
      <c r="N11">
        <v>13.819399999999998</v>
      </c>
      <c r="O11">
        <v>2.4451999999999998</v>
      </c>
      <c r="P11">
        <v>0.71389999999999998</v>
      </c>
      <c r="Q11">
        <v>3.1055000000000001</v>
      </c>
      <c r="R11">
        <v>93.736999999999995</v>
      </c>
      <c r="S11">
        <v>3.1574999999999847</v>
      </c>
      <c r="T11">
        <v>6.44</v>
      </c>
      <c r="V11">
        <v>12437.5275</v>
      </c>
      <c r="X11">
        <v>6923.0370129510075</v>
      </c>
      <c r="Y11">
        <v>-0.44337513923478705</v>
      </c>
      <c r="Z11">
        <v>5076.8557319784913</v>
      </c>
      <c r="AA11">
        <v>-0.59181149694113311</v>
      </c>
      <c r="AB11">
        <v>121.16258689805362</v>
      </c>
      <c r="AC11">
        <v>-0.99025830600993214</v>
      </c>
      <c r="AD11">
        <v>21673.2669298779</v>
      </c>
      <c r="AE11">
        <v>0.7425703725984043</v>
      </c>
      <c r="AF11">
        <v>10594.584990307249</v>
      </c>
      <c r="AG11">
        <v>-0.14817595456112573</v>
      </c>
      <c r="AI11">
        <v>0.44337513923478705</v>
      </c>
      <c r="AJ11">
        <v>0.99025830600993214</v>
      </c>
      <c r="AK11">
        <v>0.59181149694113311</v>
      </c>
      <c r="AL11">
        <v>0.7425703725984043</v>
      </c>
      <c r="AM11">
        <v>0.14817595456112573</v>
      </c>
      <c r="AO11">
        <v>6.5084111173730284</v>
      </c>
      <c r="AP11">
        <v>0.77505625145688617</v>
      </c>
      <c r="AQ11">
        <v>0.52216102449267854</v>
      </c>
      <c r="AS11">
        <v>0.40966058090825525</v>
      </c>
      <c r="AT11">
        <v>6.7004033578650559E-3</v>
      </c>
      <c r="AU11">
        <v>8.3148082839755472E-2</v>
      </c>
      <c r="AV11">
        <v>4.0168283071990017E-2</v>
      </c>
      <c r="AW11">
        <v>2.6013778277658599E-2</v>
      </c>
      <c r="AX11">
        <v>8.0927066206297832E-2</v>
      </c>
      <c r="AY11">
        <v>0.13371818627552637</v>
      </c>
      <c r="AZ11">
        <v>2.1407803505372622E-2</v>
      </c>
      <c r="BA11">
        <v>4.1124040087188981E-3</v>
      </c>
      <c r="BB11">
        <v>2.1046069475996049E-2</v>
      </c>
      <c r="BC11">
        <v>0.19414341154855971</v>
      </c>
      <c r="BD11">
        <v>1.021046069475996</v>
      </c>
      <c r="BF11">
        <v>0.44794908307297859</v>
      </c>
      <c r="BG11">
        <v>7.3266496222806959E-3</v>
      </c>
      <c r="BH11">
        <v>0.18183886467556376</v>
      </c>
      <c r="BI11">
        <v>4.3922570072084728E-2</v>
      </c>
      <c r="BJ11">
        <v>2.8445129138140408E-2</v>
      </c>
      <c r="BK11">
        <v>8.8490830683599295E-2</v>
      </c>
      <c r="BL11">
        <v>0.14621601814727286</v>
      </c>
      <c r="BM11">
        <v>4.6817323402594035E-2</v>
      </c>
      <c r="BN11">
        <v>8.9935311854856086E-3</v>
      </c>
      <c r="BO11">
        <v>2.3013118575287005E-2</v>
      </c>
      <c r="BP11">
        <v>1.5325123023080713</v>
      </c>
      <c r="BQ11">
        <v>1</v>
      </c>
    </row>
    <row r="12" spans="1:69">
      <c r="A12" t="s">
        <v>57</v>
      </c>
      <c r="B12">
        <f t="shared" si="0"/>
        <v>1283.1500000000001</v>
      </c>
      <c r="C12">
        <f t="shared" si="1"/>
        <v>0.35</v>
      </c>
      <c r="D12">
        <v>1010</v>
      </c>
      <c r="E12">
        <v>350</v>
      </c>
      <c r="F12" t="s">
        <v>50</v>
      </c>
      <c r="G12">
        <v>-8.2799999999999994</v>
      </c>
      <c r="H12" t="s">
        <v>0</v>
      </c>
      <c r="I12">
        <v>63.871333333333325</v>
      </c>
      <c r="J12">
        <v>0.66733333333333322</v>
      </c>
      <c r="K12">
        <v>14.952083333333334</v>
      </c>
      <c r="L12">
        <v>5.2135833333333332</v>
      </c>
      <c r="M12">
        <v>1.4914166666666666</v>
      </c>
      <c r="N12">
        <v>5.2049166666666666</v>
      </c>
      <c r="O12">
        <v>4.079416666666666</v>
      </c>
      <c r="P12">
        <v>2.952</v>
      </c>
      <c r="Q12">
        <v>0.30249999999999999</v>
      </c>
      <c r="R12">
        <v>98.449166666666699</v>
      </c>
      <c r="S12">
        <v>1.2483333333333633</v>
      </c>
      <c r="T12">
        <v>1.79</v>
      </c>
      <c r="V12">
        <v>1211.5125</v>
      </c>
      <c r="X12">
        <v>1226.8562758274959</v>
      </c>
      <c r="Y12">
        <v>1.2664975249942404E-2</v>
      </c>
      <c r="Z12">
        <v>1896.2720136044184</v>
      </c>
      <c r="AA12">
        <v>0.56521044034165413</v>
      </c>
      <c r="AB12">
        <v>514.89686100487177</v>
      </c>
      <c r="AC12">
        <v>-0.57499665830532354</v>
      </c>
      <c r="AD12">
        <v>2522.026019966961</v>
      </c>
      <c r="AE12">
        <v>1.0817168786677487</v>
      </c>
      <c r="AF12">
        <v>1026.7866700122286</v>
      </c>
      <c r="AG12">
        <v>-0.15247538097029248</v>
      </c>
      <c r="AI12">
        <v>1.2664975249942404E-2</v>
      </c>
      <c r="AJ12">
        <v>0.57499665830532354</v>
      </c>
      <c r="AK12">
        <v>0.56521044034165413</v>
      </c>
      <c r="AL12">
        <v>1.0817168786677487</v>
      </c>
      <c r="AM12">
        <v>0.15247538097029248</v>
      </c>
      <c r="AO12">
        <v>2.8070815338891624</v>
      </c>
      <c r="AP12">
        <v>0.22545348861888614</v>
      </c>
      <c r="AQ12">
        <v>0.77195318120228273</v>
      </c>
      <c r="AS12">
        <v>0.65738460146763944</v>
      </c>
      <c r="AT12">
        <v>5.1680803988645146E-3</v>
      </c>
      <c r="AU12">
        <v>9.0695894985901193E-2</v>
      </c>
      <c r="AV12">
        <v>2.7767631817404548E-2</v>
      </c>
      <c r="AW12">
        <v>1.7109521011627372E-2</v>
      </c>
      <c r="AX12">
        <v>2.2882419468996863E-2</v>
      </c>
      <c r="AY12">
        <v>5.7401273058044246E-2</v>
      </c>
      <c r="AZ12">
        <v>4.0706357525344093E-2</v>
      </c>
      <c r="BA12">
        <v>1.938122391507539E-2</v>
      </c>
      <c r="BB12">
        <v>2.336529664558547E-3</v>
      </c>
      <c r="BC12">
        <v>6.1502996351102505E-2</v>
      </c>
      <c r="BD12">
        <v>1.0023365296645586</v>
      </c>
      <c r="BF12">
        <v>0.60350351768191512</v>
      </c>
      <c r="BG12">
        <v>4.7444900495303491E-3</v>
      </c>
      <c r="BH12">
        <v>0.16652441064515974</v>
      </c>
      <c r="BI12">
        <v>2.5491718914752888E-2</v>
      </c>
      <c r="BJ12">
        <v>1.5707176732337944E-2</v>
      </c>
      <c r="BK12">
        <v>2.1006912257728844E-2</v>
      </c>
      <c r="BL12">
        <v>5.2696503892257857E-2</v>
      </c>
      <c r="BM12">
        <v>7.4739900824318806E-2</v>
      </c>
      <c r="BN12">
        <v>3.558536900199856E-2</v>
      </c>
      <c r="BO12">
        <v>2.1450211468006866E-3</v>
      </c>
      <c r="BP12">
        <v>1.6442011665070357</v>
      </c>
      <c r="BQ12">
        <v>1</v>
      </c>
    </row>
    <row r="13" spans="1:69">
      <c r="A13" t="s">
        <v>219</v>
      </c>
      <c r="B13">
        <f t="shared" si="0"/>
        <v>1273.1500000000001</v>
      </c>
      <c r="C13">
        <f t="shared" si="1"/>
        <v>2.1</v>
      </c>
      <c r="D13">
        <v>1000</v>
      </c>
      <c r="E13">
        <v>2100</v>
      </c>
      <c r="F13" t="s">
        <v>266</v>
      </c>
      <c r="H13" t="s">
        <v>0</v>
      </c>
      <c r="I13">
        <v>74.364454545454564</v>
      </c>
      <c r="J13">
        <v>7.6363636363636364E-3</v>
      </c>
      <c r="K13">
        <v>13.189090909090908</v>
      </c>
      <c r="L13">
        <v>1.0131668546590999</v>
      </c>
      <c r="M13">
        <v>2.2727272727272726E-3</v>
      </c>
      <c r="N13">
        <v>1.2856363636363637</v>
      </c>
      <c r="O13">
        <v>4.0536363636363637</v>
      </c>
      <c r="P13">
        <v>5.3357272727272722</v>
      </c>
      <c r="Q13">
        <v>3.8636363636363635E-2</v>
      </c>
      <c r="R13">
        <v>99.251621400113649</v>
      </c>
      <c r="S13">
        <v>0.72745454545454546</v>
      </c>
      <c r="T13">
        <v>0.89</v>
      </c>
      <c r="V13">
        <v>154.73863636363635</v>
      </c>
      <c r="X13">
        <v>207.77844712515468</v>
      </c>
      <c r="Y13">
        <v>0.3427703126249258</v>
      </c>
      <c r="Z13">
        <v>1620.1943798370012</v>
      </c>
      <c r="AA13">
        <v>9.4705225398880906</v>
      </c>
      <c r="AB13">
        <v>308.26040820492909</v>
      </c>
      <c r="AC13">
        <v>0.99213600073685559</v>
      </c>
      <c r="AD13">
        <v>1744.4257602995049</v>
      </c>
      <c r="AE13">
        <v>10.273369090574755</v>
      </c>
      <c r="AF13">
        <v>172.77708620291909</v>
      </c>
      <c r="AG13">
        <v>0.11657366423271513</v>
      </c>
      <c r="AI13">
        <v>0.3427703126249258</v>
      </c>
      <c r="AJ13">
        <v>0.99213600073685559</v>
      </c>
      <c r="AK13">
        <v>9.4705225398880906</v>
      </c>
      <c r="AL13">
        <v>10.273369090574755</v>
      </c>
      <c r="AM13">
        <v>0.11657366423271513</v>
      </c>
      <c r="AO13">
        <v>1.5346776379413551</v>
      </c>
      <c r="AP13">
        <v>3.9791911498892295E-2</v>
      </c>
      <c r="AQ13">
        <v>0.89229233330238011</v>
      </c>
      <c r="AS13">
        <v>0.78998819126266673</v>
      </c>
      <c r="AT13">
        <v>6.1040024853737353E-5</v>
      </c>
      <c r="AU13">
        <v>8.25738324447505E-2</v>
      </c>
      <c r="AV13">
        <v>2.991358478761712E-4</v>
      </c>
      <c r="AW13">
        <v>8.7022962107223979E-3</v>
      </c>
      <c r="AX13">
        <v>3.5990835790624629E-5</v>
      </c>
      <c r="AY13">
        <v>1.4634151593411807E-2</v>
      </c>
      <c r="AZ13">
        <v>4.1749436876546184E-2</v>
      </c>
      <c r="BA13">
        <v>3.6157644221288143E-2</v>
      </c>
      <c r="BB13">
        <v>3.0802347998303161E-4</v>
      </c>
      <c r="BC13">
        <v>2.5798280682093489E-2</v>
      </c>
      <c r="BD13">
        <v>1.000308023479983</v>
      </c>
      <c r="BF13">
        <v>0.69621951406018867</v>
      </c>
      <c r="BG13">
        <v>5.3794799608290286E-5</v>
      </c>
      <c r="BH13">
        <v>0.14554524772549843</v>
      </c>
      <c r="BI13">
        <v>2.6362952883315157E-4</v>
      </c>
      <c r="BJ13">
        <v>7.6693658285614573E-3</v>
      </c>
      <c r="BK13">
        <v>3.1718856663817192E-5</v>
      </c>
      <c r="BL13">
        <v>1.2897131911254932E-2</v>
      </c>
      <c r="BM13">
        <v>7.3587866188270568E-2</v>
      </c>
      <c r="BN13">
        <v>6.3731731101120515E-2</v>
      </c>
      <c r="BO13">
        <v>2.7146223187228682E-4</v>
      </c>
      <c r="BP13">
        <v>1.7042208169921309</v>
      </c>
      <c r="BQ13">
        <v>1</v>
      </c>
    </row>
    <row r="14" spans="1:69">
      <c r="A14" t="s">
        <v>220</v>
      </c>
      <c r="B14">
        <f t="shared" si="0"/>
        <v>1273.1500000000001</v>
      </c>
      <c r="C14">
        <f t="shared" si="1"/>
        <v>2.1</v>
      </c>
      <c r="D14">
        <v>1000</v>
      </c>
      <c r="E14">
        <v>2100</v>
      </c>
      <c r="F14" t="s">
        <v>266</v>
      </c>
      <c r="H14" t="s">
        <v>0</v>
      </c>
      <c r="I14">
        <v>73.622307692307686</v>
      </c>
      <c r="J14">
        <v>4.4615384615384612E-3</v>
      </c>
      <c r="K14">
        <v>13.107153846153848</v>
      </c>
      <c r="L14">
        <v>1.0376923076923077</v>
      </c>
      <c r="M14">
        <v>5.2307692307692315E-3</v>
      </c>
      <c r="N14">
        <v>1.1712307692307691</v>
      </c>
      <c r="O14">
        <v>4.053461538461538</v>
      </c>
      <c r="P14">
        <v>5.28676923076923</v>
      </c>
      <c r="Q14">
        <v>4.038461538461538E-2</v>
      </c>
      <c r="R14">
        <v>98.288307692307683</v>
      </c>
      <c r="S14">
        <v>1.7004615384615382</v>
      </c>
      <c r="T14">
        <v>1.59</v>
      </c>
      <c r="V14">
        <v>161.74038461538458</v>
      </c>
      <c r="X14">
        <v>260.14545646145734</v>
      </c>
      <c r="Y14">
        <v>0.60841373711382019</v>
      </c>
      <c r="Z14">
        <v>1594.7023298962315</v>
      </c>
      <c r="AA14">
        <v>8.8596422513053987</v>
      </c>
      <c r="AB14">
        <v>504.90297457386538</v>
      </c>
      <c r="AC14">
        <v>2.1216877329339523</v>
      </c>
      <c r="AD14">
        <v>3325.8196198209898</v>
      </c>
      <c r="AE14">
        <v>19.562703790582187</v>
      </c>
      <c r="AF14">
        <v>160.96541154060586</v>
      </c>
      <c r="AG14">
        <v>-4.7914630388792437E-3</v>
      </c>
      <c r="AI14">
        <v>0.60841373711382019</v>
      </c>
      <c r="AJ14">
        <v>2.1216877329339523</v>
      </c>
      <c r="AK14">
        <v>8.8596422513053987</v>
      </c>
      <c r="AL14">
        <v>19.562703790582187</v>
      </c>
      <c r="AM14">
        <v>4.7914630388792437E-3</v>
      </c>
      <c r="AO14">
        <v>1.5165806434502922</v>
      </c>
      <c r="AP14">
        <v>3.8356016546716269E-2</v>
      </c>
      <c r="AQ14">
        <v>0.90270582700418167</v>
      </c>
      <c r="AS14">
        <v>0.76324215932977091</v>
      </c>
      <c r="AT14">
        <v>3.4802501805508485E-5</v>
      </c>
      <c r="AU14">
        <v>8.0081776632327115E-2</v>
      </c>
      <c r="AV14">
        <v>2.9968690041077634E-4</v>
      </c>
      <c r="AW14">
        <v>8.697297224465014E-3</v>
      </c>
      <c r="AX14">
        <v>8.0836572598900637E-5</v>
      </c>
      <c r="AY14">
        <v>1.3010368498913214E-2</v>
      </c>
      <c r="AZ14">
        <v>4.0740805742322819E-2</v>
      </c>
      <c r="BA14">
        <v>3.4961864089418419E-2</v>
      </c>
      <c r="BB14">
        <v>3.1419643414354066E-4</v>
      </c>
      <c r="BC14">
        <v>5.885040250796731E-2</v>
      </c>
      <c r="BD14">
        <v>1.0003141964341435</v>
      </c>
      <c r="BF14">
        <v>0.69579585348370832</v>
      </c>
      <c r="BG14">
        <v>3.1727068730580183E-5</v>
      </c>
      <c r="BH14">
        <v>0.14601019463943624</v>
      </c>
      <c r="BI14">
        <v>2.7320412021305607E-4</v>
      </c>
      <c r="BJ14">
        <v>7.9287330650238044E-3</v>
      </c>
      <c r="BK14">
        <v>7.3693193354965001E-5</v>
      </c>
      <c r="BL14">
        <v>1.1860666163656677E-2</v>
      </c>
      <c r="BM14">
        <v>7.4281231340748238E-2</v>
      </c>
      <c r="BN14">
        <v>6.374469692512813E-2</v>
      </c>
      <c r="BO14">
        <v>2.8643147313615029E-4</v>
      </c>
      <c r="BP14">
        <v>1.7037840802717308</v>
      </c>
      <c r="BQ14">
        <v>1</v>
      </c>
    </row>
    <row r="15" spans="1:69">
      <c r="A15" t="s">
        <v>221</v>
      </c>
      <c r="B15">
        <f t="shared" si="0"/>
        <v>1273.1500000000001</v>
      </c>
      <c r="C15">
        <f t="shared" si="1"/>
        <v>2.1</v>
      </c>
      <c r="D15">
        <v>1000</v>
      </c>
      <c r="E15">
        <v>2100</v>
      </c>
      <c r="F15" t="s">
        <v>50</v>
      </c>
      <c r="G15">
        <v>-8.83</v>
      </c>
      <c r="H15" t="s">
        <v>0</v>
      </c>
      <c r="I15">
        <v>72.289133333333339</v>
      </c>
      <c r="J15">
        <v>5.1999999999999998E-3</v>
      </c>
      <c r="K15">
        <v>12.9086</v>
      </c>
      <c r="L15">
        <v>1.0374000000000001</v>
      </c>
      <c r="M15">
        <v>4.5999999999999991E-3</v>
      </c>
      <c r="N15">
        <v>1.2485333333333335</v>
      </c>
      <c r="O15">
        <v>3.9363999999999999</v>
      </c>
      <c r="P15">
        <v>5.1145333333333323</v>
      </c>
      <c r="Q15">
        <v>8.5533333333333322E-2</v>
      </c>
      <c r="R15">
        <v>96.544399999999996</v>
      </c>
      <c r="S15">
        <v>3.442133333333333</v>
      </c>
      <c r="T15">
        <v>3.34</v>
      </c>
      <c r="V15">
        <v>342.56099999999998</v>
      </c>
      <c r="X15">
        <v>391.02755760843007</v>
      </c>
      <c r="Y15">
        <v>0.14148299896494376</v>
      </c>
      <c r="Z15">
        <v>1567.6892546025438</v>
      </c>
      <c r="AA15">
        <v>3.5763798406781389</v>
      </c>
      <c r="AB15">
        <v>991.26959945174031</v>
      </c>
      <c r="AC15">
        <v>1.8937024338781718</v>
      </c>
      <c r="AD15">
        <v>5295.2526351419037</v>
      </c>
      <c r="AE15">
        <v>14.457838560553899</v>
      </c>
      <c r="AF15">
        <v>138.41241799755073</v>
      </c>
      <c r="AG15">
        <v>-0.59594811435758666</v>
      </c>
      <c r="AI15">
        <v>0.14148299896494376</v>
      </c>
      <c r="AJ15">
        <v>1.8937024338781718</v>
      </c>
      <c r="AK15">
        <v>3.5763798406781389</v>
      </c>
      <c r="AL15">
        <v>14.457838560553899</v>
      </c>
      <c r="AM15">
        <v>0.59594811435758666</v>
      </c>
      <c r="AO15">
        <v>1.5131783912322767</v>
      </c>
      <c r="AP15">
        <v>3.8478476616479865E-2</v>
      </c>
      <c r="AQ15">
        <v>0.90387498434845293</v>
      </c>
      <c r="AS15">
        <v>0.71798827249334862</v>
      </c>
      <c r="AT15">
        <v>3.8861590785997691E-5</v>
      </c>
      <c r="AU15">
        <v>7.5560679231854833E-2</v>
      </c>
      <c r="AV15">
        <v>2.8800102436386083E-4</v>
      </c>
      <c r="AW15">
        <v>8.3291957009509685E-3</v>
      </c>
      <c r="AX15">
        <v>6.8106971665653524E-5</v>
      </c>
      <c r="AY15">
        <v>1.3287359129151481E-2</v>
      </c>
      <c r="AZ15">
        <v>3.790479810597807E-2</v>
      </c>
      <c r="BA15">
        <v>3.2404225605714085E-2</v>
      </c>
      <c r="BB15">
        <v>6.3754685152700083E-4</v>
      </c>
      <c r="BC15">
        <v>0.11413050014618652</v>
      </c>
      <c r="BD15">
        <v>1.0006375468515269</v>
      </c>
      <c r="BF15">
        <v>0.69590093169539624</v>
      </c>
      <c r="BG15">
        <v>3.7666098836442416E-5</v>
      </c>
      <c r="BH15">
        <v>0.14647243998674608</v>
      </c>
      <c r="BI15">
        <v>2.791413019714691E-4</v>
      </c>
      <c r="BJ15">
        <v>8.0729661898743116E-3</v>
      </c>
      <c r="BK15">
        <v>6.6011809458237786E-5</v>
      </c>
      <c r="BL15">
        <v>1.2878602551037496E-2</v>
      </c>
      <c r="BM15">
        <v>7.3477479586326791E-2</v>
      </c>
      <c r="BN15">
        <v>6.2814760780352849E-2</v>
      </c>
      <c r="BO15">
        <v>6.1793411532528404E-4</v>
      </c>
      <c r="BP15">
        <v>1.705065180699203</v>
      </c>
      <c r="BQ15">
        <v>1</v>
      </c>
    </row>
    <row r="16" spans="1:69">
      <c r="A16" t="s">
        <v>222</v>
      </c>
      <c r="B16">
        <f t="shared" si="0"/>
        <v>1273.1500000000001</v>
      </c>
      <c r="C16">
        <f t="shared" si="1"/>
        <v>2.1</v>
      </c>
      <c r="D16">
        <v>1000</v>
      </c>
      <c r="E16">
        <v>2100</v>
      </c>
      <c r="F16" t="s">
        <v>50</v>
      </c>
      <c r="G16">
        <v>-8.5399999999999991</v>
      </c>
      <c r="H16" t="s">
        <v>0</v>
      </c>
      <c r="I16">
        <v>71.418666666666681</v>
      </c>
      <c r="J16">
        <v>9.0833333333333339E-3</v>
      </c>
      <c r="K16">
        <v>12.7585</v>
      </c>
      <c r="L16">
        <v>0.98666666666666669</v>
      </c>
      <c r="M16">
        <v>1.5833333333333333E-3</v>
      </c>
      <c r="N16">
        <v>1.4200833333333334</v>
      </c>
      <c r="O16">
        <v>3.6793333333333336</v>
      </c>
      <c r="P16">
        <v>4.9409999999999998</v>
      </c>
      <c r="Q16">
        <v>0.10733333333333334</v>
      </c>
      <c r="R16">
        <v>95.214916666666682</v>
      </c>
      <c r="S16">
        <v>4.7754166666666675</v>
      </c>
      <c r="T16">
        <v>4.6900000000000004</v>
      </c>
      <c r="V16">
        <v>429.87</v>
      </c>
      <c r="X16">
        <v>504.19885116755268</v>
      </c>
      <c r="Y16">
        <v>0.17291006854991664</v>
      </c>
      <c r="Z16">
        <v>1534.4644946515023</v>
      </c>
      <c r="AA16">
        <v>2.5696012623618825</v>
      </c>
      <c r="AB16">
        <v>1498.1931282851058</v>
      </c>
      <c r="AC16">
        <v>2.4852237380722211</v>
      </c>
      <c r="AD16">
        <v>6242.8019317433764</v>
      </c>
      <c r="AE16">
        <v>13.52253456101467</v>
      </c>
      <c r="AF16">
        <v>120.94883443948891</v>
      </c>
      <c r="AG16">
        <v>-0.71863857808293463</v>
      </c>
      <c r="AI16">
        <v>0.17291006854991664</v>
      </c>
      <c r="AJ16">
        <v>2.4852237380722211</v>
      </c>
      <c r="AK16">
        <v>2.5696012623618825</v>
      </c>
      <c r="AL16">
        <v>13.52253456101467</v>
      </c>
      <c r="AM16">
        <v>0.71863857808293463</v>
      </c>
      <c r="AO16">
        <v>1.4955371330084344</v>
      </c>
      <c r="AP16">
        <v>3.5831568839534741E-2</v>
      </c>
      <c r="AQ16">
        <v>0.912456628807786</v>
      </c>
      <c r="AS16">
        <v>0.68701658431019452</v>
      </c>
      <c r="AT16">
        <v>6.5746650591574419E-5</v>
      </c>
      <c r="AU16">
        <v>7.2331501091618594E-2</v>
      </c>
      <c r="AV16">
        <v>2.6795681609412904E-4</v>
      </c>
      <c r="AW16">
        <v>7.6698654553708509E-3</v>
      </c>
      <c r="AX16">
        <v>2.2704777153350413E-5</v>
      </c>
      <c r="AY16">
        <v>1.4637385550834854E-2</v>
      </c>
      <c r="AZ16">
        <v>3.4314308388495668E-2</v>
      </c>
      <c r="BA16">
        <v>3.0319472281607335E-2</v>
      </c>
      <c r="BB16">
        <v>7.7485863183030857E-4</v>
      </c>
      <c r="BC16">
        <v>0.15335447467803914</v>
      </c>
      <c r="BD16">
        <v>1.0007748586318304</v>
      </c>
      <c r="BF16">
        <v>0.69846384297783071</v>
      </c>
      <c r="BG16">
        <v>6.6842139307626478E-5</v>
      </c>
      <c r="BH16">
        <v>0.14707341678376834</v>
      </c>
      <c r="BI16">
        <v>2.7242158602201299E-4</v>
      </c>
      <c r="BJ16">
        <v>7.7976628562178088E-3</v>
      </c>
      <c r="BK16">
        <v>2.3083090374604602E-5</v>
      </c>
      <c r="BL16">
        <v>1.4881277681599886E-2</v>
      </c>
      <c r="BM16">
        <v>6.9772125603691781E-2</v>
      </c>
      <c r="BN16">
        <v>6.1649327281187244E-2</v>
      </c>
      <c r="BO16">
        <v>7.8776953877488876E-4</v>
      </c>
      <c r="BP16">
        <v>1.7102554984946916</v>
      </c>
      <c r="BQ16">
        <v>1</v>
      </c>
    </row>
    <row r="17" spans="1:69">
      <c r="A17">
        <v>165</v>
      </c>
      <c r="B17">
        <f t="shared" si="0"/>
        <v>1273.1500000000001</v>
      </c>
      <c r="C17">
        <f t="shared" si="1"/>
        <v>2</v>
      </c>
      <c r="D17">
        <v>1000</v>
      </c>
      <c r="E17">
        <v>2000</v>
      </c>
      <c r="F17" t="s">
        <v>50</v>
      </c>
      <c r="G17">
        <v>-8.35</v>
      </c>
      <c r="H17" t="s">
        <v>227</v>
      </c>
      <c r="I17">
        <v>61.545082849149992</v>
      </c>
      <c r="J17">
        <v>0.51646223369916078</v>
      </c>
      <c r="K17">
        <v>18.398967075532603</v>
      </c>
      <c r="L17">
        <v>5.5519690122659782</v>
      </c>
      <c r="M17">
        <v>3.5829567462879277</v>
      </c>
      <c r="N17">
        <v>6.2836238433397895</v>
      </c>
      <c r="O17">
        <v>3.3354852593070801</v>
      </c>
      <c r="P17">
        <v>0.78545298041747369</v>
      </c>
      <c r="Q17">
        <v>0.47466853104946438</v>
      </c>
      <c r="R17">
        <v>100.47466853104946</v>
      </c>
      <c r="S17">
        <v>6.4</v>
      </c>
      <c r="T17">
        <v>5.5</v>
      </c>
      <c r="V17">
        <v>1901</v>
      </c>
      <c r="X17">
        <v>2338.2625196287404</v>
      </c>
      <c r="Y17">
        <v>0.23001710659060515</v>
      </c>
      <c r="Z17">
        <v>1362.736277098878</v>
      </c>
      <c r="AA17">
        <v>-0.28314767117365702</v>
      </c>
      <c r="AB17">
        <v>2660.8621111487878</v>
      </c>
      <c r="AC17">
        <v>0.39971704952592729</v>
      </c>
      <c r="AD17">
        <v>2448.5833873740617</v>
      </c>
      <c r="AE17">
        <v>0.28805017747188938</v>
      </c>
      <c r="AF17">
        <v>1876.7616544386512</v>
      </c>
      <c r="AG17">
        <v>-1.2750313288452789E-2</v>
      </c>
      <c r="AI17">
        <v>0.23001710659060515</v>
      </c>
      <c r="AJ17">
        <v>0.39971704952592729</v>
      </c>
      <c r="AK17">
        <v>0.28314767117365702</v>
      </c>
      <c r="AL17">
        <v>0.28805017747188938</v>
      </c>
      <c r="AM17">
        <v>1.2750313288452789E-2</v>
      </c>
      <c r="AO17">
        <v>2.8252834488170881</v>
      </c>
      <c r="AP17">
        <v>0.23088974788485794</v>
      </c>
      <c r="AQ17">
        <v>1.0358875006393888</v>
      </c>
      <c r="AS17">
        <v>0.55152847353125645</v>
      </c>
      <c r="AT17">
        <v>3.4824592660750581E-3</v>
      </c>
      <c r="AU17">
        <v>9.7171833490823534E-2</v>
      </c>
      <c r="AV17">
        <v>2.6912168193852171E-2</v>
      </c>
      <c r="AW17">
        <v>1.4697767333344873E-2</v>
      </c>
      <c r="AX17">
        <v>4.7863620791602127E-2</v>
      </c>
      <c r="AY17">
        <v>6.0336339099438467E-2</v>
      </c>
      <c r="AZ17">
        <v>2.8979056102275531E-2</v>
      </c>
      <c r="BA17">
        <v>4.4899972089921828E-3</v>
      </c>
      <c r="BB17">
        <v>3.1922536612540744E-3</v>
      </c>
      <c r="BC17">
        <v>0.16453828498233966</v>
      </c>
      <c r="BD17">
        <v>1.0031922536612541</v>
      </c>
      <c r="BF17">
        <v>0.57087981389595366</v>
      </c>
      <c r="BG17">
        <v>3.6046474354954582E-3</v>
      </c>
      <c r="BH17">
        <v>0.20116255417962972</v>
      </c>
      <c r="BI17">
        <v>2.7856428647599518E-2</v>
      </c>
      <c r="BJ17">
        <v>1.5213464186578261E-2</v>
      </c>
      <c r="BK17">
        <v>4.954299957524818E-2</v>
      </c>
      <c r="BL17">
        <v>6.2453345002682813E-2</v>
      </c>
      <c r="BM17">
        <v>5.9991673860914051E-2</v>
      </c>
      <c r="BN17">
        <v>9.2950732158982273E-3</v>
      </c>
      <c r="BO17">
        <v>3.3042594598556531E-3</v>
      </c>
      <c r="BP17">
        <v>1.6480290969761466</v>
      </c>
      <c r="BQ17">
        <v>1</v>
      </c>
    </row>
    <row r="18" spans="1:69">
      <c r="A18">
        <v>171</v>
      </c>
      <c r="B18">
        <f t="shared" si="0"/>
        <v>1273.1500000000001</v>
      </c>
      <c r="C18">
        <f t="shared" si="1"/>
        <v>2</v>
      </c>
      <c r="D18">
        <v>1000</v>
      </c>
      <c r="E18">
        <v>2000</v>
      </c>
      <c r="F18" t="s">
        <v>50</v>
      </c>
      <c r="G18">
        <v>-8.35</v>
      </c>
      <c r="H18" t="s">
        <v>227</v>
      </c>
      <c r="I18">
        <v>60.297740173503257</v>
      </c>
      <c r="J18">
        <v>0.6318946128306735</v>
      </c>
      <c r="K18">
        <v>18.742636821248791</v>
      </c>
      <c r="L18">
        <v>6.0190639391667551</v>
      </c>
      <c r="M18">
        <v>3.34154439327407</v>
      </c>
      <c r="N18">
        <v>6.7045089429152815</v>
      </c>
      <c r="O18">
        <v>3.3736746278247822</v>
      </c>
      <c r="P18">
        <v>0.88893648923637125</v>
      </c>
      <c r="Q18">
        <v>0.46193413068990485</v>
      </c>
      <c r="R18">
        <v>100.4619341306899</v>
      </c>
      <c r="S18">
        <v>5.9</v>
      </c>
      <c r="T18">
        <v>5.5</v>
      </c>
      <c r="V18">
        <v>1850</v>
      </c>
      <c r="X18">
        <v>2462.5705783325111</v>
      </c>
      <c r="Y18">
        <v>0.33111923153108708</v>
      </c>
      <c r="Z18">
        <v>1485.298627175664</v>
      </c>
      <c r="AA18">
        <v>-0.19713587720234377</v>
      </c>
      <c r="AB18">
        <v>2729.5238682062841</v>
      </c>
      <c r="AC18">
        <v>0.47541830713853195</v>
      </c>
      <c r="AD18">
        <v>2438.1722484936008</v>
      </c>
      <c r="AE18">
        <v>0.31793094513167613</v>
      </c>
      <c r="AF18">
        <v>2307.8933199194462</v>
      </c>
      <c r="AG18">
        <v>0.24750990265916009</v>
      </c>
      <c r="AI18">
        <v>0.33111923153108708</v>
      </c>
      <c r="AJ18">
        <v>0.47541830713853195</v>
      </c>
      <c r="AK18">
        <v>0.19713587720234377</v>
      </c>
      <c r="AL18">
        <v>0.31793094513167613</v>
      </c>
      <c r="AM18">
        <v>0.24750990265916009</v>
      </c>
      <c r="AO18">
        <v>2.8800745836173984</v>
      </c>
      <c r="AP18">
        <v>0.24252910688216656</v>
      </c>
      <c r="AQ18">
        <v>1.0021943286797372</v>
      </c>
      <c r="AS18">
        <v>0.54216356524692544</v>
      </c>
      <c r="AT18">
        <v>4.2751055677488379E-3</v>
      </c>
      <c r="AU18">
        <v>9.9319004897357371E-2</v>
      </c>
      <c r="AV18">
        <v>2.916878591518729E-2</v>
      </c>
      <c r="AW18">
        <v>1.6093207885437208E-2</v>
      </c>
      <c r="AX18">
        <v>4.4788439744443159E-2</v>
      </c>
      <c r="AY18">
        <v>6.4593745188744986E-2</v>
      </c>
      <c r="AZ18">
        <v>2.9409193821881577E-2</v>
      </c>
      <c r="BA18">
        <v>5.0986045275387823E-3</v>
      </c>
      <c r="BB18">
        <v>3.1170352949888265E-3</v>
      </c>
      <c r="BC18">
        <v>0.16509034720473567</v>
      </c>
      <c r="BD18">
        <v>1.003117035294989</v>
      </c>
      <c r="BF18">
        <v>0.55966053704847463</v>
      </c>
      <c r="BG18">
        <v>4.4130738975341113E-3</v>
      </c>
      <c r="BH18">
        <v>0.20504855428512336</v>
      </c>
      <c r="BI18">
        <v>3.0110135458679788E-2</v>
      </c>
      <c r="BJ18">
        <v>1.6612575881771889E-2</v>
      </c>
      <c r="BK18">
        <v>4.6233874512615E-2</v>
      </c>
      <c r="BL18">
        <v>6.6678346608999378E-2</v>
      </c>
      <c r="BM18">
        <v>6.0716603857438073E-2</v>
      </c>
      <c r="BN18">
        <v>1.0526298449363833E-2</v>
      </c>
      <c r="BO18">
        <v>3.2176298058649191E-3</v>
      </c>
      <c r="BP18">
        <v>1.6392827248760553</v>
      </c>
      <c r="BQ18">
        <v>1</v>
      </c>
    </row>
    <row r="19" spans="1:69">
      <c r="A19">
        <v>178</v>
      </c>
      <c r="B19">
        <f t="shared" si="0"/>
        <v>1273.1500000000001</v>
      </c>
      <c r="C19">
        <f t="shared" si="1"/>
        <v>2</v>
      </c>
      <c r="D19">
        <v>1000</v>
      </c>
      <c r="E19">
        <v>2000</v>
      </c>
      <c r="F19" t="s">
        <v>50</v>
      </c>
      <c r="G19">
        <v>-8.35</v>
      </c>
      <c r="H19" t="s">
        <v>227</v>
      </c>
      <c r="I19">
        <v>65.053763440860209</v>
      </c>
      <c r="J19">
        <v>0.5268817204301075</v>
      </c>
      <c r="K19">
        <v>18.709677419354836</v>
      </c>
      <c r="L19">
        <v>3.6989247311827955</v>
      </c>
      <c r="M19">
        <v>2.935483870967742</v>
      </c>
      <c r="N19">
        <v>3.946236559139785</v>
      </c>
      <c r="O19">
        <v>3.6129032258064515</v>
      </c>
      <c r="P19">
        <v>1.5161290322580645</v>
      </c>
      <c r="Q19">
        <v>0.47816424879522584</v>
      </c>
      <c r="R19">
        <v>100.47816424879522</v>
      </c>
      <c r="S19">
        <v>6</v>
      </c>
      <c r="T19">
        <v>5.5</v>
      </c>
      <c r="V19">
        <v>1915</v>
      </c>
      <c r="X19">
        <v>1862.490426982343</v>
      </c>
      <c r="Y19">
        <v>-2.7420142567967088E-2</v>
      </c>
      <c r="Z19">
        <v>1113.2927792761716</v>
      </c>
      <c r="AA19">
        <v>-0.41864606826309575</v>
      </c>
      <c r="AB19">
        <v>1624.736624259787</v>
      </c>
      <c r="AC19">
        <v>-0.15157356435520258</v>
      </c>
      <c r="AD19">
        <v>6441.117817033869</v>
      </c>
      <c r="AE19">
        <v>2.3635079984511065</v>
      </c>
      <c r="AF19">
        <v>1053.1210080292778</v>
      </c>
      <c r="AG19">
        <v>-0.4500673587314476</v>
      </c>
      <c r="AI19">
        <v>2.7420142567967088E-2</v>
      </c>
      <c r="AJ19">
        <v>0.15157356435520258</v>
      </c>
      <c r="AK19">
        <v>0.41864606826309575</v>
      </c>
      <c r="AL19">
        <v>2.3635079984511065</v>
      </c>
      <c r="AM19">
        <v>0.4500673587314476</v>
      </c>
      <c r="AO19">
        <v>2.1672819023414158</v>
      </c>
      <c r="AP19">
        <v>0.11804307656288031</v>
      </c>
      <c r="AQ19">
        <v>1.2676672582625266</v>
      </c>
      <c r="AS19">
        <v>0.58604209980259037</v>
      </c>
      <c r="AT19">
        <v>3.5714322773112146E-3</v>
      </c>
      <c r="AU19">
        <v>9.9333346430166294E-2</v>
      </c>
      <c r="AV19">
        <v>1.809675958579092E-2</v>
      </c>
      <c r="AW19">
        <v>9.7713375250066091E-3</v>
      </c>
      <c r="AX19">
        <v>3.94208054895165E-2</v>
      </c>
      <c r="AY19">
        <v>3.8091993752164918E-2</v>
      </c>
      <c r="AZ19">
        <v>3.1554648780647059E-2</v>
      </c>
      <c r="BA19">
        <v>8.7125213429776801E-3</v>
      </c>
      <c r="BB19">
        <v>3.232703452200154E-3</v>
      </c>
      <c r="BC19">
        <v>0.16540505501382841</v>
      </c>
      <c r="BD19">
        <v>1.0032327034522002</v>
      </c>
      <c r="BF19">
        <v>0.60156521246383399</v>
      </c>
      <c r="BG19">
        <v>3.6660325553823279E-3</v>
      </c>
      <c r="BH19">
        <v>0.20392898622858455</v>
      </c>
      <c r="BI19">
        <v>1.8576107465317494E-2</v>
      </c>
      <c r="BJ19">
        <v>1.0030161205596811E-2</v>
      </c>
      <c r="BK19">
        <v>4.0464985771132563E-2</v>
      </c>
      <c r="BL19">
        <v>3.9100976401543565E-2</v>
      </c>
      <c r="BM19">
        <v>6.4780939814207211E-2</v>
      </c>
      <c r="BN19">
        <v>1.7886598094401577E-2</v>
      </c>
      <c r="BO19">
        <v>3.3183314640883748E-3</v>
      </c>
      <c r="BP19">
        <v>1.6708770497820029</v>
      </c>
      <c r="BQ19">
        <v>1</v>
      </c>
    </row>
    <row r="20" spans="1:69">
      <c r="A20" t="s">
        <v>58</v>
      </c>
      <c r="B20">
        <f t="shared" si="0"/>
        <v>1123.1500000000001</v>
      </c>
      <c r="C20">
        <f t="shared" si="1"/>
        <v>2</v>
      </c>
      <c r="D20">
        <v>850</v>
      </c>
      <c r="E20">
        <v>2000</v>
      </c>
      <c r="F20" t="s">
        <v>50</v>
      </c>
      <c r="G20">
        <v>-10.72</v>
      </c>
      <c r="H20" t="s">
        <v>2</v>
      </c>
      <c r="I20">
        <v>65.798294910669469</v>
      </c>
      <c r="J20">
        <v>0.46582676225391306</v>
      </c>
      <c r="K20">
        <v>18.936878744470498</v>
      </c>
      <c r="L20">
        <v>1.6260611071359012</v>
      </c>
      <c r="M20">
        <v>0.24950020121869182</v>
      </c>
      <c r="N20">
        <v>1.6961547764276441</v>
      </c>
      <c r="O20">
        <v>5.0178302427813977</v>
      </c>
      <c r="P20">
        <v>6.0557348285960497</v>
      </c>
      <c r="Q20">
        <v>0.10564579802616089</v>
      </c>
      <c r="R20">
        <v>99.951927371579728</v>
      </c>
      <c r="S20">
        <v>8.5438428571428489</v>
      </c>
      <c r="T20">
        <v>7.32</v>
      </c>
      <c r="V20">
        <v>423.10085651497178</v>
      </c>
      <c r="X20">
        <v>853.45876707271657</v>
      </c>
      <c r="Y20">
        <v>1.0171520665369209</v>
      </c>
      <c r="Z20">
        <v>1447.5166032089849</v>
      </c>
      <c r="AA20">
        <v>2.4212093426895795</v>
      </c>
      <c r="AB20">
        <v>3630.9611841497076</v>
      </c>
      <c r="AC20">
        <v>7.5817864186271695</v>
      </c>
      <c r="AD20">
        <v>2929.0003892350683</v>
      </c>
      <c r="AE20">
        <v>5.9227002123344157</v>
      </c>
      <c r="AF20">
        <v>443.66540220490941</v>
      </c>
      <c r="AG20">
        <v>4.8604358448539178E-2</v>
      </c>
      <c r="AI20">
        <v>1.0171520665369209</v>
      </c>
      <c r="AJ20">
        <v>7.5817864186271695</v>
      </c>
      <c r="AK20">
        <v>2.4212093426895795</v>
      </c>
      <c r="AL20">
        <v>5.9227002123344157</v>
      </c>
      <c r="AM20">
        <v>4.8604358448539178E-2</v>
      </c>
      <c r="AO20">
        <v>1.7761148654948642</v>
      </c>
      <c r="AP20">
        <v>2.5343363317218127E-2</v>
      </c>
      <c r="AQ20">
        <v>1.0583420155494783</v>
      </c>
      <c r="AS20">
        <v>0.57706224670902206</v>
      </c>
      <c r="AT20">
        <v>3.0740105703277705E-3</v>
      </c>
      <c r="AU20">
        <v>9.7878836530819871E-2</v>
      </c>
      <c r="AV20">
        <v>9.8501622633839526E-3</v>
      </c>
      <c r="AW20">
        <v>2.0765383216917489E-3</v>
      </c>
      <c r="AX20">
        <v>3.2618826207776886E-3</v>
      </c>
      <c r="AY20">
        <v>1.5939243361567237E-2</v>
      </c>
      <c r="AZ20">
        <v>4.266528191120085E-2</v>
      </c>
      <c r="BA20">
        <v>3.3878656054964013E-2</v>
      </c>
      <c r="BB20">
        <v>6.9533265598854073E-4</v>
      </c>
      <c r="BC20">
        <v>0.21431314165624496</v>
      </c>
      <c r="BD20">
        <v>1.0006953326559886</v>
      </c>
      <c r="BF20">
        <v>0.60103786793767466</v>
      </c>
      <c r="BG20">
        <v>3.2017287038694658E-3</v>
      </c>
      <c r="BH20">
        <v>0.2038909582465479</v>
      </c>
      <c r="BI20">
        <v>1.0259414056954751E-2</v>
      </c>
      <c r="BJ20">
        <v>2.1628137565371124E-3</v>
      </c>
      <c r="BK20">
        <v>3.3974064098560709E-3</v>
      </c>
      <c r="BL20">
        <v>1.6601482597780777E-2</v>
      </c>
      <c r="BM20">
        <v>8.8875854281274647E-2</v>
      </c>
      <c r="BN20">
        <v>7.0572474009504491E-2</v>
      </c>
      <c r="BO20">
        <v>7.2422214318505881E-4</v>
      </c>
      <c r="BP20">
        <v>1.6275423184976971</v>
      </c>
      <c r="BQ20">
        <v>1</v>
      </c>
    </row>
    <row r="21" spans="1:69">
      <c r="A21" t="s">
        <v>59</v>
      </c>
      <c r="B21">
        <f t="shared" si="0"/>
        <v>1173.1500000000001</v>
      </c>
      <c r="C21">
        <f t="shared" si="1"/>
        <v>2.02</v>
      </c>
      <c r="D21">
        <v>900</v>
      </c>
      <c r="E21">
        <v>2020</v>
      </c>
      <c r="F21" t="s">
        <v>50</v>
      </c>
      <c r="G21">
        <v>-9.86</v>
      </c>
      <c r="H21" t="s">
        <v>2</v>
      </c>
      <c r="I21">
        <v>63.915131774819905</v>
      </c>
      <c r="J21">
        <v>0.43452801093347987</v>
      </c>
      <c r="K21">
        <v>19.612935293297049</v>
      </c>
      <c r="L21">
        <v>1.7137672019149963</v>
      </c>
      <c r="M21">
        <v>0.79610471472956668</v>
      </c>
      <c r="N21">
        <v>2.7595424882428441</v>
      </c>
      <c r="O21">
        <v>5.6930327376363934</v>
      </c>
      <c r="P21">
        <v>4.8701917981675535</v>
      </c>
      <c r="Q21">
        <v>0.22741742356133132</v>
      </c>
      <c r="R21">
        <v>100.0226514433031</v>
      </c>
      <c r="S21">
        <v>6.8095571428571366</v>
      </c>
      <c r="T21">
        <v>6.8095571428571366</v>
      </c>
      <c r="V21">
        <v>910.78403962077584</v>
      </c>
      <c r="X21">
        <v>492.04994506898117</v>
      </c>
      <c r="Y21">
        <v>-0.45975124325426636</v>
      </c>
      <c r="Z21">
        <v>668.67468009709921</v>
      </c>
      <c r="AA21">
        <v>-0.26582521101762385</v>
      </c>
      <c r="AB21">
        <v>557.13646501439632</v>
      </c>
      <c r="AC21">
        <v>-0.38828916540262187</v>
      </c>
      <c r="AD21">
        <v>742.55978539653006</v>
      </c>
      <c r="AE21">
        <v>-0.18470268132310433</v>
      </c>
      <c r="AF21">
        <v>637.35860974981108</v>
      </c>
      <c r="AG21">
        <v>-0.3002088508103537</v>
      </c>
      <c r="AI21">
        <v>0.45975124325426636</v>
      </c>
      <c r="AJ21">
        <v>0.38828916540262187</v>
      </c>
      <c r="AK21">
        <v>0.26582521101762385</v>
      </c>
      <c r="AL21">
        <v>0.18470268132310433</v>
      </c>
      <c r="AM21">
        <v>0.3002088508103537</v>
      </c>
      <c r="AO21">
        <v>1.9824476584406872</v>
      </c>
      <c r="AP21">
        <v>6.0761884311376746E-2</v>
      </c>
      <c r="AQ21">
        <v>0.99791750666804013</v>
      </c>
      <c r="AS21">
        <v>0.5853659223908747</v>
      </c>
      <c r="AT21">
        <v>2.9944317782522011E-3</v>
      </c>
      <c r="AU21">
        <v>0.10586166493828053</v>
      </c>
      <c r="AV21">
        <v>7.8276439731205013E-3</v>
      </c>
      <c r="AW21">
        <v>5.2989183817878562E-3</v>
      </c>
      <c r="AX21">
        <v>1.0868843843150344E-2</v>
      </c>
      <c r="AY21">
        <v>2.708039729739628E-2</v>
      </c>
      <c r="AZ21">
        <v>5.0549639260566062E-2</v>
      </c>
      <c r="BA21">
        <v>2.8452544648317341E-2</v>
      </c>
      <c r="BB21">
        <v>1.5630751472345541E-3</v>
      </c>
      <c r="BC21">
        <v>0.1756999934882541</v>
      </c>
      <c r="BD21">
        <v>1.0015630751472346</v>
      </c>
      <c r="BF21">
        <v>0.58005042420260788</v>
      </c>
      <c r="BG21">
        <v>2.9672404162624619E-3</v>
      </c>
      <c r="BH21">
        <v>0.2098007461843365</v>
      </c>
      <c r="BI21">
        <v>7.7565639430641287E-3</v>
      </c>
      <c r="BJ21">
        <v>5.2508008027133462E-3</v>
      </c>
      <c r="BK21">
        <v>1.0770147766821113E-2</v>
      </c>
      <c r="BL21">
        <v>2.6834489913201583E-2</v>
      </c>
      <c r="BM21">
        <v>0.10018123219957786</v>
      </c>
      <c r="BN21">
        <v>5.6388354571415326E-2</v>
      </c>
      <c r="BO21">
        <v>1.5488814219160136E-3</v>
      </c>
      <c r="BP21">
        <v>1.6122586447268989</v>
      </c>
      <c r="BQ21">
        <v>1</v>
      </c>
    </row>
    <row r="22" spans="1:69">
      <c r="A22" t="s">
        <v>60</v>
      </c>
      <c r="B22">
        <f t="shared" si="0"/>
        <v>1173.1500000000001</v>
      </c>
      <c r="C22">
        <f t="shared" si="1"/>
        <v>2.02</v>
      </c>
      <c r="D22">
        <v>900</v>
      </c>
      <c r="E22">
        <v>2020</v>
      </c>
      <c r="F22" t="s">
        <v>50</v>
      </c>
      <c r="G22">
        <v>-9.86</v>
      </c>
      <c r="H22" t="s">
        <v>2</v>
      </c>
      <c r="I22">
        <v>63.870341555789672</v>
      </c>
      <c r="J22">
        <v>0.47799002413357927</v>
      </c>
      <c r="K22">
        <v>19.56160176264753</v>
      </c>
      <c r="L22">
        <v>1.8341621338662304</v>
      </c>
      <c r="M22">
        <v>0.65165145520015588</v>
      </c>
      <c r="N22">
        <v>2.9971399469559947</v>
      </c>
      <c r="O22">
        <v>5.6104740979928422</v>
      </c>
      <c r="P22">
        <v>4.7988592336125357</v>
      </c>
      <c r="Q22">
        <v>0.20741901162885204</v>
      </c>
      <c r="R22">
        <v>100.0096392218274</v>
      </c>
      <c r="S22">
        <v>7.480483333333332</v>
      </c>
      <c r="T22">
        <v>7.480483333333332</v>
      </c>
      <c r="V22">
        <v>830.69239967238957</v>
      </c>
      <c r="X22">
        <v>595.70926980030015</v>
      </c>
      <c r="Y22">
        <v>-0.28287622465880585</v>
      </c>
      <c r="Z22">
        <v>695.51265890444154</v>
      </c>
      <c r="AA22">
        <v>-0.16273140433361438</v>
      </c>
      <c r="AB22">
        <v>686.51940989223988</v>
      </c>
      <c r="AC22">
        <v>-0.17355761270598957</v>
      </c>
      <c r="AD22">
        <v>764.07126428109109</v>
      </c>
      <c r="AE22">
        <v>-8.0199524417910506E-2</v>
      </c>
      <c r="AF22">
        <v>610.00760962472907</v>
      </c>
      <c r="AG22">
        <v>-0.26566366820581805</v>
      </c>
      <c r="AI22">
        <v>0.28287622465880585</v>
      </c>
      <c r="AJ22">
        <v>0.17355761270598957</v>
      </c>
      <c r="AK22">
        <v>0.16273140433361438</v>
      </c>
      <c r="AL22">
        <v>8.0199524417910506E-2</v>
      </c>
      <c r="AM22">
        <v>0.26566366820581805</v>
      </c>
      <c r="AO22">
        <v>1.9784120321388572</v>
      </c>
      <c r="AP22">
        <v>6.1862767181531525E-2</v>
      </c>
      <c r="AQ22">
        <v>0.98433936979489145</v>
      </c>
      <c r="AS22">
        <v>0.57438086852122128</v>
      </c>
      <c r="AT22">
        <v>3.2343905416607377E-3</v>
      </c>
      <c r="AU22">
        <v>0.10367582927078965</v>
      </c>
      <c r="AV22">
        <v>8.2276686674607139E-3</v>
      </c>
      <c r="AW22">
        <v>5.5670828542988627E-3</v>
      </c>
      <c r="AX22">
        <v>8.7358567252150826E-3</v>
      </c>
      <c r="AY22">
        <v>2.8880316514307738E-2</v>
      </c>
      <c r="AZ22">
        <v>4.8915998294082205E-2</v>
      </c>
      <c r="BA22">
        <v>2.7528974875383208E-2</v>
      </c>
      <c r="BB22">
        <v>1.3998505212907658E-3</v>
      </c>
      <c r="BC22">
        <v>0.19085301373558056</v>
      </c>
      <c r="BD22">
        <v>1.0013998505212909</v>
      </c>
      <c r="BF22">
        <v>0.58061212047882693</v>
      </c>
      <c r="BG22">
        <v>3.2694792841640764E-3</v>
      </c>
      <c r="BH22">
        <v>0.20960114228835958</v>
      </c>
      <c r="BI22">
        <v>8.3169276927876519E-3</v>
      </c>
      <c r="BJ22">
        <v>5.6274781387436858E-3</v>
      </c>
      <c r="BK22">
        <v>8.830628900445267E-3</v>
      </c>
      <c r="BL22">
        <v>2.919362870605844E-2</v>
      </c>
      <c r="BM22">
        <v>9.889334081751866E-2</v>
      </c>
      <c r="BN22">
        <v>5.5655253693095666E-2</v>
      </c>
      <c r="BO22">
        <v>1.4150369973368881E-3</v>
      </c>
      <c r="BP22">
        <v>1.6142216127212354</v>
      </c>
      <c r="BQ22">
        <v>1</v>
      </c>
    </row>
    <row r="23" spans="1:69">
      <c r="A23" t="s">
        <v>61</v>
      </c>
      <c r="B23">
        <f t="shared" si="0"/>
        <v>1223.1500000000001</v>
      </c>
      <c r="C23">
        <f t="shared" si="1"/>
        <v>1.95</v>
      </c>
      <c r="D23">
        <v>950</v>
      </c>
      <c r="E23">
        <v>1950</v>
      </c>
      <c r="F23" t="s">
        <v>50</v>
      </c>
      <c r="G23">
        <v>-9.08</v>
      </c>
      <c r="H23" t="s">
        <v>2</v>
      </c>
      <c r="I23">
        <v>60.192120319314832</v>
      </c>
      <c r="J23">
        <v>0.88099822073443324</v>
      </c>
      <c r="K23">
        <v>19.128214334185571</v>
      </c>
      <c r="L23">
        <v>3.3158345857411429</v>
      </c>
      <c r="M23">
        <v>1.4744584171780868</v>
      </c>
      <c r="N23">
        <v>5.2321123001510106</v>
      </c>
      <c r="O23">
        <v>5.5993036070052202</v>
      </c>
      <c r="P23">
        <v>3.7021105610307794</v>
      </c>
      <c r="Q23">
        <v>0.46414605858385971</v>
      </c>
      <c r="R23">
        <v>99.989298403924948</v>
      </c>
      <c r="S23">
        <v>8.6233625000000025</v>
      </c>
      <c r="T23">
        <v>8.6233625000000025</v>
      </c>
      <c r="V23">
        <v>1858.8585500224999</v>
      </c>
      <c r="X23">
        <v>1638.0765570397166</v>
      </c>
      <c r="Y23">
        <v>-0.11877288510204875</v>
      </c>
      <c r="Z23">
        <v>1240.112468401582</v>
      </c>
      <c r="AA23">
        <v>-0.33286345623954472</v>
      </c>
      <c r="AB23">
        <v>5266.9092301895726</v>
      </c>
      <c r="AC23">
        <v>1.8334104443427506</v>
      </c>
      <c r="AD23">
        <v>1519.7322813895948</v>
      </c>
      <c r="AE23">
        <v>-0.18243790988227707</v>
      </c>
      <c r="AF23">
        <v>1113.1061964686103</v>
      </c>
      <c r="AG23">
        <v>-0.4011883279364441</v>
      </c>
      <c r="AI23">
        <v>0.11877288510204875</v>
      </c>
      <c r="AJ23">
        <v>1.8334104443427506</v>
      </c>
      <c r="AK23">
        <v>0.33286345623954472</v>
      </c>
      <c r="AL23">
        <v>0.18243790988227707</v>
      </c>
      <c r="AM23">
        <v>0.4011883279364441</v>
      </c>
      <c r="AO23">
        <v>2.6581743031859855</v>
      </c>
      <c r="AP23">
        <v>0.17148637841483333</v>
      </c>
      <c r="AQ23">
        <v>0.84151114885959577</v>
      </c>
      <c r="AS23">
        <v>0.5225455825758103</v>
      </c>
      <c r="AT23">
        <v>5.7548295927293651E-3</v>
      </c>
      <c r="AU23">
        <v>9.786588897120041E-2</v>
      </c>
      <c r="AV23">
        <v>1.452113764948134E-2</v>
      </c>
      <c r="AW23">
        <v>9.553115744923216E-3</v>
      </c>
      <c r="AX23">
        <v>1.9081234709422107E-2</v>
      </c>
      <c r="AY23">
        <v>4.8669377863456584E-2</v>
      </c>
      <c r="AZ23">
        <v>4.7126934130075654E-2</v>
      </c>
      <c r="BA23">
        <v>2.0501480500158337E-2</v>
      </c>
      <c r="BB23">
        <v>3.0239289382168614E-3</v>
      </c>
      <c r="BC23">
        <v>0.21438041826274257</v>
      </c>
      <c r="BD23">
        <v>1.0030239289382168</v>
      </c>
      <c r="BF23">
        <v>0.5494037997245006</v>
      </c>
      <c r="BG23">
        <v>6.0506209418655149E-3</v>
      </c>
      <c r="BH23">
        <v>0.20579215692209218</v>
      </c>
      <c r="BI23">
        <v>1.5267506734285936E-2</v>
      </c>
      <c r="BJ23">
        <v>1.0044134453490131E-2</v>
      </c>
      <c r="BK23">
        <v>2.0061987321978034E-2</v>
      </c>
      <c r="BL23">
        <v>5.1170925599646165E-2</v>
      </c>
      <c r="BM23">
        <v>9.9098404211171304E-2</v>
      </c>
      <c r="BN23">
        <v>4.3110464090970045E-2</v>
      </c>
      <c r="BO23">
        <v>3.1793552642121717E-3</v>
      </c>
      <c r="BP23">
        <v>1.5922681322030865</v>
      </c>
      <c r="BQ23">
        <v>1</v>
      </c>
    </row>
    <row r="24" spans="1:69">
      <c r="A24" t="s">
        <v>62</v>
      </c>
      <c r="B24">
        <f t="shared" si="0"/>
        <v>1273.1500000000001</v>
      </c>
      <c r="C24">
        <f t="shared" si="1"/>
        <v>1.99</v>
      </c>
      <c r="D24">
        <v>1000</v>
      </c>
      <c r="E24">
        <v>1990</v>
      </c>
      <c r="F24" t="s">
        <v>50</v>
      </c>
      <c r="G24">
        <v>-8.35</v>
      </c>
      <c r="H24" t="s">
        <v>2</v>
      </c>
      <c r="I24">
        <v>56.494103924602861</v>
      </c>
      <c r="J24">
        <v>0.90545120621000275</v>
      </c>
      <c r="K24">
        <v>19.446544279551564</v>
      </c>
      <c r="L24">
        <v>4.4355994911059691</v>
      </c>
      <c r="M24">
        <v>2.3818354793283052</v>
      </c>
      <c r="N24">
        <v>7.6527286144633324</v>
      </c>
      <c r="O24">
        <v>4.9006287626955558</v>
      </c>
      <c r="P24">
        <v>2.9798508655492704</v>
      </c>
      <c r="Q24">
        <v>0.69603888888888887</v>
      </c>
      <c r="R24">
        <v>99.892781512395757</v>
      </c>
      <c r="S24">
        <v>7.989091666666666</v>
      </c>
      <c r="T24">
        <v>7.989091666666666</v>
      </c>
      <c r="V24">
        <v>2787.5661461111113</v>
      </c>
      <c r="X24">
        <v>2846.3160265396414</v>
      </c>
      <c r="Y24">
        <v>2.1075690171690139E-2</v>
      </c>
      <c r="Z24">
        <v>1938.2735515306279</v>
      </c>
      <c r="AA24">
        <v>-0.30467172797507169</v>
      </c>
      <c r="AB24">
        <v>5078.609405381927</v>
      </c>
      <c r="AC24">
        <v>0.82187942426658234</v>
      </c>
      <c r="AD24">
        <v>2673.9813145283233</v>
      </c>
      <c r="AE24">
        <v>-4.0746954737288774E-2</v>
      </c>
      <c r="AF24">
        <v>2704.5551694626788</v>
      </c>
      <c r="AG24">
        <v>-2.9779015921914443E-2</v>
      </c>
      <c r="AI24">
        <v>2.1075690171690139E-2</v>
      </c>
      <c r="AJ24">
        <v>0.82187942426658234</v>
      </c>
      <c r="AK24">
        <v>0.30467172797507169</v>
      </c>
      <c r="AL24">
        <v>4.0746954737288774E-2</v>
      </c>
      <c r="AM24">
        <v>2.9779015921914443E-2</v>
      </c>
      <c r="AO24">
        <v>3.2721536537731386</v>
      </c>
      <c r="AP24">
        <v>0.26824350817485954</v>
      </c>
      <c r="AQ24">
        <v>0.77166853863985696</v>
      </c>
      <c r="AS24">
        <v>0.49767504171383531</v>
      </c>
      <c r="AT24">
        <v>6.0017884964302434E-3</v>
      </c>
      <c r="AU24">
        <v>0.10096190839309575</v>
      </c>
      <c r="AV24">
        <v>2.0051169003916545E-2</v>
      </c>
      <c r="AW24">
        <v>1.2627961561596438E-2</v>
      </c>
      <c r="AX24">
        <v>3.1278354895514483E-2</v>
      </c>
      <c r="AY24">
        <v>7.2235926670994668E-2</v>
      </c>
      <c r="AZ24">
        <v>4.1854790626882597E-2</v>
      </c>
      <c r="BA24">
        <v>1.6745131693778184E-2</v>
      </c>
      <c r="BB24">
        <v>4.6015973851674793E-3</v>
      </c>
      <c r="BC24">
        <v>0.20056792694395587</v>
      </c>
      <c r="BD24">
        <v>1.0046015973851676</v>
      </c>
      <c r="BF24">
        <v>0.51895537579277295</v>
      </c>
      <c r="BG24">
        <v>6.2584219491252646E-3</v>
      </c>
      <c r="BH24">
        <v>0.21055797747246349</v>
      </c>
      <c r="BI24">
        <v>2.0908546889709608E-2</v>
      </c>
      <c r="BJ24">
        <v>1.3167926836610722E-2</v>
      </c>
      <c r="BK24">
        <v>3.2615801594316089E-2</v>
      </c>
      <c r="BL24">
        <v>7.5324698506461368E-2</v>
      </c>
      <c r="BM24">
        <v>8.7288960779315902E-2</v>
      </c>
      <c r="BN24">
        <v>3.4922290179224595E-2</v>
      </c>
      <c r="BO24">
        <v>4.7983593712938319E-3</v>
      </c>
      <c r="BP24">
        <v>1.5759711244171652</v>
      </c>
      <c r="BQ24">
        <v>1</v>
      </c>
    </row>
    <row r="25" spans="1:69">
      <c r="A25" t="s">
        <v>63</v>
      </c>
      <c r="B25">
        <f t="shared" si="0"/>
        <v>1123.1500000000001</v>
      </c>
      <c r="C25">
        <f t="shared" si="1"/>
        <v>2</v>
      </c>
      <c r="D25">
        <v>850</v>
      </c>
      <c r="E25">
        <v>2000</v>
      </c>
      <c r="F25" t="s">
        <v>64</v>
      </c>
      <c r="G25">
        <v>-7.93</v>
      </c>
      <c r="H25" t="s">
        <v>2</v>
      </c>
      <c r="I25">
        <v>64.709999999999994</v>
      </c>
      <c r="J25">
        <v>0.67</v>
      </c>
      <c r="K25">
        <v>19.510000000000002</v>
      </c>
      <c r="L25">
        <v>1.64</v>
      </c>
      <c r="M25">
        <v>0.48</v>
      </c>
      <c r="N25">
        <v>2.2799999999999998</v>
      </c>
      <c r="O25">
        <v>4.8099999999999996</v>
      </c>
      <c r="P25">
        <v>5.76</v>
      </c>
      <c r="Q25">
        <v>0.12998565006583387</v>
      </c>
      <c r="R25">
        <v>99.989985650065847</v>
      </c>
      <c r="S25">
        <v>8.817499999999999</v>
      </c>
      <c r="T25">
        <v>8.817499999999999</v>
      </c>
      <c r="V25">
        <v>520.57952994865809</v>
      </c>
      <c r="X25">
        <v>404.58951648235546</v>
      </c>
      <c r="Y25">
        <v>-0.22280940143332584</v>
      </c>
      <c r="Z25">
        <v>423.57417512799725</v>
      </c>
      <c r="AA25">
        <v>-0.18634108573233363</v>
      </c>
      <c r="AB25">
        <v>357.785256735318</v>
      </c>
      <c r="AC25">
        <v>-0.31271739253634423</v>
      </c>
      <c r="AD25">
        <v>399.28761505030332</v>
      </c>
      <c r="AE25">
        <v>-0.23299401517058715</v>
      </c>
      <c r="AF25">
        <v>299.07097900374413</v>
      </c>
      <c r="AG25">
        <v>-0.42550376686298086</v>
      </c>
      <c r="AI25">
        <v>0.22280940143332584</v>
      </c>
      <c r="AJ25">
        <v>0.31271739253634423</v>
      </c>
      <c r="AK25">
        <v>0.18634108573233363</v>
      </c>
      <c r="AL25">
        <v>0.23299401517058715</v>
      </c>
      <c r="AM25">
        <v>0.42550376686298086</v>
      </c>
      <c r="AO25">
        <v>1.678159254188178</v>
      </c>
      <c r="AP25">
        <v>3.1230654738164061E-2</v>
      </c>
      <c r="AQ25">
        <v>1.0665585813560834</v>
      </c>
      <c r="AS25">
        <v>0.563360049463275</v>
      </c>
      <c r="AT25">
        <v>4.3889673176332215E-3</v>
      </c>
      <c r="AU25">
        <v>0.10010235450879991</v>
      </c>
      <c r="AV25">
        <v>3.4692321515684744E-3</v>
      </c>
      <c r="AW25">
        <v>8.4715816328985432E-3</v>
      </c>
      <c r="AX25">
        <v>6.2293866709631236E-3</v>
      </c>
      <c r="AY25">
        <v>2.1268834510627437E-2</v>
      </c>
      <c r="AZ25">
        <v>4.0598534270409069E-2</v>
      </c>
      <c r="BA25">
        <v>3.1988098943506175E-2</v>
      </c>
      <c r="BB25">
        <v>8.4926344680185154E-4</v>
      </c>
      <c r="BC25">
        <v>0.22012296053031899</v>
      </c>
      <c r="BD25">
        <v>1.0008492634468018</v>
      </c>
      <c r="BF25">
        <v>0.59141312348050967</v>
      </c>
      <c r="BG25">
        <v>4.6075203107645082E-3</v>
      </c>
      <c r="BH25">
        <v>0.21017410163963696</v>
      </c>
      <c r="BI25">
        <v>3.6419860172776982E-3</v>
      </c>
      <c r="BJ25">
        <v>8.8934324666897682E-3</v>
      </c>
      <c r="BK25">
        <v>6.5395851763931662E-3</v>
      </c>
      <c r="BL25">
        <v>2.2327937280437596E-2</v>
      </c>
      <c r="BM25">
        <v>8.5240357332645275E-2</v>
      </c>
      <c r="BN25">
        <v>6.7161956295645489E-2</v>
      </c>
      <c r="BO25">
        <v>8.9155336486750438E-4</v>
      </c>
      <c r="BP25">
        <v>1.6293532540302922</v>
      </c>
      <c r="BQ25">
        <v>1</v>
      </c>
    </row>
    <row r="26" spans="1:69">
      <c r="A26" t="s">
        <v>65</v>
      </c>
      <c r="B26">
        <f t="shared" si="0"/>
        <v>1123.1500000000001</v>
      </c>
      <c r="C26">
        <f t="shared" si="1"/>
        <v>2</v>
      </c>
      <c r="D26">
        <v>850</v>
      </c>
      <c r="E26">
        <v>2000</v>
      </c>
      <c r="F26" t="s">
        <v>64</v>
      </c>
      <c r="G26">
        <v>-7.93</v>
      </c>
      <c r="H26" t="s">
        <v>2</v>
      </c>
      <c r="I26">
        <v>65.21848974684174</v>
      </c>
      <c r="J26">
        <v>0.61494413300994732</v>
      </c>
      <c r="K26">
        <v>19.560685070938913</v>
      </c>
      <c r="L26">
        <v>1.4504895415402896</v>
      </c>
      <c r="M26">
        <v>0.43449873480355633</v>
      </c>
      <c r="N26">
        <v>2.4922409841859605</v>
      </c>
      <c r="O26">
        <v>4.6963508638640343</v>
      </c>
      <c r="P26">
        <v>5.3932859862996541</v>
      </c>
      <c r="Q26">
        <v>0.15651634186083724</v>
      </c>
      <c r="R26">
        <v>100.01750140334494</v>
      </c>
      <c r="S26">
        <v>8.3014285714285716</v>
      </c>
      <c r="T26">
        <v>8.3014285714285716</v>
      </c>
      <c r="V26">
        <v>626.83229751846704</v>
      </c>
      <c r="X26">
        <v>422.69147679990215</v>
      </c>
      <c r="Y26">
        <v>-0.32567055259712541</v>
      </c>
      <c r="Z26">
        <v>414.96862989309233</v>
      </c>
      <c r="AA26">
        <v>-0.33799098812251777</v>
      </c>
      <c r="AB26">
        <v>207.82146914133943</v>
      </c>
      <c r="AC26">
        <v>-0.66845762420974031</v>
      </c>
      <c r="AD26">
        <v>374.95101760529172</v>
      </c>
      <c r="AE26">
        <v>-0.40183200659942808</v>
      </c>
      <c r="AF26">
        <v>327.90196888088485</v>
      </c>
      <c r="AG26">
        <v>-0.47689043755562938</v>
      </c>
      <c r="AI26">
        <v>0.32567055259712541</v>
      </c>
      <c r="AJ26">
        <v>0.66845762420974031</v>
      </c>
      <c r="AK26">
        <v>0.33799098812251777</v>
      </c>
      <c r="AL26">
        <v>0.40183200659942808</v>
      </c>
      <c r="AM26">
        <v>0.47689043755562938</v>
      </c>
      <c r="AO26">
        <v>1.6346977313666691</v>
      </c>
      <c r="AP26">
        <v>2.2581332334281952E-2</v>
      </c>
      <c r="AQ26">
        <v>1.0810307432160871</v>
      </c>
      <c r="AS26">
        <v>0.5748627969014366</v>
      </c>
      <c r="AT26">
        <v>4.0785146477630976E-3</v>
      </c>
      <c r="AU26">
        <v>0.10161314750445076</v>
      </c>
      <c r="AV26">
        <v>3.1361177970491974E-3</v>
      </c>
      <c r="AW26">
        <v>7.5564865991117327E-3</v>
      </c>
      <c r="AX26">
        <v>5.7091491355572557E-3</v>
      </c>
      <c r="AY26">
        <v>2.3538441176255927E-2</v>
      </c>
      <c r="AZ26">
        <v>4.013327800651173E-2</v>
      </c>
      <c r="BA26">
        <v>3.0324818975018437E-2</v>
      </c>
      <c r="BB26">
        <v>1.0353460483621562E-3</v>
      </c>
      <c r="BC26">
        <v>0.20904724925684562</v>
      </c>
      <c r="BD26">
        <v>1.0010353460483625</v>
      </c>
      <c r="BF26">
        <v>0.59693507093211884</v>
      </c>
      <c r="BG26">
        <v>4.2351121757798794E-3</v>
      </c>
      <c r="BH26">
        <v>0.21102931600426761</v>
      </c>
      <c r="BI26">
        <v>3.2565313144694908E-3</v>
      </c>
      <c r="BJ26">
        <v>7.8466233827473742E-3</v>
      </c>
      <c r="BK26">
        <v>5.928356057419793E-3</v>
      </c>
      <c r="BL26">
        <v>2.4442216697472156E-2</v>
      </c>
      <c r="BM26">
        <v>8.334844864787129E-2</v>
      </c>
      <c r="BN26">
        <v>6.297832478785359E-2</v>
      </c>
      <c r="BO26">
        <v>1.0750989108177025E-3</v>
      </c>
      <c r="BP26">
        <v>1.6374447660835441</v>
      </c>
      <c r="BQ26">
        <v>1</v>
      </c>
    </row>
    <row r="27" spans="1:69">
      <c r="A27" t="s">
        <v>66</v>
      </c>
      <c r="B27">
        <f t="shared" si="0"/>
        <v>1173.1500000000001</v>
      </c>
      <c r="C27">
        <f t="shared" si="1"/>
        <v>2.02</v>
      </c>
      <c r="D27">
        <v>900</v>
      </c>
      <c r="E27">
        <v>2020</v>
      </c>
      <c r="F27" t="s">
        <v>64</v>
      </c>
      <c r="G27">
        <v>-6.98</v>
      </c>
      <c r="H27" t="s">
        <v>2</v>
      </c>
      <c r="I27">
        <v>62.809098670568822</v>
      </c>
      <c r="J27">
        <v>0.57880871232514131</v>
      </c>
      <c r="K27">
        <v>19.793667476321716</v>
      </c>
      <c r="L27">
        <v>1.9760757991490612</v>
      </c>
      <c r="M27">
        <v>0.71264998806978319</v>
      </c>
      <c r="N27">
        <v>3.525079619974802</v>
      </c>
      <c r="O27">
        <v>5.833065881881911</v>
      </c>
      <c r="P27">
        <v>4.504099487650981</v>
      </c>
      <c r="Q27">
        <v>0.27992131913629764</v>
      </c>
      <c r="R27">
        <v>100.01246695507851</v>
      </c>
      <c r="S27">
        <v>7.8016909090909108</v>
      </c>
      <c r="T27">
        <v>7.8016909090909108</v>
      </c>
      <c r="V27">
        <v>1121.0568910089585</v>
      </c>
      <c r="X27">
        <v>746.07567800288928</v>
      </c>
      <c r="Y27">
        <v>-0.33448901301394585</v>
      </c>
      <c r="Z27">
        <v>726.80931046243222</v>
      </c>
      <c r="AA27">
        <v>-0.35167490937208445</v>
      </c>
      <c r="AB27">
        <v>937.35253762037155</v>
      </c>
      <c r="AC27">
        <v>-0.16386711045792851</v>
      </c>
      <c r="AD27">
        <v>753.66204168207935</v>
      </c>
      <c r="AE27">
        <v>-0.32772185985692609</v>
      </c>
      <c r="AF27">
        <v>746.18277566430447</v>
      </c>
      <c r="AG27">
        <v>-0.33439348025171572</v>
      </c>
      <c r="AI27">
        <v>0.33448901301394585</v>
      </c>
      <c r="AJ27">
        <v>0.16386711045792851</v>
      </c>
      <c r="AK27">
        <v>0.35167490937208445</v>
      </c>
      <c r="AL27">
        <v>0.32772185985692609</v>
      </c>
      <c r="AM27">
        <v>0.33439348025171572</v>
      </c>
      <c r="AO27">
        <v>1.9793543280261743</v>
      </c>
      <c r="AP27">
        <v>7.7899040983867116E-2</v>
      </c>
      <c r="AQ27">
        <v>0.94798115068299416</v>
      </c>
      <c r="AS27">
        <v>0.56015111038490617</v>
      </c>
      <c r="AT27">
        <v>3.8841017441489235E-3</v>
      </c>
      <c r="AU27">
        <v>0.10403543497145441</v>
      </c>
      <c r="AV27">
        <v>4.1858941296329961E-3</v>
      </c>
      <c r="AW27">
        <v>1.055289043908963E-2</v>
      </c>
      <c r="AX27">
        <v>9.4743260848373905E-3</v>
      </c>
      <c r="AY27">
        <v>3.3685714987747223E-2</v>
      </c>
      <c r="AZ27">
        <v>5.0434782671138371E-2</v>
      </c>
      <c r="BA27">
        <v>2.562370442414082E-2</v>
      </c>
      <c r="BB27">
        <v>1.8734883274877676E-3</v>
      </c>
      <c r="BC27">
        <v>0.19797204016290423</v>
      </c>
      <c r="BD27">
        <v>1.0018734883274878</v>
      </c>
      <c r="BF27">
        <v>0.57034785672330313</v>
      </c>
      <c r="BG27">
        <v>3.9548062371033282E-3</v>
      </c>
      <c r="BH27">
        <v>0.2118585012478964</v>
      </c>
      <c r="BI27">
        <v>4.2620923194570306E-3</v>
      </c>
      <c r="BJ27">
        <v>1.0744990650888461E-2</v>
      </c>
      <c r="BK27">
        <v>9.6467925818652395E-3</v>
      </c>
      <c r="BL27">
        <v>3.4298915041428402E-2</v>
      </c>
      <c r="BM27">
        <v>0.10270575088576837</v>
      </c>
      <c r="BN27">
        <v>5.2180294312289682E-2</v>
      </c>
      <c r="BO27">
        <v>1.9075924913270813E-3</v>
      </c>
      <c r="BP27">
        <v>1.60816138631077</v>
      </c>
      <c r="BQ27">
        <v>1</v>
      </c>
    </row>
    <row r="28" spans="1:69">
      <c r="A28" t="s">
        <v>67</v>
      </c>
      <c r="B28">
        <f t="shared" si="0"/>
        <v>1173.1500000000001</v>
      </c>
      <c r="C28">
        <f t="shared" si="1"/>
        <v>2.02</v>
      </c>
      <c r="D28">
        <v>900</v>
      </c>
      <c r="E28">
        <v>2020</v>
      </c>
      <c r="F28" t="s">
        <v>64</v>
      </c>
      <c r="G28">
        <v>-6.98</v>
      </c>
      <c r="H28" t="s">
        <v>2</v>
      </c>
      <c r="I28">
        <v>63.983466055454734</v>
      </c>
      <c r="J28">
        <v>0.47980490615653798</v>
      </c>
      <c r="K28">
        <v>19.652165107389408</v>
      </c>
      <c r="L28">
        <v>1.8168698848875287</v>
      </c>
      <c r="M28">
        <v>0.81578701312077362</v>
      </c>
      <c r="N28">
        <v>2.7487930570272403</v>
      </c>
      <c r="O28">
        <v>5.3632224046749348</v>
      </c>
      <c r="P28">
        <v>4.9068882877990578</v>
      </c>
      <c r="Q28">
        <v>0.2405767926912655</v>
      </c>
      <c r="R28">
        <v>100.00757350920148</v>
      </c>
      <c r="S28">
        <v>6.9700500000000076</v>
      </c>
      <c r="T28">
        <v>6.9700500000000076</v>
      </c>
      <c r="V28">
        <v>963.48599704924914</v>
      </c>
      <c r="X28">
        <v>530.24046393907486</v>
      </c>
      <c r="Y28">
        <v>-0.44966458717305957</v>
      </c>
      <c r="Z28">
        <v>655.70759877788123</v>
      </c>
      <c r="AA28">
        <v>-0.31944252351768809</v>
      </c>
      <c r="AB28">
        <v>534.36007413592404</v>
      </c>
      <c r="AC28">
        <v>-0.44538885279864643</v>
      </c>
      <c r="AD28">
        <v>720.12467849853556</v>
      </c>
      <c r="AE28">
        <v>-0.25258417797043919</v>
      </c>
      <c r="AF28">
        <v>590.49586811219228</v>
      </c>
      <c r="AG28">
        <v>-0.38712563553530427</v>
      </c>
      <c r="AI28">
        <v>0.44966458717305957</v>
      </c>
      <c r="AJ28">
        <v>0.44538885279864643</v>
      </c>
      <c r="AK28">
        <v>0.31944252351768809</v>
      </c>
      <c r="AL28">
        <v>0.25258417797043919</v>
      </c>
      <c r="AM28">
        <v>0.38712563553530427</v>
      </c>
      <c r="AO28">
        <v>1.8321309353489132</v>
      </c>
      <c r="AP28">
        <v>5.5738309691473198E-2</v>
      </c>
      <c r="AQ28">
        <v>1.0272157864533216</v>
      </c>
      <c r="AS28">
        <v>0.58374215563211262</v>
      </c>
      <c r="AT28">
        <v>3.2937518579985487E-3</v>
      </c>
      <c r="AU28">
        <v>0.10566619680608853</v>
      </c>
      <c r="AV28">
        <v>4.0415120546055186E-3</v>
      </c>
      <c r="AW28">
        <v>9.8213388657100043E-3</v>
      </c>
      <c r="AX28">
        <v>1.1094800262013427E-2</v>
      </c>
      <c r="AY28">
        <v>2.6871353311555574E-2</v>
      </c>
      <c r="AZ28">
        <v>4.7438367358666161E-2</v>
      </c>
      <c r="BA28">
        <v>2.855688068033118E-2</v>
      </c>
      <c r="BB28">
        <v>1.6471737065491842E-3</v>
      </c>
      <c r="BC28">
        <v>0.17947364317091849</v>
      </c>
      <c r="BD28">
        <v>1.0016471737065491</v>
      </c>
      <c r="BF28">
        <v>0.58246783153513149</v>
      </c>
      <c r="BG28">
        <v>3.2865615132176775E-3</v>
      </c>
      <c r="BH28">
        <v>0.21087104957687935</v>
      </c>
      <c r="BI28">
        <v>4.0326893301376463E-3</v>
      </c>
      <c r="BJ28">
        <v>9.7998986310782587E-3</v>
      </c>
      <c r="BK28">
        <v>1.1070580028493086E-2</v>
      </c>
      <c r="BL28">
        <v>2.6812692458106791E-2</v>
      </c>
      <c r="BM28">
        <v>9.4669616372140566E-2</v>
      </c>
      <c r="BN28">
        <v>5.6989080554815282E-2</v>
      </c>
      <c r="BO28">
        <v>1.6435778841027197E-3</v>
      </c>
      <c r="BP28">
        <v>1.6202605186888503</v>
      </c>
      <c r="BQ28">
        <v>1</v>
      </c>
    </row>
    <row r="29" spans="1:69">
      <c r="A29" t="s">
        <v>68</v>
      </c>
      <c r="B29">
        <f t="shared" si="0"/>
        <v>1223.1500000000001</v>
      </c>
      <c r="C29">
        <f t="shared" si="1"/>
        <v>1.7</v>
      </c>
      <c r="D29">
        <v>950</v>
      </c>
      <c r="E29">
        <v>1700</v>
      </c>
      <c r="F29" t="s">
        <v>64</v>
      </c>
      <c r="G29">
        <v>-6.12</v>
      </c>
      <c r="H29" t="s">
        <v>2</v>
      </c>
      <c r="I29">
        <v>62.013375521571909</v>
      </c>
      <c r="J29">
        <v>0.64126700240179535</v>
      </c>
      <c r="K29">
        <v>19.287122897478572</v>
      </c>
      <c r="L29">
        <v>2.4599518594756922</v>
      </c>
      <c r="M29">
        <v>1.1549723264115741</v>
      </c>
      <c r="N29">
        <v>4.5795782392673985</v>
      </c>
      <c r="O29">
        <v>5.5064286155050821</v>
      </c>
      <c r="P29">
        <v>3.9862993031021055</v>
      </c>
      <c r="Q29">
        <v>0.34715033190307371</v>
      </c>
      <c r="R29">
        <v>99.976146097117194</v>
      </c>
      <c r="S29">
        <v>7.1211714285714294</v>
      </c>
      <c r="T29">
        <v>7.1211714285714294</v>
      </c>
      <c r="V29">
        <v>1390.3023642386199</v>
      </c>
      <c r="X29">
        <v>1251.2984193152934</v>
      </c>
      <c r="Y29">
        <v>-9.9981089365010309E-2</v>
      </c>
      <c r="Z29">
        <v>1104.8500162095577</v>
      </c>
      <c r="AA29">
        <v>-0.20531673927303312</v>
      </c>
      <c r="AB29">
        <v>1609.6287762051236</v>
      </c>
      <c r="AC29">
        <v>0.15775446953700231</v>
      </c>
      <c r="AD29">
        <v>1224.6758757315622</v>
      </c>
      <c r="AE29">
        <v>-0.11912983302575395</v>
      </c>
      <c r="AF29">
        <v>1073.6010853137689</v>
      </c>
      <c r="AG29">
        <v>-0.22779309527988051</v>
      </c>
      <c r="AI29">
        <v>9.9981089365010309E-2</v>
      </c>
      <c r="AJ29">
        <v>0.15775446953700231</v>
      </c>
      <c r="AK29">
        <v>0.20531673927303312</v>
      </c>
      <c r="AL29">
        <v>0.11912983302575395</v>
      </c>
      <c r="AM29">
        <v>0.22779309527988051</v>
      </c>
      <c r="AO29">
        <v>2.2056183650622492</v>
      </c>
      <c r="AP29">
        <v>0.12273236686854432</v>
      </c>
      <c r="AQ29">
        <v>0.88883929208102774</v>
      </c>
      <c r="AS29">
        <v>0.5608962802620272</v>
      </c>
      <c r="AT29">
        <v>4.3642435578069216E-3</v>
      </c>
      <c r="AU29">
        <v>0.10281039159295211</v>
      </c>
      <c r="AV29">
        <v>5.2817153098748439E-3</v>
      </c>
      <c r="AW29">
        <v>1.3326264579408838E-2</v>
      </c>
      <c r="AX29">
        <v>1.5572494015567043E-2</v>
      </c>
      <c r="AY29">
        <v>4.4383022082174241E-2</v>
      </c>
      <c r="AZ29">
        <v>4.8285622406947198E-2</v>
      </c>
      <c r="BA29">
        <v>2.299949992002534E-2</v>
      </c>
      <c r="BB29">
        <v>2.3563898784750088E-3</v>
      </c>
      <c r="BC29">
        <v>0.18208046627321628</v>
      </c>
      <c r="BD29">
        <v>1.0023563898784751</v>
      </c>
      <c r="BF29">
        <v>0.56541106064127189</v>
      </c>
      <c r="BG29">
        <v>4.3993723362966385E-3</v>
      </c>
      <c r="BH29">
        <v>0.20727587114095172</v>
      </c>
      <c r="BI29">
        <v>5.3242290249571386E-3</v>
      </c>
      <c r="BJ29">
        <v>1.3433530681839809E-2</v>
      </c>
      <c r="BK29">
        <v>1.569784052420237E-2</v>
      </c>
      <c r="BL29">
        <v>4.4740271014498359E-2</v>
      </c>
      <c r="BM29">
        <v>9.7348568494988005E-2</v>
      </c>
      <c r="BN29">
        <v>4.6369256140994089E-2</v>
      </c>
      <c r="BO29">
        <v>2.3753569908691566E-3</v>
      </c>
      <c r="BP29">
        <v>1.6083062215709731</v>
      </c>
      <c r="BQ29">
        <v>1</v>
      </c>
    </row>
    <row r="30" spans="1:69">
      <c r="A30" t="s">
        <v>69</v>
      </c>
      <c r="B30">
        <f t="shared" si="0"/>
        <v>1223.1500000000001</v>
      </c>
      <c r="C30">
        <f t="shared" si="1"/>
        <v>1.7</v>
      </c>
      <c r="D30">
        <v>950</v>
      </c>
      <c r="E30">
        <v>1700</v>
      </c>
      <c r="F30" t="s">
        <v>64</v>
      </c>
      <c r="G30">
        <v>-6.12</v>
      </c>
      <c r="H30" t="s">
        <v>2</v>
      </c>
      <c r="I30">
        <v>62.020557582509106</v>
      </c>
      <c r="J30">
        <v>0.62853115289018713</v>
      </c>
      <c r="K30">
        <v>19.175323419034193</v>
      </c>
      <c r="L30">
        <v>2.3849054333801192</v>
      </c>
      <c r="M30">
        <v>1.2791085587298716</v>
      </c>
      <c r="N30">
        <v>4.579311271563177</v>
      </c>
      <c r="O30">
        <v>5.629781369478966</v>
      </c>
      <c r="P30">
        <v>3.9381308866942093</v>
      </c>
      <c r="Q30">
        <v>0.37213869105905167</v>
      </c>
      <c r="R30">
        <v>100.00778836533888</v>
      </c>
      <c r="S30">
        <v>7.7058875000000047</v>
      </c>
      <c r="T30">
        <v>7.7058875000000047</v>
      </c>
      <c r="V30">
        <v>1490.3782438223961</v>
      </c>
      <c r="X30">
        <v>1312.756908358796</v>
      </c>
      <c r="Y30">
        <v>-0.11917869587793499</v>
      </c>
      <c r="Z30">
        <v>1097.7566453140746</v>
      </c>
      <c r="AA30">
        <v>-0.26343755361146365</v>
      </c>
      <c r="AB30">
        <v>2251.1302517809586</v>
      </c>
      <c r="AC30">
        <v>0.51044223915094866</v>
      </c>
      <c r="AD30">
        <v>1284.9538724941833</v>
      </c>
      <c r="AE30">
        <v>-0.13783371582327836</v>
      </c>
      <c r="AF30">
        <v>1003.7393054387752</v>
      </c>
      <c r="AG30">
        <v>-0.32652042553676208</v>
      </c>
      <c r="AI30">
        <v>0.11917869587793499</v>
      </c>
      <c r="AJ30">
        <v>0.51044223915094866</v>
      </c>
      <c r="AK30">
        <v>0.26343755361146365</v>
      </c>
      <c r="AL30">
        <v>0.13783371582327836</v>
      </c>
      <c r="AM30">
        <v>0.32652042553676208</v>
      </c>
      <c r="AO30">
        <v>2.2618683434673668</v>
      </c>
      <c r="AP30">
        <v>0.12945398133224989</v>
      </c>
      <c r="AQ30">
        <v>0.87760832156929947</v>
      </c>
      <c r="AS30">
        <v>0.55139142119385343</v>
      </c>
      <c r="AT30">
        <v>4.2045937930667507E-3</v>
      </c>
      <c r="AU30">
        <v>0.10047069660332472</v>
      </c>
      <c r="AV30">
        <v>5.0047073034148633E-3</v>
      </c>
      <c r="AW30">
        <v>1.2727832079634387E-2</v>
      </c>
      <c r="AX30">
        <v>1.6952008023520454E-2</v>
      </c>
      <c r="AY30">
        <v>4.3623318758543222E-2</v>
      </c>
      <c r="AZ30">
        <v>4.8525106825134667E-2</v>
      </c>
      <c r="BA30">
        <v>2.2333962668597988E-2</v>
      </c>
      <c r="BB30">
        <v>2.4829132137533555E-3</v>
      </c>
      <c r="BC30">
        <v>0.1947663527509095</v>
      </c>
      <c r="BD30">
        <v>1.0024829132137534</v>
      </c>
      <c r="BF30">
        <v>0.56462428722835012</v>
      </c>
      <c r="BG30">
        <v>4.3055000173106133E-3</v>
      </c>
      <c r="BH30">
        <v>0.20576379419963456</v>
      </c>
      <c r="BI30">
        <v>5.1248154856288058E-3</v>
      </c>
      <c r="BJ30">
        <v>1.3033287859948672E-2</v>
      </c>
      <c r="BK30">
        <v>1.7358839980944205E-2</v>
      </c>
      <c r="BL30">
        <v>4.4670236630174387E-2</v>
      </c>
      <c r="BM30">
        <v>9.9379325831725984E-2</v>
      </c>
      <c r="BN30">
        <v>4.5739912766282594E-2</v>
      </c>
      <c r="BO30">
        <v>2.5425007529677694E-3</v>
      </c>
      <c r="BP30">
        <v>1.6057687089764483</v>
      </c>
      <c r="BQ30">
        <v>1</v>
      </c>
    </row>
    <row r="31" spans="1:69">
      <c r="A31" t="s">
        <v>70</v>
      </c>
      <c r="B31">
        <f t="shared" si="0"/>
        <v>1223.1500000000001</v>
      </c>
      <c r="C31">
        <f t="shared" si="1"/>
        <v>2.02</v>
      </c>
      <c r="D31">
        <v>950</v>
      </c>
      <c r="E31">
        <v>2020</v>
      </c>
      <c r="F31" t="s">
        <v>64</v>
      </c>
      <c r="G31">
        <v>-6.11</v>
      </c>
      <c r="H31" t="s">
        <v>2</v>
      </c>
      <c r="I31">
        <v>62.350278680845094</v>
      </c>
      <c r="J31">
        <v>0.49008133397990189</v>
      </c>
      <c r="K31">
        <v>19.709542721544238</v>
      </c>
      <c r="L31">
        <v>2.0948267972846586</v>
      </c>
      <c r="M31">
        <v>0.9743969989309762</v>
      </c>
      <c r="N31">
        <v>3.4174069627956745</v>
      </c>
      <c r="O31">
        <v>6.0830064923644125</v>
      </c>
      <c r="P31">
        <v>4.6006008514030947</v>
      </c>
      <c r="Q31">
        <v>0.31969999999999998</v>
      </c>
      <c r="R31">
        <v>100.03984083914806</v>
      </c>
      <c r="S31">
        <v>6.1169166666666657</v>
      </c>
      <c r="T31">
        <v>6.1169166666666657</v>
      </c>
      <c r="V31">
        <v>1280.36653</v>
      </c>
      <c r="X31">
        <v>833.99956735639478</v>
      </c>
      <c r="Y31">
        <v>-0.34862436043498046</v>
      </c>
      <c r="Z31">
        <v>1077.1180097406918</v>
      </c>
      <c r="AA31">
        <v>-0.15874245030390491</v>
      </c>
      <c r="AB31">
        <v>957.53767089086637</v>
      </c>
      <c r="AC31">
        <v>-0.25213784611281087</v>
      </c>
      <c r="AD31">
        <v>1304.9160907842747</v>
      </c>
      <c r="AE31">
        <v>1.9173853899691298E-2</v>
      </c>
      <c r="AF31">
        <v>1076.0607211676165</v>
      </c>
      <c r="AG31">
        <v>-0.15956822054102232</v>
      </c>
      <c r="AI31">
        <v>0.34862436043498046</v>
      </c>
      <c r="AJ31">
        <v>0.25213784611281087</v>
      </c>
      <c r="AK31">
        <v>0.15874245030390491</v>
      </c>
      <c r="AL31">
        <v>1.9173853899691298E-2</v>
      </c>
      <c r="AM31">
        <v>0.15956822054102232</v>
      </c>
      <c r="AO31">
        <v>2.0898531109858904</v>
      </c>
      <c r="AP31">
        <v>9.541015771844763E-2</v>
      </c>
      <c r="AQ31">
        <v>0.92971011621755006</v>
      </c>
      <c r="AS31">
        <v>0.5820951861558189</v>
      </c>
      <c r="AT31">
        <v>3.4426800952084922E-3</v>
      </c>
      <c r="AU31">
        <v>0.10844375181706796</v>
      </c>
      <c r="AV31">
        <v>4.6183622303307432E-3</v>
      </c>
      <c r="AW31">
        <v>1.1737715324533805E-2</v>
      </c>
      <c r="AX31">
        <v>1.3560663906749962E-2</v>
      </c>
      <c r="AY31">
        <v>3.4185859847509464E-2</v>
      </c>
      <c r="AZ31">
        <v>5.5058518444753929E-2</v>
      </c>
      <c r="BA31">
        <v>2.7398164286774634E-2</v>
      </c>
      <c r="BB31">
        <v>2.2399102678359851E-3</v>
      </c>
      <c r="BC31">
        <v>0.15945909789125207</v>
      </c>
      <c r="BD31">
        <v>1.0022399102678361</v>
      </c>
      <c r="BF31">
        <v>0.56435122916660552</v>
      </c>
      <c r="BG31">
        <v>3.3377371769541422E-3</v>
      </c>
      <c r="BH31">
        <v>0.21027614070327708</v>
      </c>
      <c r="BI31">
        <v>4.4775810956905731E-3</v>
      </c>
      <c r="BJ31">
        <v>1.1379915568027307E-2</v>
      </c>
      <c r="BK31">
        <v>1.3147295366983102E-2</v>
      </c>
      <c r="BL31">
        <v>3.3143775251724628E-2</v>
      </c>
      <c r="BM31">
        <v>0.10676034882058433</v>
      </c>
      <c r="BN31">
        <v>5.3125976850153314E-2</v>
      </c>
      <c r="BO31">
        <v>2.1716312777370354E-3</v>
      </c>
      <c r="BP31">
        <v>1.5985738316438429</v>
      </c>
      <c r="BQ31">
        <v>1</v>
      </c>
    </row>
    <row r="32" spans="1:69">
      <c r="A32" t="s">
        <v>71</v>
      </c>
      <c r="B32">
        <f t="shared" si="0"/>
        <v>1273.1500000000001</v>
      </c>
      <c r="C32">
        <f t="shared" si="1"/>
        <v>2</v>
      </c>
      <c r="D32">
        <v>1000</v>
      </c>
      <c r="E32">
        <v>2000</v>
      </c>
      <c r="F32" t="s">
        <v>64</v>
      </c>
      <c r="G32">
        <v>-5.31</v>
      </c>
      <c r="H32" t="s">
        <v>2</v>
      </c>
      <c r="I32">
        <v>59.426735129287486</v>
      </c>
      <c r="J32">
        <v>0.70268913334482974</v>
      </c>
      <c r="K32">
        <v>19.133024249041764</v>
      </c>
      <c r="L32">
        <v>3.0432651667144492</v>
      </c>
      <c r="M32">
        <v>1.588317786129432</v>
      </c>
      <c r="N32">
        <v>6.3103175372308389</v>
      </c>
      <c r="O32">
        <v>5.6864185835274483</v>
      </c>
      <c r="P32">
        <v>3.5230452395165366</v>
      </c>
      <c r="Q32">
        <v>0.52968499999999985</v>
      </c>
      <c r="R32">
        <v>99.943497824792786</v>
      </c>
      <c r="S32">
        <v>6.5600499999999995</v>
      </c>
      <c r="T32">
        <v>6.5600499999999995</v>
      </c>
      <c r="V32">
        <v>2121.3354564999995</v>
      </c>
      <c r="X32">
        <v>2100.3073117003323</v>
      </c>
      <c r="Y32">
        <v>-9.9126919013372908E-3</v>
      </c>
      <c r="Z32">
        <v>1892.5786567587409</v>
      </c>
      <c r="AA32">
        <v>-0.10783622130122007</v>
      </c>
      <c r="AB32">
        <v>1943.9352676615056</v>
      </c>
      <c r="AC32">
        <v>-8.3626655225565907E-2</v>
      </c>
      <c r="AD32">
        <v>2397.2188744332689</v>
      </c>
      <c r="AE32">
        <v>0.13005176389614992</v>
      </c>
      <c r="AF32">
        <v>2224.501676227766</v>
      </c>
      <c r="AG32">
        <v>4.8632675898408292E-2</v>
      </c>
      <c r="AI32">
        <v>9.9126919013372908E-3</v>
      </c>
      <c r="AJ32">
        <v>8.3626655225565907E-2</v>
      </c>
      <c r="AK32">
        <v>0.10783622130122007</v>
      </c>
      <c r="AL32">
        <v>0.13005176389614992</v>
      </c>
      <c r="AM32">
        <v>4.8632675898408292E-2</v>
      </c>
      <c r="AO32">
        <v>2.6631125436179461</v>
      </c>
      <c r="AP32">
        <v>0.19904507344955205</v>
      </c>
      <c r="AQ32">
        <v>0.77648412674014633</v>
      </c>
      <c r="AS32">
        <v>0.54473628288504516</v>
      </c>
      <c r="AT32">
        <v>4.8466378276376528E-3</v>
      </c>
      <c r="AU32">
        <v>0.10336188743039298</v>
      </c>
      <c r="AV32">
        <v>6.4615457702488161E-3</v>
      </c>
      <c r="AW32">
        <v>1.6868718520075945E-2</v>
      </c>
      <c r="AX32">
        <v>2.1703573029030605E-2</v>
      </c>
      <c r="AY32">
        <v>6.1979753498674309E-2</v>
      </c>
      <c r="AZ32">
        <v>5.0535188444096601E-2</v>
      </c>
      <c r="BA32">
        <v>2.0600319362478518E-2</v>
      </c>
      <c r="BB32">
        <v>3.6437995840251872E-3</v>
      </c>
      <c r="BC32">
        <v>0.1689060932323195</v>
      </c>
      <c r="BD32">
        <v>1.0036437995840253</v>
      </c>
      <c r="BF32">
        <v>0.54170743302881808</v>
      </c>
      <c r="BG32">
        <v>4.8196894881408258E-3</v>
      </c>
      <c r="BH32">
        <v>0.20557434660451179</v>
      </c>
      <c r="BI32">
        <v>6.4256181983353552E-3</v>
      </c>
      <c r="BJ32">
        <v>1.677492484913912E-2</v>
      </c>
      <c r="BK32">
        <v>2.158289653636072E-2</v>
      </c>
      <c r="BL32">
        <v>6.1635132856775417E-2</v>
      </c>
      <c r="BM32">
        <v>0.10050840404716026</v>
      </c>
      <c r="BN32">
        <v>4.0971554390758405E-2</v>
      </c>
      <c r="BO32">
        <v>3.6235392815761867E-3</v>
      </c>
      <c r="BP32">
        <v>1.5869617790248252</v>
      </c>
      <c r="BQ32">
        <v>1</v>
      </c>
    </row>
    <row r="33" spans="1:69">
      <c r="A33" t="s">
        <v>72</v>
      </c>
      <c r="B33">
        <f t="shared" si="0"/>
        <v>1123.1500000000001</v>
      </c>
      <c r="C33">
        <f t="shared" si="1"/>
        <v>2</v>
      </c>
      <c r="D33">
        <v>850</v>
      </c>
      <c r="E33">
        <v>2000</v>
      </c>
      <c r="F33" t="s">
        <v>50</v>
      </c>
      <c r="G33">
        <v>-10.72</v>
      </c>
      <c r="H33" t="s">
        <v>2</v>
      </c>
      <c r="I33">
        <v>72.312516757696557</v>
      </c>
      <c r="J33">
        <v>0.37914377484694656</v>
      </c>
      <c r="K33">
        <v>16.442290676746616</v>
      </c>
      <c r="L33">
        <v>1.5551358449425461</v>
      </c>
      <c r="M33">
        <v>0.57089472508616546</v>
      </c>
      <c r="N33">
        <v>1.6993368803213613</v>
      </c>
      <c r="O33">
        <v>4.465743349754173</v>
      </c>
      <c r="P33">
        <v>2.4901779167855715</v>
      </c>
      <c r="Q33">
        <v>6.5928916297907356E-2</v>
      </c>
      <c r="R33">
        <v>99.981168842477842</v>
      </c>
      <c r="S33">
        <v>9.6297285714285756</v>
      </c>
      <c r="T33">
        <v>9.6297285714285756</v>
      </c>
      <c r="V33">
        <v>264.03871688148917</v>
      </c>
      <c r="X33">
        <v>462.96537000372422</v>
      </c>
      <c r="Y33">
        <v>0.75339956000286523</v>
      </c>
      <c r="Z33">
        <v>382.95927053284566</v>
      </c>
      <c r="AA33">
        <v>0.45039059065240294</v>
      </c>
      <c r="AB33">
        <v>319.5264908732068</v>
      </c>
      <c r="AC33">
        <v>0.21015014255133915</v>
      </c>
      <c r="AD33">
        <v>400.36082409037914</v>
      </c>
      <c r="AE33">
        <v>0.51629590091545796</v>
      </c>
      <c r="AF33">
        <v>219.21293961070916</v>
      </c>
      <c r="AG33">
        <v>-0.16976971332162458</v>
      </c>
      <c r="AI33">
        <v>0.75339956000286523</v>
      </c>
      <c r="AJ33">
        <v>0.21015014255133915</v>
      </c>
      <c r="AK33">
        <v>0.45039059065240294</v>
      </c>
      <c r="AL33">
        <v>0.51629590091545796</v>
      </c>
      <c r="AM33">
        <v>0.16976971332162458</v>
      </c>
      <c r="AO33">
        <v>1.4110452303233967</v>
      </c>
      <c r="AP33">
        <v>4.3685213538086892E-3</v>
      </c>
      <c r="AQ33">
        <v>1.2521483995074472</v>
      </c>
      <c r="AS33">
        <v>0.6029544665458898</v>
      </c>
      <c r="AT33">
        <v>2.378744885822565E-3</v>
      </c>
      <c r="AU33">
        <v>8.0798954006397014E-2</v>
      </c>
      <c r="AV33">
        <v>6.7852705476501782E-3</v>
      </c>
      <c r="AW33">
        <v>4.0593610441844452E-3</v>
      </c>
      <c r="AX33">
        <v>7.0960468774568216E-3</v>
      </c>
      <c r="AY33">
        <v>1.5182550057473076E-2</v>
      </c>
      <c r="AZ33">
        <v>3.6100684118673551E-2</v>
      </c>
      <c r="BA33">
        <v>1.324502304814131E-2</v>
      </c>
      <c r="BB33">
        <v>4.1255262266654094E-4</v>
      </c>
      <c r="BC33">
        <v>0.23139889886831125</v>
      </c>
      <c r="BD33">
        <v>1.0004125526226666</v>
      </c>
      <c r="BF33">
        <v>0.67088434998521507</v>
      </c>
      <c r="BG33">
        <v>2.6467383609376878E-3</v>
      </c>
      <c r="BH33">
        <v>0.17980380524784242</v>
      </c>
      <c r="BI33">
        <v>7.5497107549623889E-3</v>
      </c>
      <c r="BJ33">
        <v>4.516695615647646E-3</v>
      </c>
      <c r="BK33">
        <v>7.8954996786393533E-3</v>
      </c>
      <c r="BL33">
        <v>1.6893042164155849E-2</v>
      </c>
      <c r="BM33">
        <v>8.0335698109086279E-2</v>
      </c>
      <c r="BN33">
        <v>2.9474460083513409E-2</v>
      </c>
      <c r="BO33">
        <v>4.5903150809692721E-4</v>
      </c>
      <c r="BP33">
        <v>1.7107862596815981</v>
      </c>
      <c r="BQ33">
        <v>1</v>
      </c>
    </row>
    <row r="34" spans="1:69">
      <c r="A34" t="s">
        <v>73</v>
      </c>
      <c r="B34">
        <f t="shared" si="0"/>
        <v>1123.1500000000001</v>
      </c>
      <c r="C34">
        <f t="shared" si="1"/>
        <v>2</v>
      </c>
      <c r="D34">
        <v>850</v>
      </c>
      <c r="E34">
        <v>2000</v>
      </c>
      <c r="F34" t="s">
        <v>50</v>
      </c>
      <c r="G34">
        <v>-10.72</v>
      </c>
      <c r="H34" t="s">
        <v>2</v>
      </c>
      <c r="I34">
        <v>72.028859527654589</v>
      </c>
      <c r="J34">
        <v>0.394379856914158</v>
      </c>
      <c r="K34">
        <v>16.478144526041699</v>
      </c>
      <c r="L34">
        <v>1.5412141040667897</v>
      </c>
      <c r="M34">
        <v>0.68163646343215833</v>
      </c>
      <c r="N34">
        <v>1.7593026916333805</v>
      </c>
      <c r="O34">
        <v>4.6865747287238726</v>
      </c>
      <c r="P34">
        <v>2.3595473693134847</v>
      </c>
      <c r="Q34">
        <v>6.8911690398194808E-2</v>
      </c>
      <c r="R34">
        <v>99.998570958178334</v>
      </c>
      <c r="S34">
        <v>7.861679999999998</v>
      </c>
      <c r="T34">
        <v>7.861679999999998</v>
      </c>
      <c r="V34">
        <v>275.98442887573043</v>
      </c>
      <c r="X34">
        <v>371.07863782744994</v>
      </c>
      <c r="Y34">
        <v>0.34456367462143411</v>
      </c>
      <c r="Z34">
        <v>383.78104174996446</v>
      </c>
      <c r="AA34">
        <v>0.39058947388213855</v>
      </c>
      <c r="AB34">
        <v>188.4224716420801</v>
      </c>
      <c r="AC34">
        <v>-0.31727136777371417</v>
      </c>
      <c r="AD34">
        <v>366.01795152441292</v>
      </c>
      <c r="AE34">
        <v>0.32622682017043275</v>
      </c>
      <c r="AF34">
        <v>259.09927753951177</v>
      </c>
      <c r="AG34">
        <v>-6.1181536237400039E-2</v>
      </c>
      <c r="AI34">
        <v>0.34456367462143411</v>
      </c>
      <c r="AJ34">
        <v>0.31727136777371417</v>
      </c>
      <c r="AK34">
        <v>0.39058947388213855</v>
      </c>
      <c r="AL34">
        <v>0.32622682017043275</v>
      </c>
      <c r="AM34">
        <v>6.1181536237400039E-2</v>
      </c>
      <c r="AO34">
        <v>1.4696864435311743</v>
      </c>
      <c r="AP34">
        <v>1.1538613570116004E-2</v>
      </c>
      <c r="AQ34">
        <v>1.2240328777269807</v>
      </c>
      <c r="AS34">
        <v>0.62821389406165296</v>
      </c>
      <c r="AT34">
        <v>2.5881451091392792E-3</v>
      </c>
      <c r="AU34">
        <v>8.4699663277695944E-2</v>
      </c>
      <c r="AV34">
        <v>7.0082002167063343E-3</v>
      </c>
      <c r="AW34">
        <v>4.2336916915529307E-3</v>
      </c>
      <c r="AX34">
        <v>8.8622341282690361E-3</v>
      </c>
      <c r="AY34">
        <v>1.6441285284025657E-2</v>
      </c>
      <c r="AZ34">
        <v>3.9628458344893584E-2</v>
      </c>
      <c r="BA34">
        <v>1.3127468977806287E-2</v>
      </c>
      <c r="BB34">
        <v>4.5105165192249646E-4</v>
      </c>
      <c r="BC34">
        <v>0.19519695890825797</v>
      </c>
      <c r="BD34">
        <v>1.0004510516519225</v>
      </c>
      <c r="BF34">
        <v>0.66671068105100462</v>
      </c>
      <c r="BG34">
        <v>2.746745980444251E-3</v>
      </c>
      <c r="BH34">
        <v>0.17978007402402804</v>
      </c>
      <c r="BI34">
        <v>7.4376609361707707E-3</v>
      </c>
      <c r="BJ34">
        <v>4.4931312371741658E-3</v>
      </c>
      <c r="BK34">
        <v>9.405309572334675E-3</v>
      </c>
      <c r="BL34">
        <v>1.7448803047311837E-2</v>
      </c>
      <c r="BM34">
        <v>8.4113760303214311E-2</v>
      </c>
      <c r="BN34">
        <v>2.7863833848317344E-2</v>
      </c>
      <c r="BO34">
        <v>4.7869198195880008E-4</v>
      </c>
      <c r="BP34">
        <v>1.705605232586284</v>
      </c>
      <c r="BQ34">
        <v>1</v>
      </c>
    </row>
    <row r="35" spans="1:69">
      <c r="A35" t="s">
        <v>74</v>
      </c>
      <c r="B35">
        <f t="shared" si="0"/>
        <v>1173.1500000000001</v>
      </c>
      <c r="C35">
        <f t="shared" si="1"/>
        <v>2</v>
      </c>
      <c r="D35">
        <v>900</v>
      </c>
      <c r="E35">
        <v>2000</v>
      </c>
      <c r="F35" t="s">
        <v>50</v>
      </c>
      <c r="G35">
        <v>-9.86</v>
      </c>
      <c r="H35" t="s">
        <v>2</v>
      </c>
      <c r="I35">
        <v>67.841072968663966</v>
      </c>
      <c r="J35">
        <v>0.64890109949507768</v>
      </c>
      <c r="K35">
        <v>17.831084933684465</v>
      </c>
      <c r="L35">
        <v>2.0889784707807926</v>
      </c>
      <c r="M35">
        <v>1.3923622649160847</v>
      </c>
      <c r="N35">
        <v>2.6251417732160371</v>
      </c>
      <c r="O35">
        <v>5.3664303297494902</v>
      </c>
      <c r="P35">
        <v>1.9765309760283951</v>
      </c>
      <c r="Q35">
        <v>0.17571638799322203</v>
      </c>
      <c r="R35">
        <v>99.946219204527537</v>
      </c>
      <c r="S35">
        <v>6.7353833333333384</v>
      </c>
      <c r="T35">
        <v>6.7353833333333384</v>
      </c>
      <c r="V35">
        <v>703.72656227405491</v>
      </c>
      <c r="X35">
        <v>581.50306719956382</v>
      </c>
      <c r="Y35">
        <v>-0.17368037761645999</v>
      </c>
      <c r="Z35">
        <v>599.25216226320879</v>
      </c>
      <c r="AA35">
        <v>-0.14845879864651218</v>
      </c>
      <c r="AB35">
        <v>560.4977023473698</v>
      </c>
      <c r="AC35">
        <v>-0.20352913703278258</v>
      </c>
      <c r="AD35">
        <v>707.49086712784117</v>
      </c>
      <c r="AE35">
        <v>5.3491015624337187E-3</v>
      </c>
      <c r="AF35">
        <v>614.64488086229665</v>
      </c>
      <c r="AG35">
        <v>-0.12658564588481008</v>
      </c>
      <c r="AI35">
        <v>0.17368037761645999</v>
      </c>
      <c r="AJ35">
        <v>0.20352913703278258</v>
      </c>
      <c r="AK35">
        <v>0.14845879864651218</v>
      </c>
      <c r="AL35">
        <v>5.3491015624337187E-3</v>
      </c>
      <c r="AM35">
        <v>0.12658564588481008</v>
      </c>
      <c r="AO35">
        <v>1.8450926226580029</v>
      </c>
      <c r="AP35">
        <v>5.8303793976539432E-2</v>
      </c>
      <c r="AQ35">
        <v>1.132837448237022</v>
      </c>
      <c r="AS35">
        <v>0.61175267501786323</v>
      </c>
      <c r="AT35">
        <v>4.4028569686609832E-3</v>
      </c>
      <c r="AU35">
        <v>9.4761802908337342E-2</v>
      </c>
      <c r="AV35">
        <v>9.9065504034002889E-3</v>
      </c>
      <c r="AW35">
        <v>5.8475121178550235E-3</v>
      </c>
      <c r="AX35">
        <v>1.8716507801364982E-2</v>
      </c>
      <c r="AY35">
        <v>2.5364723410130789E-2</v>
      </c>
      <c r="AZ35">
        <v>4.6915818400918845E-2</v>
      </c>
      <c r="BA35">
        <v>1.1369414372699735E-2</v>
      </c>
      <c r="BB35">
        <v>1.1891258272543207E-3</v>
      </c>
      <c r="BC35">
        <v>0.17096213859876869</v>
      </c>
      <c r="BD35">
        <v>1.0011891258272543</v>
      </c>
      <c r="BF35">
        <v>0.62291221139311037</v>
      </c>
      <c r="BG35">
        <v>4.4831734830029068E-3</v>
      </c>
      <c r="BH35">
        <v>0.19298087810897388</v>
      </c>
      <c r="BI35">
        <v>1.0087264790267066E-2</v>
      </c>
      <c r="BJ35">
        <v>5.9541818993676179E-3</v>
      </c>
      <c r="BK35">
        <v>1.9057932625736743E-2</v>
      </c>
      <c r="BL35">
        <v>2.5827424375901263E-2</v>
      </c>
      <c r="BM35">
        <v>9.5543304942902224E-2</v>
      </c>
      <c r="BN35">
        <v>2.3153628380738034E-2</v>
      </c>
      <c r="BO35">
        <v>1.2108177518929876E-3</v>
      </c>
      <c r="BP35">
        <v>1.6675144482184638</v>
      </c>
      <c r="BQ35">
        <v>1</v>
      </c>
    </row>
    <row r="36" spans="1:69">
      <c r="A36" t="s">
        <v>75</v>
      </c>
      <c r="B36">
        <f t="shared" si="0"/>
        <v>1173.1500000000001</v>
      </c>
      <c r="C36">
        <f t="shared" si="1"/>
        <v>2</v>
      </c>
      <c r="D36">
        <v>900</v>
      </c>
      <c r="E36">
        <v>2000</v>
      </c>
      <c r="F36" t="s">
        <v>50</v>
      </c>
      <c r="G36">
        <v>-9.86</v>
      </c>
      <c r="H36" t="s">
        <v>2</v>
      </c>
      <c r="I36">
        <v>68.196602614918547</v>
      </c>
      <c r="J36">
        <v>0.62125883472734389</v>
      </c>
      <c r="K36">
        <v>17.665577189863658</v>
      </c>
      <c r="L36">
        <v>2.1300806277296029</v>
      </c>
      <c r="M36">
        <v>1.3963794860935363</v>
      </c>
      <c r="N36">
        <v>2.8229803635303994</v>
      </c>
      <c r="O36">
        <v>5.156749323869759</v>
      </c>
      <c r="P36">
        <v>1.8543031317256757</v>
      </c>
      <c r="Q36">
        <v>0.170621516001073</v>
      </c>
      <c r="R36">
        <v>100.01455308845959</v>
      </c>
      <c r="S36">
        <v>6.8911499999999961</v>
      </c>
      <c r="T36">
        <v>6.8911499999999961</v>
      </c>
      <c r="V36">
        <v>683.32210943269729</v>
      </c>
      <c r="X36">
        <v>621.95623955025383</v>
      </c>
      <c r="Y36">
        <v>-8.9805187093082925E-2</v>
      </c>
      <c r="Z36">
        <v>602.35721245534637</v>
      </c>
      <c r="AA36">
        <v>-0.11848716126654969</v>
      </c>
      <c r="AB36">
        <v>574.5347462986457</v>
      </c>
      <c r="AC36">
        <v>-0.15920363417534997</v>
      </c>
      <c r="AD36">
        <v>704.40612476478134</v>
      </c>
      <c r="AE36">
        <v>3.0855163386398061E-2</v>
      </c>
      <c r="AF36">
        <v>583.13919258204089</v>
      </c>
      <c r="AG36">
        <v>-0.14661155473782272</v>
      </c>
      <c r="AI36">
        <v>8.9805187093082925E-2</v>
      </c>
      <c r="AJ36">
        <v>0.15920363417534997</v>
      </c>
      <c r="AK36">
        <v>0.11848716126654969</v>
      </c>
      <c r="AL36">
        <v>3.0855163386398061E-2</v>
      </c>
      <c r="AM36">
        <v>0.14661155473782272</v>
      </c>
      <c r="AO36">
        <v>1.8429034973472453</v>
      </c>
      <c r="AP36">
        <v>5.9740719093988648E-2</v>
      </c>
      <c r="AQ36">
        <v>1.1307663412492845</v>
      </c>
      <c r="AS36">
        <v>0.61120266594708161</v>
      </c>
      <c r="AT36">
        <v>4.1895557707662618E-3</v>
      </c>
      <c r="AU36">
        <v>9.3308822543959946E-2</v>
      </c>
      <c r="AV36">
        <v>1.0075584034829168E-2</v>
      </c>
      <c r="AW36">
        <v>5.8903369030982814E-3</v>
      </c>
      <c r="AX36">
        <v>1.8655863955581727E-2</v>
      </c>
      <c r="AY36">
        <v>2.710969031225624E-2</v>
      </c>
      <c r="AZ36">
        <v>4.4807338959120063E-2</v>
      </c>
      <c r="BA36">
        <v>1.0601187923584785E-2</v>
      </c>
      <c r="BB36">
        <v>1.1475950652532982E-3</v>
      </c>
      <c r="BC36">
        <v>0.17415895364972206</v>
      </c>
      <c r="BD36">
        <v>1.0011475950652533</v>
      </c>
      <c r="BF36">
        <v>0.62715858648964296</v>
      </c>
      <c r="BG36">
        <v>4.298927379745408E-3</v>
      </c>
      <c r="BH36">
        <v>0.19148944372814469</v>
      </c>
      <c r="BI36">
        <v>1.0338614985504951E-2</v>
      </c>
      <c r="BJ36">
        <v>6.0441087251650568E-3</v>
      </c>
      <c r="BK36">
        <v>1.9142889781077504E-2</v>
      </c>
      <c r="BL36">
        <v>2.7817409844018329E-2</v>
      </c>
      <c r="BM36">
        <v>9.1954138722284584E-2</v>
      </c>
      <c r="BN36">
        <v>2.1755880344416396E-2</v>
      </c>
      <c r="BO36">
        <v>1.1775539261948546E-3</v>
      </c>
      <c r="BP36">
        <v>1.673369280562693</v>
      </c>
      <c r="BQ36">
        <v>1</v>
      </c>
    </row>
    <row r="37" spans="1:69">
      <c r="A37" t="s">
        <v>76</v>
      </c>
      <c r="B37">
        <f t="shared" si="0"/>
        <v>1223.1500000000001</v>
      </c>
      <c r="C37">
        <f t="shared" si="1"/>
        <v>1.95</v>
      </c>
      <c r="D37">
        <v>950</v>
      </c>
      <c r="E37">
        <v>1950</v>
      </c>
      <c r="F37" t="s">
        <v>50</v>
      </c>
      <c r="G37">
        <v>-9.08</v>
      </c>
      <c r="H37" t="s">
        <v>2</v>
      </c>
      <c r="I37">
        <v>65.48566174816024</v>
      </c>
      <c r="J37">
        <v>0.69577292566268878</v>
      </c>
      <c r="K37">
        <v>17.674104328643146</v>
      </c>
      <c r="L37">
        <v>2.701865070968803</v>
      </c>
      <c r="M37">
        <v>1.9632340088286644</v>
      </c>
      <c r="N37">
        <v>3.4007254311101685</v>
      </c>
      <c r="O37">
        <v>6.0179248504302638</v>
      </c>
      <c r="P37">
        <v>1.7643352285340446</v>
      </c>
      <c r="Q37">
        <v>0.26240788565392958</v>
      </c>
      <c r="R37">
        <v>99.966031477991976</v>
      </c>
      <c r="S37">
        <v>6.4284099999999995</v>
      </c>
      <c r="T37">
        <v>6.4284099999999995</v>
      </c>
      <c r="V37">
        <v>1050.9173412554226</v>
      </c>
      <c r="X37">
        <v>872.92822865316407</v>
      </c>
      <c r="Y37">
        <v>-0.16936547301582563</v>
      </c>
      <c r="Z37">
        <v>974.95704455323812</v>
      </c>
      <c r="AA37">
        <v>-7.2279991698911847E-2</v>
      </c>
      <c r="AB37">
        <v>1748.2793336298735</v>
      </c>
      <c r="AC37">
        <v>0.66357454102088032</v>
      </c>
      <c r="AD37">
        <v>1373.3598588847474</v>
      </c>
      <c r="AE37">
        <v>0.30682005612747432</v>
      </c>
      <c r="AF37">
        <v>987.98184034631765</v>
      </c>
      <c r="AG37">
        <v>-5.9886252170815224E-2</v>
      </c>
      <c r="AI37">
        <v>0.16936547301582563</v>
      </c>
      <c r="AJ37">
        <v>0.66357454102088032</v>
      </c>
      <c r="AK37">
        <v>7.2279991698911847E-2</v>
      </c>
      <c r="AL37">
        <v>0.30682005612747432</v>
      </c>
      <c r="AM37">
        <v>5.9886252170815224E-2</v>
      </c>
      <c r="AO37">
        <v>2.3082419709929964</v>
      </c>
      <c r="AP37">
        <v>0.12451136286877904</v>
      </c>
      <c r="AQ37">
        <v>0.98231150790192356</v>
      </c>
      <c r="AS37">
        <v>0.59401782160929184</v>
      </c>
      <c r="AT37">
        <v>4.7489071417310428E-3</v>
      </c>
      <c r="AU37">
        <v>9.4485038802246998E-2</v>
      </c>
      <c r="AV37">
        <v>1.2856589624076483E-2</v>
      </c>
      <c r="AW37">
        <v>7.6405067318667244E-3</v>
      </c>
      <c r="AX37">
        <v>2.6546955926716572E-2</v>
      </c>
      <c r="AY37">
        <v>3.3053619431911596E-2</v>
      </c>
      <c r="AZ37">
        <v>5.2923754540222925E-2</v>
      </c>
      <c r="BA37">
        <v>1.0209057767888026E-2</v>
      </c>
      <c r="BB37">
        <v>1.786333371989034E-3</v>
      </c>
      <c r="BC37">
        <v>0.16351774842404793</v>
      </c>
      <c r="BD37">
        <v>1.001786333371989</v>
      </c>
      <c r="BF37">
        <v>0.59754326551632508</v>
      </c>
      <c r="BG37">
        <v>4.7770914909859609E-3</v>
      </c>
      <c r="BH37">
        <v>0.19009159851593316</v>
      </c>
      <c r="BI37">
        <v>1.2932892360975242E-2</v>
      </c>
      <c r="BJ37">
        <v>7.6858524722209966E-3</v>
      </c>
      <c r="BK37">
        <v>2.6704509792303589E-2</v>
      </c>
      <c r="BL37">
        <v>3.3249789777299435E-2</v>
      </c>
      <c r="BM37">
        <v>0.10647570480519929</v>
      </c>
      <c r="BN37">
        <v>2.0539295268757276E-2</v>
      </c>
      <c r="BO37">
        <v>1.7969351045854529E-3</v>
      </c>
      <c r="BP37">
        <v>1.6377015824644097</v>
      </c>
      <c r="BQ37">
        <v>1</v>
      </c>
    </row>
    <row r="38" spans="1:69">
      <c r="A38" t="s">
        <v>77</v>
      </c>
      <c r="B38">
        <f t="shared" si="0"/>
        <v>1273.1500000000001</v>
      </c>
      <c r="C38">
        <f t="shared" si="1"/>
        <v>2</v>
      </c>
      <c r="D38">
        <v>1000</v>
      </c>
      <c r="E38">
        <v>2000</v>
      </c>
      <c r="F38" t="s">
        <v>50</v>
      </c>
      <c r="G38">
        <v>-8.35</v>
      </c>
      <c r="H38" t="s">
        <v>2</v>
      </c>
      <c r="I38">
        <v>66.476136735401823</v>
      </c>
      <c r="J38">
        <v>0.34052381862978698</v>
      </c>
      <c r="K38">
        <v>19.917262433967476</v>
      </c>
      <c r="L38">
        <v>0.80557668301042218</v>
      </c>
      <c r="M38">
        <v>0.18495249740233247</v>
      </c>
      <c r="N38">
        <v>4.158396886275022</v>
      </c>
      <c r="O38">
        <v>6.0816697205900816</v>
      </c>
      <c r="P38">
        <v>1.7188544200333069</v>
      </c>
      <c r="Q38">
        <v>0.33363333333333328</v>
      </c>
      <c r="R38">
        <v>100.01700652864362</v>
      </c>
      <c r="S38">
        <v>7.6341500000000009</v>
      </c>
      <c r="T38">
        <v>7.6341500000000009</v>
      </c>
      <c r="V38">
        <v>1336.1681366666664</v>
      </c>
      <c r="X38">
        <v>1873.9387860222669</v>
      </c>
      <c r="Y38">
        <v>0.40247228967544069</v>
      </c>
      <c r="Z38">
        <v>1426.4354816195387</v>
      </c>
      <c r="AA38">
        <v>6.7556875871970595E-2</v>
      </c>
      <c r="AB38">
        <v>968.34985958172479</v>
      </c>
      <c r="AC38">
        <v>-0.27527843763924542</v>
      </c>
      <c r="AD38">
        <v>2222.6359137326026</v>
      </c>
      <c r="AE38">
        <v>0.66344029073871191</v>
      </c>
      <c r="AF38">
        <v>1852.0445488343839</v>
      </c>
      <c r="AG38">
        <v>0.38608644975973788</v>
      </c>
      <c r="AI38">
        <v>0.40247228967544069</v>
      </c>
      <c r="AJ38">
        <v>0.27527843763924542</v>
      </c>
      <c r="AK38">
        <v>6.7556875871970595E-2</v>
      </c>
      <c r="AL38">
        <v>0.66344029073871191</v>
      </c>
      <c r="AM38">
        <v>0.38608644975973788</v>
      </c>
      <c r="AO38">
        <v>1.6880835182373104</v>
      </c>
      <c r="AP38">
        <v>1.4666233364760748E-2</v>
      </c>
      <c r="AQ38">
        <v>1.025313546747161</v>
      </c>
      <c r="AS38">
        <v>0.59059540727919257</v>
      </c>
      <c r="AT38">
        <v>2.2763796053368161E-3</v>
      </c>
      <c r="AU38">
        <v>0.10428607346590844</v>
      </c>
      <c r="AV38">
        <v>3.7571018708560102E-3</v>
      </c>
      <c r="AW38">
        <v>2.2284832568563724E-3</v>
      </c>
      <c r="AX38">
        <v>2.4494800052668165E-3</v>
      </c>
      <c r="AY38">
        <v>3.9586256006832056E-2</v>
      </c>
      <c r="AZ38">
        <v>5.2383891246125573E-2</v>
      </c>
      <c r="BA38">
        <v>9.7412500037734936E-3</v>
      </c>
      <c r="BB38">
        <v>2.2244676945113386E-3</v>
      </c>
      <c r="BC38">
        <v>0.19269567725985201</v>
      </c>
      <c r="BD38">
        <v>1.0022244676945113</v>
      </c>
      <c r="BF38">
        <v>0.60653793080292417</v>
      </c>
      <c r="BG38">
        <v>2.3378281620978904E-3</v>
      </c>
      <c r="BH38">
        <v>0.21420234032288024</v>
      </c>
      <c r="BI38">
        <v>3.8585210221377983E-3</v>
      </c>
      <c r="BJ38">
        <v>2.2886389003083708E-3</v>
      </c>
      <c r="BK38">
        <v>2.5156012316149513E-3</v>
      </c>
      <c r="BL38">
        <v>4.0654846804909564E-2</v>
      </c>
      <c r="BM38">
        <v>0.10759588243398049</v>
      </c>
      <c r="BN38">
        <v>2.0008410319146464E-2</v>
      </c>
      <c r="BO38">
        <v>2.2845149419339099E-3</v>
      </c>
      <c r="BP38">
        <v>1.6533191022000528</v>
      </c>
      <c r="BQ38">
        <v>1</v>
      </c>
    </row>
    <row r="39" spans="1:69">
      <c r="A39" t="s">
        <v>78</v>
      </c>
      <c r="B39">
        <f t="shared" si="0"/>
        <v>1223.1500000000001</v>
      </c>
      <c r="C39">
        <f t="shared" si="1"/>
        <v>2.02</v>
      </c>
      <c r="D39">
        <v>950</v>
      </c>
      <c r="E39">
        <v>2020</v>
      </c>
      <c r="F39" t="s">
        <v>64</v>
      </c>
      <c r="G39">
        <v>-6.11</v>
      </c>
      <c r="H39" t="s">
        <v>2</v>
      </c>
      <c r="I39">
        <v>66.887155212184936</v>
      </c>
      <c r="J39">
        <v>0.45796526081274597</v>
      </c>
      <c r="K39">
        <v>17.956437463700134</v>
      </c>
      <c r="L39">
        <v>1.9937947614842164</v>
      </c>
      <c r="M39">
        <v>1.8330888497084994</v>
      </c>
      <c r="N39">
        <v>2.7672644065813885</v>
      </c>
      <c r="O39">
        <v>5.9913537609647891</v>
      </c>
      <c r="P39">
        <v>1.8728678943133301</v>
      </c>
      <c r="Q39">
        <v>0.20204166666666665</v>
      </c>
      <c r="R39">
        <v>99.961969276416696</v>
      </c>
      <c r="S39">
        <v>6.7378400000000003</v>
      </c>
      <c r="T39">
        <v>6.7378400000000003</v>
      </c>
      <c r="V39">
        <v>809.15667083333324</v>
      </c>
      <c r="X39">
        <v>773.21097005327681</v>
      </c>
      <c r="Y39">
        <v>-4.4423659936013028E-2</v>
      </c>
      <c r="Z39">
        <v>882.55088010253462</v>
      </c>
      <c r="AA39">
        <v>9.0704571703789136E-2</v>
      </c>
      <c r="AB39">
        <v>1378.0375896740804</v>
      </c>
      <c r="AC39">
        <v>0.70305410478154851</v>
      </c>
      <c r="AD39">
        <v>1370.0913927425095</v>
      </c>
      <c r="AE39">
        <v>0.69323376068998044</v>
      </c>
      <c r="AF39">
        <v>874.6696931542873</v>
      </c>
      <c r="AG39">
        <v>8.096457049965812E-2</v>
      </c>
      <c r="AI39">
        <v>4.4423659936013028E-2</v>
      </c>
      <c r="AJ39">
        <v>0.70305410478154851</v>
      </c>
      <c r="AK39">
        <v>9.0704571703789136E-2</v>
      </c>
      <c r="AL39">
        <v>0.69323376068998044</v>
      </c>
      <c r="AM39">
        <v>8.096457049965812E-2</v>
      </c>
      <c r="AO39">
        <v>1.9438396277956549</v>
      </c>
      <c r="AP39">
        <v>8.5992680895534093E-2</v>
      </c>
      <c r="AQ39">
        <v>1.0616053662218754</v>
      </c>
      <c r="AS39">
        <v>0.60177698606657726</v>
      </c>
      <c r="AT39">
        <v>3.100261187470713E-3</v>
      </c>
      <c r="AU39">
        <v>9.5210622390647384E-2</v>
      </c>
      <c r="AV39">
        <v>4.6403736051689589E-3</v>
      </c>
      <c r="AW39">
        <v>1.0361611561251299E-2</v>
      </c>
      <c r="AX39">
        <v>2.4584748572425257E-2</v>
      </c>
      <c r="AY39">
        <v>2.6677044038306019E-2</v>
      </c>
      <c r="AZ39">
        <v>5.2259884439609404E-2</v>
      </c>
      <c r="BA39">
        <v>1.0748585009540302E-2</v>
      </c>
      <c r="BB39">
        <v>1.3641626903913031E-3</v>
      </c>
      <c r="BC39">
        <v>0.17063988312900336</v>
      </c>
      <c r="BD39">
        <v>1.0013641626903913</v>
      </c>
      <c r="BF39">
        <v>0.60934553983993778</v>
      </c>
      <c r="BG39">
        <v>3.1392531962249975E-3</v>
      </c>
      <c r="BH39">
        <v>0.19281617423869685</v>
      </c>
      <c r="BI39">
        <v>4.6987356196234609E-3</v>
      </c>
      <c r="BJ39">
        <v>1.0491929629399105E-2</v>
      </c>
      <c r="BK39">
        <v>2.4893951143947934E-2</v>
      </c>
      <c r="BL39">
        <v>2.7012561425964796E-2</v>
      </c>
      <c r="BM39">
        <v>0.1058343148147692</v>
      </c>
      <c r="BN39">
        <v>2.176754009143576E-2</v>
      </c>
      <c r="BO39">
        <v>1.3813197750204859E-3</v>
      </c>
      <c r="BP39">
        <v>1.6503379175171082</v>
      </c>
      <c r="BQ39">
        <v>1</v>
      </c>
    </row>
    <row r="40" spans="1:69">
      <c r="A40" t="s">
        <v>79</v>
      </c>
      <c r="B40">
        <f t="shared" si="0"/>
        <v>1273.1500000000001</v>
      </c>
      <c r="C40">
        <f t="shared" si="1"/>
        <v>2</v>
      </c>
      <c r="D40">
        <v>1000</v>
      </c>
      <c r="E40">
        <v>2000</v>
      </c>
      <c r="F40" t="s">
        <v>64</v>
      </c>
      <c r="G40">
        <v>-5.31</v>
      </c>
      <c r="H40" t="s">
        <v>2</v>
      </c>
      <c r="I40">
        <v>65.051754534349001</v>
      </c>
      <c r="J40">
        <v>0.5169563044740062</v>
      </c>
      <c r="K40">
        <v>17.991918336761202</v>
      </c>
      <c r="L40">
        <v>2.3368491391673447</v>
      </c>
      <c r="M40">
        <v>1.9182457245974898</v>
      </c>
      <c r="N40">
        <v>4.3729174550955561</v>
      </c>
      <c r="O40">
        <v>5.8749940624826626</v>
      </c>
      <c r="P40">
        <v>1.6204709990272153</v>
      </c>
      <c r="Q40">
        <v>0.29553888888888896</v>
      </c>
      <c r="R40">
        <v>99.979645444843356</v>
      </c>
      <c r="S40">
        <v>5.3213153846153833</v>
      </c>
      <c r="T40">
        <v>5.3213153846153833</v>
      </c>
      <c r="V40">
        <v>1183.6036961111115</v>
      </c>
      <c r="X40">
        <v>1271.4127839572379</v>
      </c>
      <c r="Y40">
        <v>7.4187912841633522E-2</v>
      </c>
      <c r="Z40">
        <v>1446.7175134396387</v>
      </c>
      <c r="AA40">
        <v>0.22229891490962966</v>
      </c>
      <c r="AB40">
        <v>992.31463952799652</v>
      </c>
      <c r="AC40">
        <v>-0.1616157986086228</v>
      </c>
      <c r="AD40">
        <v>2103.7222749579973</v>
      </c>
      <c r="AE40">
        <v>0.77738738217028103</v>
      </c>
      <c r="AF40">
        <v>1683.9409656786772</v>
      </c>
      <c r="AG40">
        <v>0.42272364577053184</v>
      </c>
      <c r="AI40">
        <v>7.4187912841633522E-2</v>
      </c>
      <c r="AJ40">
        <v>0.1616157986086228</v>
      </c>
      <c r="AK40">
        <v>0.22229891490962966</v>
      </c>
      <c r="AL40">
        <v>0.77738738217028103</v>
      </c>
      <c r="AM40">
        <v>0.42272364577053184</v>
      </c>
      <c r="AO40">
        <v>2.2192482696173204</v>
      </c>
      <c r="AP40">
        <v>0.13043349592900474</v>
      </c>
      <c r="AQ40">
        <v>0.92889907833041585</v>
      </c>
      <c r="AS40">
        <v>0.60832095795079022</v>
      </c>
      <c r="AT40">
        <v>3.637479033776158E-3</v>
      </c>
      <c r="AU40">
        <v>9.9157053486290392E-2</v>
      </c>
      <c r="AV40">
        <v>5.5177817040129671E-3</v>
      </c>
      <c r="AW40">
        <v>1.2758164560145582E-2</v>
      </c>
      <c r="AX40">
        <v>2.6740369821472446E-2</v>
      </c>
      <c r="AY40">
        <v>4.3816657320239233E-2</v>
      </c>
      <c r="AZ40">
        <v>5.3263760946689297E-2</v>
      </c>
      <c r="BA40">
        <v>9.6664348621683677E-3</v>
      </c>
      <c r="BB40">
        <v>2.0740574230266678E-3</v>
      </c>
      <c r="BC40">
        <v>0.13712134031441547</v>
      </c>
      <c r="BD40">
        <v>1.0020740574230267</v>
      </c>
      <c r="BF40">
        <v>0.59350360106681899</v>
      </c>
      <c r="BG40">
        <v>3.5488780669724065E-3</v>
      </c>
      <c r="BH40">
        <v>0.19348361270843858</v>
      </c>
      <c r="BI40">
        <v>5.383380711169285E-3</v>
      </c>
      <c r="BJ40">
        <v>1.2447403809588959E-2</v>
      </c>
      <c r="BK40">
        <v>2.6089033388499865E-2</v>
      </c>
      <c r="BL40">
        <v>4.2749380185544215E-2</v>
      </c>
      <c r="BM40">
        <v>0.10393274640647693</v>
      </c>
      <c r="BN40">
        <v>1.8861963656490899E-2</v>
      </c>
      <c r="BO40">
        <v>2.0235379585348298E-3</v>
      </c>
      <c r="BP40">
        <v>1.6386206323613213</v>
      </c>
      <c r="BQ40">
        <v>1</v>
      </c>
    </row>
    <row r="41" spans="1:69">
      <c r="A41" t="s">
        <v>80</v>
      </c>
      <c r="B41">
        <f t="shared" si="0"/>
        <v>1073.1500000000001</v>
      </c>
      <c r="C41">
        <f t="shared" si="1"/>
        <v>2</v>
      </c>
      <c r="D41">
        <v>800</v>
      </c>
      <c r="E41">
        <v>2000</v>
      </c>
      <c r="F41" t="s">
        <v>50</v>
      </c>
      <c r="G41">
        <v>-11.65</v>
      </c>
      <c r="H41" t="s">
        <v>2</v>
      </c>
      <c r="I41">
        <v>77.235617330848939</v>
      </c>
      <c r="J41">
        <v>0.26132465752962419</v>
      </c>
      <c r="K41">
        <v>12.712381351284343</v>
      </c>
      <c r="L41">
        <v>0.97292953585872688</v>
      </c>
      <c r="M41">
        <v>0.26013678473750529</v>
      </c>
      <c r="N41">
        <v>1.1736919595294368</v>
      </c>
      <c r="O41">
        <v>3.0745801431695452</v>
      </c>
      <c r="P41">
        <v>4.280339715995745</v>
      </c>
      <c r="Q41">
        <v>1.7466666666666669E-2</v>
      </c>
      <c r="R41">
        <v>99.988468145620544</v>
      </c>
      <c r="S41">
        <v>6.3536076923076914</v>
      </c>
      <c r="T41">
        <v>6.3536076923076914</v>
      </c>
      <c r="V41">
        <v>69.952253333333346</v>
      </c>
      <c r="X41">
        <v>96.994238326898582</v>
      </c>
      <c r="Y41">
        <v>0.38657775418192719</v>
      </c>
      <c r="Z41">
        <v>265.02527541146037</v>
      </c>
      <c r="AA41">
        <v>2.7886595896857505</v>
      </c>
      <c r="AB41">
        <v>63.549285768321795</v>
      </c>
      <c r="AC41">
        <v>-9.1533399710519922E-2</v>
      </c>
      <c r="AD41">
        <v>160.6044215649618</v>
      </c>
      <c r="AE41">
        <v>1.2959149121280882</v>
      </c>
      <c r="AF41">
        <v>52.856329039431714</v>
      </c>
      <c r="AG41">
        <v>-0.24439419002611537</v>
      </c>
      <c r="AI41">
        <v>0.38657775418192719</v>
      </c>
      <c r="AJ41">
        <v>9.1533399710519922E-2</v>
      </c>
      <c r="AK41">
        <v>2.7886595896857505</v>
      </c>
      <c r="AL41">
        <v>1.2959149121280882</v>
      </c>
      <c r="AM41">
        <v>0.24439419002611537</v>
      </c>
      <c r="AO41">
        <v>1.4107726669632716</v>
      </c>
      <c r="AP41">
        <v>1.4710679003353004E-2</v>
      </c>
      <c r="AQ41">
        <v>1.0750716709978212</v>
      </c>
      <c r="AS41">
        <v>0.69648225145944809</v>
      </c>
      <c r="AT41">
        <v>1.7731509932298363E-3</v>
      </c>
      <c r="AU41">
        <v>6.7560323640057138E-2</v>
      </c>
      <c r="AV41">
        <v>4.412926239261131E-3</v>
      </c>
      <c r="AW41">
        <v>2.924592964336305E-3</v>
      </c>
      <c r="AX41">
        <v>3.4969031602291121E-3</v>
      </c>
      <c r="AY41">
        <v>1.1340723450303297E-2</v>
      </c>
      <c r="AZ41">
        <v>2.6879976315010191E-2</v>
      </c>
      <c r="BA41">
        <v>2.4621923161724887E-2</v>
      </c>
      <c r="BB41">
        <v>1.1820472565350812E-4</v>
      </c>
      <c r="BC41">
        <v>0.16050722861640013</v>
      </c>
      <c r="BD41">
        <v>1.0001182047256536</v>
      </c>
      <c r="BF41">
        <v>0.72659602782880628</v>
      </c>
      <c r="BG41">
        <v>1.8498166546552916E-3</v>
      </c>
      <c r="BH41">
        <v>0.14096285351946913</v>
      </c>
      <c r="BI41">
        <v>4.6037277616619073E-3</v>
      </c>
      <c r="BJ41">
        <v>3.0510434780642208E-3</v>
      </c>
      <c r="BK41">
        <v>3.6480986279266454E-3</v>
      </c>
      <c r="BL41">
        <v>1.1831061874769315E-2</v>
      </c>
      <c r="BM41">
        <v>5.6084369638114077E-2</v>
      </c>
      <c r="BN41">
        <v>5.1373000616533375E-2</v>
      </c>
      <c r="BO41">
        <v>1.2331553883887232E-4</v>
      </c>
      <c r="BP41">
        <v>1.7467241078549045</v>
      </c>
      <c r="BQ41">
        <v>1</v>
      </c>
    </row>
    <row r="42" spans="1:69">
      <c r="A42" t="s">
        <v>81</v>
      </c>
      <c r="B42">
        <f t="shared" si="0"/>
        <v>1073.1500000000001</v>
      </c>
      <c r="C42">
        <f t="shared" si="1"/>
        <v>2</v>
      </c>
      <c r="D42">
        <v>800</v>
      </c>
      <c r="E42">
        <v>2000</v>
      </c>
      <c r="F42" t="s">
        <v>50</v>
      </c>
      <c r="G42">
        <v>-11.65</v>
      </c>
      <c r="H42" t="s">
        <v>2</v>
      </c>
      <c r="I42">
        <v>76.143389818768568</v>
      </c>
      <c r="J42">
        <v>0.34455537234543243</v>
      </c>
      <c r="K42">
        <v>12.940383204062377</v>
      </c>
      <c r="L42">
        <v>1.2126317132624516</v>
      </c>
      <c r="M42">
        <v>0.33540208669080357</v>
      </c>
      <c r="N42">
        <v>1.5345392214013194</v>
      </c>
      <c r="O42">
        <v>3.1960098673216084</v>
      </c>
      <c r="P42">
        <v>4.0706480556081095</v>
      </c>
      <c r="Q42">
        <v>1.976E-2</v>
      </c>
      <c r="R42">
        <v>99.797319339460657</v>
      </c>
      <c r="S42">
        <v>6.4850090909090907</v>
      </c>
      <c r="T42">
        <v>6.4850090909090907</v>
      </c>
      <c r="V42">
        <v>79.136824000000004</v>
      </c>
      <c r="X42">
        <v>118.67226382704284</v>
      </c>
      <c r="Y42">
        <v>0.49958335233472134</v>
      </c>
      <c r="Z42">
        <v>272.44430352471352</v>
      </c>
      <c r="AA42">
        <v>2.442699488732496</v>
      </c>
      <c r="AB42">
        <v>80.199950480098593</v>
      </c>
      <c r="AC42">
        <v>1.3434030156410988E-2</v>
      </c>
      <c r="AD42">
        <v>160.25922522052204</v>
      </c>
      <c r="AE42">
        <v>1.0250904335069351</v>
      </c>
      <c r="AF42">
        <v>57.874705492822358</v>
      </c>
      <c r="AG42">
        <v>-0.26867540839366572</v>
      </c>
      <c r="AI42">
        <v>0.49958335233472134</v>
      </c>
      <c r="AJ42">
        <v>1.3434030156410988E-2</v>
      </c>
      <c r="AK42">
        <v>2.442699488732496</v>
      </c>
      <c r="AL42">
        <v>1.0250904335069351</v>
      </c>
      <c r="AM42">
        <v>0.26867540839366572</v>
      </c>
      <c r="AO42">
        <v>1.5050744512123593</v>
      </c>
      <c r="AP42">
        <v>2.6854858426284819E-2</v>
      </c>
      <c r="AQ42">
        <v>1.0390929939230258</v>
      </c>
      <c r="AS42">
        <v>0.68547557977499962</v>
      </c>
      <c r="AT42">
        <v>2.3339508405889964E-3</v>
      </c>
      <c r="AU42">
        <v>6.8656126101666812E-2</v>
      </c>
      <c r="AV42">
        <v>5.4797114666810618E-3</v>
      </c>
      <c r="AW42">
        <v>3.6501488656188238E-3</v>
      </c>
      <c r="AX42">
        <v>4.5010614947482153E-3</v>
      </c>
      <c r="AY42">
        <v>1.4802394432666923E-2</v>
      </c>
      <c r="AZ42">
        <v>2.7894496320229514E-2</v>
      </c>
      <c r="BA42">
        <v>2.3376238893046249E-2</v>
      </c>
      <c r="BB42">
        <v>1.3349933307814301E-4</v>
      </c>
      <c r="BC42">
        <v>0.16383029180975378</v>
      </c>
      <c r="BD42">
        <v>1.0001334993330782</v>
      </c>
      <c r="BF42">
        <v>0.71695224273187763</v>
      </c>
      <c r="BG42">
        <v>2.4411245840960309E-3</v>
      </c>
      <c r="BH42">
        <v>0.14361755557223385</v>
      </c>
      <c r="BI42">
        <v>5.7313368141431471E-3</v>
      </c>
      <c r="BJ42">
        <v>3.8177617011092247E-3</v>
      </c>
      <c r="BK42">
        <v>4.7077477718361236E-3</v>
      </c>
      <c r="BL42">
        <v>1.5482112272746302E-2</v>
      </c>
      <c r="BM42">
        <v>5.8350792608043392E-2</v>
      </c>
      <c r="BN42">
        <v>4.8899325943914253E-2</v>
      </c>
      <c r="BO42">
        <v>1.3962954929043752E-4</v>
      </c>
      <c r="BP42">
        <v>1.7394859666766664</v>
      </c>
      <c r="BQ42">
        <v>1</v>
      </c>
    </row>
    <row r="43" spans="1:69">
      <c r="A43" t="s">
        <v>82</v>
      </c>
      <c r="B43">
        <f t="shared" si="0"/>
        <v>1123.1500000000001</v>
      </c>
      <c r="C43">
        <f t="shared" si="1"/>
        <v>1.7</v>
      </c>
      <c r="D43">
        <v>850</v>
      </c>
      <c r="E43">
        <v>1700</v>
      </c>
      <c r="F43" t="s">
        <v>50</v>
      </c>
      <c r="G43">
        <v>-10.73</v>
      </c>
      <c r="H43" t="s">
        <v>2</v>
      </c>
      <c r="I43">
        <v>72.760108303936562</v>
      </c>
      <c r="J43">
        <v>0.42314801722431711</v>
      </c>
      <c r="K43">
        <v>14.796300386577643</v>
      </c>
      <c r="L43">
        <v>1.7253233226531437</v>
      </c>
      <c r="M43">
        <v>0.65259636542404165</v>
      </c>
      <c r="N43">
        <v>2.37859723505577</v>
      </c>
      <c r="O43">
        <v>3.6507514783822139</v>
      </c>
      <c r="P43">
        <v>3.5636341879605897</v>
      </c>
      <c r="Q43">
        <v>4.5583333333333337E-2</v>
      </c>
      <c r="R43">
        <v>99.99604263054762</v>
      </c>
      <c r="S43">
        <v>7.740555555555555</v>
      </c>
      <c r="T43">
        <v>7.740555555555555</v>
      </c>
      <c r="V43">
        <v>182.55669166666669</v>
      </c>
      <c r="X43">
        <v>339.00562079836158</v>
      </c>
      <c r="Y43">
        <v>0.85698819201521026</v>
      </c>
      <c r="Z43">
        <v>423.06135453906347</v>
      </c>
      <c r="AA43">
        <v>1.3174245253717582</v>
      </c>
      <c r="AB43">
        <v>359.71324807845912</v>
      </c>
      <c r="AC43">
        <v>0.97041940667540982</v>
      </c>
      <c r="AD43">
        <v>329.18086888396323</v>
      </c>
      <c r="AE43">
        <v>0.80317065279107958</v>
      </c>
      <c r="AF43">
        <v>127.24328342740228</v>
      </c>
      <c r="AG43">
        <v>-0.30299304689560269</v>
      </c>
      <c r="AI43">
        <v>0.85698819201521026</v>
      </c>
      <c r="AJ43">
        <v>0.97041940667540982</v>
      </c>
      <c r="AK43">
        <v>1.3174245253717582</v>
      </c>
      <c r="AL43">
        <v>0.80317065279107958</v>
      </c>
      <c r="AM43">
        <v>0.30299304689560269</v>
      </c>
      <c r="AO43">
        <v>1.6714613040024886</v>
      </c>
      <c r="AP43">
        <v>4.5607636369111672E-2</v>
      </c>
      <c r="AQ43">
        <v>1.0429166296068633</v>
      </c>
      <c r="AS43">
        <v>0.63496903716157305</v>
      </c>
      <c r="AT43">
        <v>2.7785896900795856E-3</v>
      </c>
      <c r="AU43">
        <v>7.6100012539915982E-2</v>
      </c>
      <c r="AV43">
        <v>7.7169022295667323E-3</v>
      </c>
      <c r="AW43">
        <v>4.8753999273842639E-3</v>
      </c>
      <c r="AX43">
        <v>8.4897180674669472E-3</v>
      </c>
      <c r="AY43">
        <v>2.2242024783794199E-2</v>
      </c>
      <c r="AZ43">
        <v>3.0888165346561462E-2</v>
      </c>
      <c r="BA43">
        <v>1.9838262361002688E-2</v>
      </c>
      <c r="BB43">
        <v>2.9853665841882306E-4</v>
      </c>
      <c r="BC43">
        <v>0.19210188789265495</v>
      </c>
      <c r="BD43">
        <v>1.0002985366584187</v>
      </c>
      <c r="BF43">
        <v>0.67931139239031813</v>
      </c>
      <c r="BG43">
        <v>2.9726294051863333E-3</v>
      </c>
      <c r="BH43">
        <v>0.16282874425027002</v>
      </c>
      <c r="BI43">
        <v>8.2558034986090385E-3</v>
      </c>
      <c r="BJ43">
        <v>5.2158680491507436E-3</v>
      </c>
      <c r="BK43">
        <v>9.0825880694789078E-3</v>
      </c>
      <c r="BL43">
        <v>2.3795271802543854E-2</v>
      </c>
      <c r="BM43">
        <v>6.6090411915993394E-2</v>
      </c>
      <c r="BN43">
        <v>4.2447290618449492E-2</v>
      </c>
      <c r="BO43">
        <v>3.193846333304588E-4</v>
      </c>
      <c r="BP43">
        <v>1.7120374766779931</v>
      </c>
      <c r="BQ43">
        <v>1</v>
      </c>
    </row>
    <row r="44" spans="1:69">
      <c r="A44" t="s">
        <v>83</v>
      </c>
      <c r="B44">
        <f t="shared" si="0"/>
        <v>1123.1500000000001</v>
      </c>
      <c r="C44">
        <f t="shared" si="1"/>
        <v>1.7</v>
      </c>
      <c r="D44">
        <v>850</v>
      </c>
      <c r="E44">
        <v>1700</v>
      </c>
      <c r="F44" t="s">
        <v>50</v>
      </c>
      <c r="G44">
        <v>-10.73</v>
      </c>
      <c r="H44" t="s">
        <v>2</v>
      </c>
      <c r="I44">
        <v>74.527409740149949</v>
      </c>
      <c r="J44">
        <v>0.4107611226208509</v>
      </c>
      <c r="K44">
        <v>13.711411410285084</v>
      </c>
      <c r="L44">
        <v>1.5757020097354744</v>
      </c>
      <c r="M44">
        <v>0.50782802078956957</v>
      </c>
      <c r="N44">
        <v>1.7586640230464232</v>
      </c>
      <c r="O44">
        <v>3.4681810324804818</v>
      </c>
      <c r="P44">
        <v>3.9446549592364892</v>
      </c>
      <c r="Q44">
        <v>3.6049999999999999E-2</v>
      </c>
      <c r="R44">
        <v>99.940662318344337</v>
      </c>
      <c r="S44">
        <v>7.3575444444444464</v>
      </c>
      <c r="T44">
        <v>7.3575444444444464</v>
      </c>
      <c r="V44">
        <v>144.376645</v>
      </c>
      <c r="X44">
        <v>242.87381586544498</v>
      </c>
      <c r="Y44">
        <v>0.68222371329826226</v>
      </c>
      <c r="Z44">
        <v>427.55850635110596</v>
      </c>
      <c r="AA44">
        <v>1.9614104577032245</v>
      </c>
      <c r="AB44">
        <v>343.3142400719928</v>
      </c>
      <c r="AC44">
        <v>1.3779070366401214</v>
      </c>
      <c r="AD44">
        <v>332.96195546638148</v>
      </c>
      <c r="AE44">
        <v>1.3062037178269483</v>
      </c>
      <c r="AF44">
        <v>89.285852128180935</v>
      </c>
      <c r="AG44">
        <v>-0.38157690166452518</v>
      </c>
      <c r="AI44">
        <v>0.68222371329826226</v>
      </c>
      <c r="AJ44">
        <v>1.3779070366401214</v>
      </c>
      <c r="AK44">
        <v>1.9614104577032245</v>
      </c>
      <c r="AL44">
        <v>1.3062037178269483</v>
      </c>
      <c r="AM44">
        <v>0.38157690166452518</v>
      </c>
      <c r="AO44">
        <v>1.6022801385593044</v>
      </c>
      <c r="AP44">
        <v>3.8750953163646309E-2</v>
      </c>
      <c r="AQ44">
        <v>1.0409209888679294</v>
      </c>
      <c r="AS44">
        <v>0.65602605101443567</v>
      </c>
      <c r="AT44">
        <v>2.720616256294574E-3</v>
      </c>
      <c r="AU44">
        <v>7.1131111930208088E-2</v>
      </c>
      <c r="AV44">
        <v>7.1096085994170385E-3</v>
      </c>
      <c r="AW44">
        <v>4.4903003121822757E-3</v>
      </c>
      <c r="AX44">
        <v>6.6636338382486462E-3</v>
      </c>
      <c r="AY44">
        <v>1.6587545869857202E-2</v>
      </c>
      <c r="AZ44">
        <v>2.959766493077301E-2</v>
      </c>
      <c r="BA44">
        <v>2.214957415511162E-2</v>
      </c>
      <c r="BB44">
        <v>2.3814567740645021E-4</v>
      </c>
      <c r="BC44">
        <v>0.18352389309347195</v>
      </c>
      <c r="BD44">
        <v>1.0002381456774065</v>
      </c>
      <c r="BF44">
        <v>0.69837966433377552</v>
      </c>
      <c r="BG44">
        <v>2.8962616117362209E-3</v>
      </c>
      <c r="BH44">
        <v>0.15144679695780505</v>
      </c>
      <c r="BI44">
        <v>7.5686111237923031E-3</v>
      </c>
      <c r="BJ44">
        <v>4.7801980118480081E-3</v>
      </c>
      <c r="BK44">
        <v>7.0938438435532098E-3</v>
      </c>
      <c r="BL44">
        <v>1.7658452280665704E-2</v>
      </c>
      <c r="BM44">
        <v>6.3017031922599581E-2</v>
      </c>
      <c r="BN44">
        <v>4.7159139914224338E-2</v>
      </c>
      <c r="BO44">
        <v>2.5352056978907467E-4</v>
      </c>
      <c r="BP44">
        <v>1.7243013375119265</v>
      </c>
      <c r="BQ44">
        <v>1</v>
      </c>
    </row>
    <row r="45" spans="1:69">
      <c r="A45" t="s">
        <v>84</v>
      </c>
      <c r="B45">
        <f t="shared" si="0"/>
        <v>1173.1500000000001</v>
      </c>
      <c r="C45">
        <f t="shared" si="1"/>
        <v>1.8</v>
      </c>
      <c r="D45">
        <v>900</v>
      </c>
      <c r="E45">
        <v>1800</v>
      </c>
      <c r="F45" t="s">
        <v>50</v>
      </c>
      <c r="G45">
        <v>-9.8699999999999992</v>
      </c>
      <c r="H45" t="s">
        <v>2</v>
      </c>
      <c r="I45">
        <v>73.850003481387702</v>
      </c>
      <c r="J45">
        <v>0.60302553959819538</v>
      </c>
      <c r="K45">
        <v>14.469552602885235</v>
      </c>
      <c r="L45">
        <v>1.3327422963124012</v>
      </c>
      <c r="M45">
        <v>0.33861186544189464</v>
      </c>
      <c r="N45">
        <v>2.158720015014747</v>
      </c>
      <c r="O45">
        <v>3.692559884537582</v>
      </c>
      <c r="P45">
        <v>3.5036621858089472</v>
      </c>
      <c r="Q45">
        <v>5.2409090909090919E-2</v>
      </c>
      <c r="R45">
        <v>100.0012869618958</v>
      </c>
      <c r="S45">
        <v>5.8099733333333328</v>
      </c>
      <c r="T45">
        <v>5.8099733333333328</v>
      </c>
      <c r="V45">
        <v>209.89316818181823</v>
      </c>
      <c r="X45">
        <v>344.45088090874265</v>
      </c>
      <c r="Y45">
        <v>0.64107714363701873</v>
      </c>
      <c r="Z45">
        <v>672.97287855750324</v>
      </c>
      <c r="AA45">
        <v>2.2062638550224083</v>
      </c>
      <c r="AB45">
        <v>241.69775749602238</v>
      </c>
      <c r="AC45">
        <v>0.15152751082709698</v>
      </c>
      <c r="AD45">
        <v>565.63031684378552</v>
      </c>
      <c r="AE45">
        <v>1.6948486305843595</v>
      </c>
      <c r="AF45">
        <v>156.18004409115582</v>
      </c>
      <c r="AG45">
        <v>-0.25590696712974409</v>
      </c>
      <c r="AI45">
        <v>0.64107714363701873</v>
      </c>
      <c r="AJ45">
        <v>0.15152751082709698</v>
      </c>
      <c r="AK45">
        <v>2.2062638550224083</v>
      </c>
      <c r="AL45">
        <v>1.6948486305843595</v>
      </c>
      <c r="AM45">
        <v>0.25590696712974409</v>
      </c>
      <c r="AO45">
        <v>1.5463789322257879</v>
      </c>
      <c r="AP45">
        <v>2.6836302465031648E-2</v>
      </c>
      <c r="AQ45">
        <v>1.0491625607563462</v>
      </c>
      <c r="AS45">
        <v>0.67922712833004895</v>
      </c>
      <c r="AT45">
        <v>4.1732375583303956E-3</v>
      </c>
      <c r="AU45">
        <v>7.84317641073181E-2</v>
      </c>
      <c r="AV45">
        <v>6.4187992178261445E-3</v>
      </c>
      <c r="AW45">
        <v>3.8326700847507518E-3</v>
      </c>
      <c r="AX45">
        <v>4.642544565431346E-3</v>
      </c>
      <c r="AY45">
        <v>2.1274287325827347E-2</v>
      </c>
      <c r="AZ45">
        <v>3.2926281176413677E-2</v>
      </c>
      <c r="BA45">
        <v>2.055597261067886E-2</v>
      </c>
      <c r="BB45">
        <v>3.6174580637750385E-4</v>
      </c>
      <c r="BC45">
        <v>0.14851731502337442</v>
      </c>
      <c r="BD45">
        <v>1.0003617458063776</v>
      </c>
      <c r="BF45">
        <v>0.69069494167210332</v>
      </c>
      <c r="BG45">
        <v>4.2436969192052284E-3</v>
      </c>
      <c r="BH45">
        <v>0.15951195255858758</v>
      </c>
      <c r="BI45">
        <v>6.5271717904751949E-3</v>
      </c>
      <c r="BJ45">
        <v>3.8973794335096256E-3</v>
      </c>
      <c r="BK45">
        <v>4.7209275279013977E-3</v>
      </c>
      <c r="BL45">
        <v>2.1633474328027397E-2</v>
      </c>
      <c r="BM45">
        <v>6.696439205111239E-2</v>
      </c>
      <c r="BN45">
        <v>4.1806063719077968E-2</v>
      </c>
      <c r="BO45">
        <v>3.6785338543578953E-4</v>
      </c>
      <c r="BP45">
        <v>1.7222580767022619</v>
      </c>
      <c r="BQ45">
        <v>1</v>
      </c>
    </row>
    <row r="46" spans="1:69">
      <c r="A46" t="s">
        <v>85</v>
      </c>
      <c r="B46">
        <f t="shared" si="0"/>
        <v>1173.1500000000001</v>
      </c>
      <c r="C46">
        <f t="shared" si="1"/>
        <v>1.8</v>
      </c>
      <c r="D46">
        <v>900</v>
      </c>
      <c r="E46">
        <v>1800</v>
      </c>
      <c r="F46" t="s">
        <v>50</v>
      </c>
      <c r="G46">
        <v>-9.8699999999999992</v>
      </c>
      <c r="H46" t="s">
        <v>2</v>
      </c>
      <c r="I46">
        <v>74.574227759385607</v>
      </c>
      <c r="J46">
        <v>0.60036643294138359</v>
      </c>
      <c r="K46">
        <v>13.920599221971655</v>
      </c>
      <c r="L46">
        <v>1.3530914206541087</v>
      </c>
      <c r="M46">
        <v>0.29167896328425602</v>
      </c>
      <c r="N46">
        <v>1.6825531771015532</v>
      </c>
      <c r="O46">
        <v>3.6498632607321322</v>
      </c>
      <c r="P46">
        <v>3.8641560534435899</v>
      </c>
      <c r="Q46">
        <v>4.363333333333333E-2</v>
      </c>
      <c r="R46">
        <v>99.980169622847626</v>
      </c>
      <c r="S46">
        <v>5.2834933333333334</v>
      </c>
      <c r="T46">
        <v>5.2834933333333334</v>
      </c>
      <c r="V46">
        <v>174.74713666666665</v>
      </c>
      <c r="X46">
        <v>254.94040856787998</v>
      </c>
      <c r="Y46">
        <v>0.45891036288728132</v>
      </c>
      <c r="Z46">
        <v>677.45859142051347</v>
      </c>
      <c r="AA46">
        <v>2.8767936593592269</v>
      </c>
      <c r="AB46">
        <v>245.15036999322905</v>
      </c>
      <c r="AC46">
        <v>0.40288633433151955</v>
      </c>
      <c r="AD46">
        <v>555.69939927535495</v>
      </c>
      <c r="AE46">
        <v>2.1800200556954574</v>
      </c>
      <c r="AF46">
        <v>129.7480529322028</v>
      </c>
      <c r="AG46">
        <v>-0.25750970569721221</v>
      </c>
      <c r="AI46">
        <v>0.45891036288728132</v>
      </c>
      <c r="AJ46">
        <v>0.40288633433151955</v>
      </c>
      <c r="AK46">
        <v>2.8767936593592269</v>
      </c>
      <c r="AL46">
        <v>2.1800200556954574</v>
      </c>
      <c r="AM46">
        <v>0.25750970569721221</v>
      </c>
      <c r="AO46">
        <v>1.5229879119649947</v>
      </c>
      <c r="AP46">
        <v>2.5690889205874621E-2</v>
      </c>
      <c r="AQ46">
        <v>1.0509482379716637</v>
      </c>
      <c r="AS46">
        <v>0.69597167159773821</v>
      </c>
      <c r="AT46">
        <v>4.2159174494740244E-3</v>
      </c>
      <c r="AU46">
        <v>7.6565496889975687E-2</v>
      </c>
      <c r="AV46">
        <v>6.6061296065940377E-3</v>
      </c>
      <c r="AW46">
        <v>3.9548783507538498E-3</v>
      </c>
      <c r="AX46">
        <v>4.0578623554457949E-3</v>
      </c>
      <c r="AY46">
        <v>1.6825415427544177E-2</v>
      </c>
      <c r="AZ46">
        <v>3.3024026513635611E-2</v>
      </c>
      <c r="BA46">
        <v>2.3004285886317748E-2</v>
      </c>
      <c r="BB46">
        <v>3.0560015153769033E-4</v>
      </c>
      <c r="BC46">
        <v>0.13577431592252104</v>
      </c>
      <c r="BD46">
        <v>1.0003056001515378</v>
      </c>
      <c r="BF46">
        <v>0.69819227676481299</v>
      </c>
      <c r="BG46">
        <v>4.2293689855843527E-3</v>
      </c>
      <c r="BH46">
        <v>0.15361958187901353</v>
      </c>
      <c r="BI46">
        <v>6.6272074839523101E-3</v>
      </c>
      <c r="BJ46">
        <v>3.9674970012812116E-3</v>
      </c>
      <c r="BK46">
        <v>4.0708095923542957E-3</v>
      </c>
      <c r="BL46">
        <v>1.6879099515505418E-2</v>
      </c>
      <c r="BM46">
        <v>6.6258789546892613E-2</v>
      </c>
      <c r="BN46">
        <v>4.6155369230603149E-2</v>
      </c>
      <c r="BO46">
        <v>3.0657521604571193E-4</v>
      </c>
      <c r="BP46">
        <v>1.7250081058017968</v>
      </c>
      <c r="BQ46">
        <v>1</v>
      </c>
    </row>
    <row r="47" spans="1:69">
      <c r="A47" t="s">
        <v>86</v>
      </c>
      <c r="B47">
        <f t="shared" si="0"/>
        <v>1073.1500000000001</v>
      </c>
      <c r="C47">
        <f t="shared" si="1"/>
        <v>1.82</v>
      </c>
      <c r="D47">
        <v>800</v>
      </c>
      <c r="E47">
        <v>1820</v>
      </c>
      <c r="F47" t="s">
        <v>64</v>
      </c>
      <c r="G47">
        <v>-8.9600000000000009</v>
      </c>
      <c r="H47" t="s">
        <v>2</v>
      </c>
      <c r="I47">
        <v>76.883430548705959</v>
      </c>
      <c r="J47">
        <v>0.20628403746099269</v>
      </c>
      <c r="K47">
        <v>12.602968879368564</v>
      </c>
      <c r="L47">
        <v>0.9653805742822138</v>
      </c>
      <c r="M47">
        <v>0.71903310366366902</v>
      </c>
      <c r="N47">
        <v>1.4636947159275644</v>
      </c>
      <c r="O47">
        <v>3.1658756941389301</v>
      </c>
      <c r="P47">
        <v>3.9464120098601621</v>
      </c>
      <c r="Q47">
        <v>2.0132164180267219E-2</v>
      </c>
      <c r="R47">
        <v>99.973211727588307</v>
      </c>
      <c r="S47">
        <v>5.3742285714285698</v>
      </c>
      <c r="T47">
        <v>5.3742285714285698</v>
      </c>
      <c r="V47">
        <v>80.627304325552174</v>
      </c>
      <c r="X47">
        <v>93.348344594546447</v>
      </c>
      <c r="Y47">
        <v>0.15777583506488083</v>
      </c>
      <c r="Z47">
        <v>252.18631857677732</v>
      </c>
      <c r="AA47">
        <v>2.1278029283791295</v>
      </c>
      <c r="AB47">
        <v>74.028578615094233</v>
      </c>
      <c r="AC47">
        <v>-8.1842320857137871E-2</v>
      </c>
      <c r="AD47">
        <v>135.31816606819964</v>
      </c>
      <c r="AE47">
        <v>0.67831688284926328</v>
      </c>
      <c r="AF47">
        <v>55.981962539720925</v>
      </c>
      <c r="AG47">
        <v>-0.3056699215233557</v>
      </c>
      <c r="AI47">
        <v>0.15777583506488083</v>
      </c>
      <c r="AJ47">
        <v>8.1842320857137871E-2</v>
      </c>
      <c r="AK47">
        <v>2.1278029283791295</v>
      </c>
      <c r="AL47">
        <v>0.67831688284926328</v>
      </c>
      <c r="AM47">
        <v>0.3056699215233557</v>
      </c>
      <c r="AO47">
        <v>1.5232596399204887</v>
      </c>
      <c r="AP47">
        <v>3.5029784503968445E-2</v>
      </c>
      <c r="AQ47">
        <v>1.0380767289261632</v>
      </c>
      <c r="AS47">
        <v>0.70975071524461186</v>
      </c>
      <c r="AT47">
        <v>1.4328858917461577E-3</v>
      </c>
      <c r="AU47">
        <v>6.8567501793326102E-2</v>
      </c>
      <c r="AV47">
        <v>2.2844486024350542E-3</v>
      </c>
      <c r="AW47">
        <v>5.1688251463064203E-3</v>
      </c>
      <c r="AX47">
        <v>9.8948992536228488E-3</v>
      </c>
      <c r="AY47">
        <v>1.4478307276761571E-2</v>
      </c>
      <c r="AZ47">
        <v>2.8334631976373786E-2</v>
      </c>
      <c r="BA47">
        <v>2.3239501652900226E-2</v>
      </c>
      <c r="BB47">
        <v>1.3947485688558465E-4</v>
      </c>
      <c r="BC47">
        <v>0.13684828316191608</v>
      </c>
      <c r="BD47">
        <v>1.0001394748568857</v>
      </c>
      <c r="BF47">
        <v>0.72180973624282918</v>
      </c>
      <c r="BG47">
        <v>1.4572313424593157E-3</v>
      </c>
      <c r="BH47">
        <v>0.13946499614928332</v>
      </c>
      <c r="BI47">
        <v>2.3232625311489104E-3</v>
      </c>
      <c r="BJ47">
        <v>5.2566460806663679E-3</v>
      </c>
      <c r="BK47">
        <v>1.0063018559897248E-2</v>
      </c>
      <c r="BL47">
        <v>1.4724300986551548E-2</v>
      </c>
      <c r="BM47">
        <v>5.7632103199375437E-2</v>
      </c>
      <c r="BN47">
        <v>4.7268704907788534E-2</v>
      </c>
      <c r="BO47">
        <v>1.4184460473054027E-4</v>
      </c>
      <c r="BP47">
        <v>1.7431773846466814</v>
      </c>
      <c r="BQ47">
        <v>1</v>
      </c>
    </row>
    <row r="48" spans="1:69">
      <c r="A48" t="s">
        <v>87</v>
      </c>
      <c r="B48">
        <f t="shared" si="0"/>
        <v>1073.1500000000001</v>
      </c>
      <c r="C48">
        <f t="shared" si="1"/>
        <v>1.82</v>
      </c>
      <c r="D48">
        <v>800</v>
      </c>
      <c r="E48">
        <v>1820</v>
      </c>
      <c r="F48" t="s">
        <v>64</v>
      </c>
      <c r="G48">
        <v>-8.9600000000000009</v>
      </c>
      <c r="H48" t="s">
        <v>2</v>
      </c>
      <c r="I48">
        <v>76.849999999999994</v>
      </c>
      <c r="J48">
        <v>0.16907029785376348</v>
      </c>
      <c r="K48">
        <v>12.625711556757132</v>
      </c>
      <c r="L48">
        <v>1.0554554842964348</v>
      </c>
      <c r="M48">
        <v>0.79942236724879656</v>
      </c>
      <c r="N48">
        <v>1.3306373566697336</v>
      </c>
      <c r="O48">
        <v>3.1477027385927223</v>
      </c>
      <c r="P48">
        <v>3.9218472336609569</v>
      </c>
      <c r="Q48">
        <v>1.3188500713631686E-2</v>
      </c>
      <c r="R48">
        <v>99.913035535793171</v>
      </c>
      <c r="S48">
        <v>5.2727166666666676</v>
      </c>
      <c r="T48">
        <v>5.2727166666666676</v>
      </c>
      <c r="V48">
        <v>52.818626508023542</v>
      </c>
      <c r="X48">
        <v>95.13154558799117</v>
      </c>
      <c r="Y48">
        <v>0.80109843586220442</v>
      </c>
      <c r="Z48">
        <v>247.20201161782461</v>
      </c>
      <c r="AA48">
        <v>3.6802052223049149</v>
      </c>
      <c r="AB48">
        <v>78.526945661679662</v>
      </c>
      <c r="AC48">
        <v>0.48672827851271055</v>
      </c>
      <c r="AD48">
        <v>135.597085020295</v>
      </c>
      <c r="AE48">
        <v>1.5672209594412077</v>
      </c>
      <c r="AF48">
        <v>57.269753734460089</v>
      </c>
      <c r="AG48">
        <v>8.4271923007319935E-2</v>
      </c>
      <c r="AI48">
        <v>0.80109843586220442</v>
      </c>
      <c r="AJ48">
        <v>0.48672827851271055</v>
      </c>
      <c r="AK48">
        <v>3.6802052223049149</v>
      </c>
      <c r="AL48">
        <v>1.5672209594412077</v>
      </c>
      <c r="AM48">
        <v>8.4271923007319935E-2</v>
      </c>
      <c r="AO48">
        <v>1.5100205028814682</v>
      </c>
      <c r="AP48">
        <v>3.5161045398960131E-2</v>
      </c>
      <c r="AQ48">
        <v>1.0661542510893172</v>
      </c>
      <c r="AS48">
        <v>0.71165674943317747</v>
      </c>
      <c r="AT48">
        <v>1.1780586614493671E-3</v>
      </c>
      <c r="AU48">
        <v>6.8905667052240591E-2</v>
      </c>
      <c r="AV48">
        <v>2.5206338901447999E-3</v>
      </c>
      <c r="AW48">
        <v>5.6535057621563065E-3</v>
      </c>
      <c r="AX48">
        <v>1.103550983040974E-2</v>
      </c>
      <c r="AY48">
        <v>1.3203242855579785E-2</v>
      </c>
      <c r="AZ48">
        <v>2.8259927594048335E-2</v>
      </c>
      <c r="BA48">
        <v>2.3166940045019263E-2</v>
      </c>
      <c r="BB48">
        <v>9.1654650028478567E-5</v>
      </c>
      <c r="BC48">
        <v>0.13441976487577428</v>
      </c>
      <c r="BD48">
        <v>1.0000916546500285</v>
      </c>
      <c r="BF48">
        <v>0.72182526813840719</v>
      </c>
      <c r="BG48">
        <v>1.1948913712414783E-3</v>
      </c>
      <c r="BH48">
        <v>0.13978045352862806</v>
      </c>
      <c r="BI48">
        <v>2.5566500072987343E-3</v>
      </c>
      <c r="BJ48">
        <v>5.7342859685386646E-3</v>
      </c>
      <c r="BK48">
        <v>1.119319088693263E-2</v>
      </c>
      <c r="BL48">
        <v>1.3391897599673182E-2</v>
      </c>
      <c r="BM48">
        <v>5.7327440031709552E-2</v>
      </c>
      <c r="BN48">
        <v>4.6995922467570519E-2</v>
      </c>
      <c r="BO48">
        <v>9.2964258943138903E-5</v>
      </c>
      <c r="BP48">
        <v>1.7436158480085922</v>
      </c>
      <c r="BQ48">
        <v>1</v>
      </c>
    </row>
    <row r="49" spans="1:69">
      <c r="A49" t="s">
        <v>88</v>
      </c>
      <c r="B49">
        <f t="shared" si="0"/>
        <v>1123.1500000000001</v>
      </c>
      <c r="C49">
        <f t="shared" si="1"/>
        <v>2.0099999999999998</v>
      </c>
      <c r="D49">
        <v>850</v>
      </c>
      <c r="E49">
        <v>2010</v>
      </c>
      <c r="F49" t="s">
        <v>64</v>
      </c>
      <c r="G49">
        <v>-7.93</v>
      </c>
      <c r="H49" t="s">
        <v>2</v>
      </c>
      <c r="I49">
        <v>74.962020336384896</v>
      </c>
      <c r="J49">
        <v>0.2237490651103391</v>
      </c>
      <c r="K49">
        <v>13.820266700714171</v>
      </c>
      <c r="L49">
        <v>1.1646292030588079</v>
      </c>
      <c r="M49">
        <v>0.63979714417519107</v>
      </c>
      <c r="N49">
        <v>1.8638193941537309</v>
      </c>
      <c r="O49">
        <v>3.5637112303593588</v>
      </c>
      <c r="P49">
        <v>3.7254824656944492</v>
      </c>
      <c r="Q49">
        <v>2.9801679969060076E-2</v>
      </c>
      <c r="R49">
        <v>99.993277219620012</v>
      </c>
      <c r="S49">
        <v>5.5158299999999985</v>
      </c>
      <c r="T49">
        <v>5.5158299999999985</v>
      </c>
      <c r="V49">
        <v>119.3527481080887</v>
      </c>
      <c r="X49">
        <v>185.96365324785313</v>
      </c>
      <c r="Y49">
        <v>0.55810114300376223</v>
      </c>
      <c r="Z49">
        <v>420.60093254094039</v>
      </c>
      <c r="AA49">
        <v>2.5240154852574834</v>
      </c>
      <c r="AB49">
        <v>141.21802485938147</v>
      </c>
      <c r="AC49">
        <v>0.18319877085269165</v>
      </c>
      <c r="AD49">
        <v>301.01547796009214</v>
      </c>
      <c r="AE49">
        <v>1.5220657482263025</v>
      </c>
      <c r="AF49">
        <v>103.52577273637678</v>
      </c>
      <c r="AG49">
        <v>-0.13260671096888893</v>
      </c>
      <c r="AI49">
        <v>0.55810114300376223</v>
      </c>
      <c r="AJ49">
        <v>0.18319877085269165</v>
      </c>
      <c r="AK49">
        <v>2.5240154852574834</v>
      </c>
      <c r="AL49">
        <v>1.5220657482263025</v>
      </c>
      <c r="AM49">
        <v>0.13260671096888893</v>
      </c>
      <c r="AO49">
        <v>1.5295653044331805</v>
      </c>
      <c r="AP49">
        <v>3.5317746540485591E-2</v>
      </c>
      <c r="AQ49">
        <v>1.0404090497055376</v>
      </c>
      <c r="AS49">
        <v>0.69226023308778328</v>
      </c>
      <c r="AT49">
        <v>1.5547559549149268E-3</v>
      </c>
      <c r="AU49">
        <v>7.521715498216483E-2</v>
      </c>
      <c r="AV49">
        <v>2.8069534404706249E-3</v>
      </c>
      <c r="AW49">
        <v>6.1878402946553444E-3</v>
      </c>
      <c r="AX49">
        <v>8.8076450556659486E-3</v>
      </c>
      <c r="AY49">
        <v>1.8442769011725244E-2</v>
      </c>
      <c r="AZ49">
        <v>3.1906652259255854E-2</v>
      </c>
      <c r="BA49">
        <v>2.1946331061674242E-2</v>
      </c>
      <c r="BB49">
        <v>2.0653859744978648E-4</v>
      </c>
      <c r="BC49">
        <v>0.14086966485168975</v>
      </c>
      <c r="BD49">
        <v>1.0002065385974499</v>
      </c>
      <c r="BF49">
        <v>0.70052610951498939</v>
      </c>
      <c r="BG49">
        <v>1.5733203906336543E-3</v>
      </c>
      <c r="BH49">
        <v>0.15223055848062927</v>
      </c>
      <c r="BI49">
        <v>2.8404696373672171E-3</v>
      </c>
      <c r="BJ49">
        <v>6.2617256932124233E-3</v>
      </c>
      <c r="BK49">
        <v>8.9128120176913336E-3</v>
      </c>
      <c r="BL49">
        <v>1.8662983379588684E-2</v>
      </c>
      <c r="BM49">
        <v>6.4575262037303335E-2</v>
      </c>
      <c r="BN49">
        <v>4.4416758848584897E-2</v>
      </c>
      <c r="BO49">
        <v>2.0900475460047737E-4</v>
      </c>
      <c r="BP49">
        <v>1.7268495615495998</v>
      </c>
      <c r="BQ49">
        <v>1</v>
      </c>
    </row>
    <row r="50" spans="1:69">
      <c r="A50" t="s">
        <v>89</v>
      </c>
      <c r="B50">
        <f t="shared" si="0"/>
        <v>1123.1500000000001</v>
      </c>
      <c r="C50">
        <f t="shared" si="1"/>
        <v>2.0099999999999998</v>
      </c>
      <c r="D50">
        <v>850</v>
      </c>
      <c r="E50">
        <v>2010</v>
      </c>
      <c r="F50" t="s">
        <v>64</v>
      </c>
      <c r="G50">
        <v>-7.93</v>
      </c>
      <c r="H50" t="s">
        <v>2</v>
      </c>
      <c r="I50">
        <v>75.687746789384491</v>
      </c>
      <c r="J50">
        <v>0.2378866694310125</v>
      </c>
      <c r="K50">
        <v>13.319908431710521</v>
      </c>
      <c r="L50">
        <v>1.1846788789185811</v>
      </c>
      <c r="M50">
        <v>0.49930373579084392</v>
      </c>
      <c r="N50">
        <v>1.6754523820528864</v>
      </c>
      <c r="O50">
        <v>3.4864644056239866</v>
      </c>
      <c r="P50">
        <v>3.8770377986226565</v>
      </c>
      <c r="Q50">
        <v>2.8894769683871856E-2</v>
      </c>
      <c r="R50">
        <v>99.997373861218833</v>
      </c>
      <c r="S50">
        <v>4.925849999999997</v>
      </c>
      <c r="T50">
        <v>4.925849999999997</v>
      </c>
      <c r="V50">
        <v>115.72066310693839</v>
      </c>
      <c r="X50">
        <v>149.95492015502865</v>
      </c>
      <c r="Y50">
        <v>0.29583529966860028</v>
      </c>
      <c r="Z50">
        <v>432.1302952211301</v>
      </c>
      <c r="AA50">
        <v>2.7342535344944841</v>
      </c>
      <c r="AB50">
        <v>118.02587149240502</v>
      </c>
      <c r="AC50">
        <v>1.9920456067006515E-2</v>
      </c>
      <c r="AD50">
        <v>282.0162366833822</v>
      </c>
      <c r="AE50">
        <v>1.4370430406432146</v>
      </c>
      <c r="AF50">
        <v>91.098280588550011</v>
      </c>
      <c r="AG50">
        <v>-0.21277429507671103</v>
      </c>
      <c r="AI50">
        <v>0.29583529966860028</v>
      </c>
      <c r="AJ50">
        <v>1.9920456067006515E-2</v>
      </c>
      <c r="AK50">
        <v>2.7342535344944841</v>
      </c>
      <c r="AL50">
        <v>1.4370430406432146</v>
      </c>
      <c r="AM50">
        <v>0.21277429507671103</v>
      </c>
      <c r="AO50">
        <v>1.4990992064614885</v>
      </c>
      <c r="AP50">
        <v>3.3561912844220686E-2</v>
      </c>
      <c r="AQ50">
        <v>1.0263463716440349</v>
      </c>
      <c r="AS50">
        <v>0.710267114545858</v>
      </c>
      <c r="AT50">
        <v>1.6797286695294335E-3</v>
      </c>
      <c r="AU50">
        <v>7.3666450940793007E-2</v>
      </c>
      <c r="AV50">
        <v>2.8986419448158085E-3</v>
      </c>
      <c r="AW50">
        <v>6.3989869531032081E-3</v>
      </c>
      <c r="AX50">
        <v>6.9847417279062943E-3</v>
      </c>
      <c r="AY50">
        <v>1.6846993916124636E-2</v>
      </c>
      <c r="AZ50">
        <v>3.1719913805960419E-2</v>
      </c>
      <c r="BA50">
        <v>2.3208521096152693E-2</v>
      </c>
      <c r="BB50">
        <v>2.0349218886975124E-4</v>
      </c>
      <c r="BC50">
        <v>0.1263289063997565</v>
      </c>
      <c r="BD50">
        <v>1.0002034921888698</v>
      </c>
      <c r="BF50">
        <v>0.70866130260200622</v>
      </c>
      <c r="BG50">
        <v>1.675931044235061E-3</v>
      </c>
      <c r="BH50">
        <v>0.14699980334905005</v>
      </c>
      <c r="BI50">
        <v>2.8920885316553093E-3</v>
      </c>
      <c r="BJ50">
        <v>6.3845197625668516E-3</v>
      </c>
      <c r="BK50">
        <v>6.9689502299449084E-3</v>
      </c>
      <c r="BL50">
        <v>1.6808905282293111E-2</v>
      </c>
      <c r="BM50">
        <v>6.3296399272344331E-2</v>
      </c>
      <c r="BN50">
        <v>4.6312099925904203E-2</v>
      </c>
      <c r="BO50">
        <v>2.0303212225442372E-4</v>
      </c>
      <c r="BP50">
        <v>1.7322251456029256</v>
      </c>
      <c r="BQ50">
        <v>1</v>
      </c>
    </row>
    <row r="51" spans="1:69">
      <c r="A51" t="s">
        <v>90</v>
      </c>
      <c r="B51">
        <f t="shared" si="0"/>
        <v>1173.1500000000001</v>
      </c>
      <c r="C51">
        <f t="shared" si="1"/>
        <v>1.99</v>
      </c>
      <c r="D51">
        <v>900</v>
      </c>
      <c r="E51">
        <v>1990</v>
      </c>
      <c r="F51" t="s">
        <v>64</v>
      </c>
      <c r="G51">
        <v>-6.98</v>
      </c>
      <c r="H51" t="s">
        <v>2</v>
      </c>
      <c r="I51">
        <v>73.965091542261774</v>
      </c>
      <c r="J51">
        <v>0.35383284496490408</v>
      </c>
      <c r="K51">
        <v>14.88100094401946</v>
      </c>
      <c r="L51">
        <v>0.98072666685726351</v>
      </c>
      <c r="M51">
        <v>0.48726905436652002</v>
      </c>
      <c r="N51">
        <v>2.0384338148301606</v>
      </c>
      <c r="O51">
        <v>3.7424177798873313</v>
      </c>
      <c r="P51">
        <v>3.4758908563321067</v>
      </c>
      <c r="Q51">
        <v>5.5649999999999998E-2</v>
      </c>
      <c r="R51">
        <v>99.980313503519511</v>
      </c>
      <c r="S51">
        <v>6.1894461538461538</v>
      </c>
      <c r="T51">
        <v>6.1894461538461538</v>
      </c>
      <c r="V51">
        <v>222.87268499999999</v>
      </c>
      <c r="X51">
        <v>350.17648167453996</v>
      </c>
      <c r="Y51">
        <v>0.57119514970863283</v>
      </c>
      <c r="Z51">
        <v>633.90152492938921</v>
      </c>
      <c r="AA51">
        <v>1.8442315617518998</v>
      </c>
      <c r="AB51">
        <v>244.15346311558554</v>
      </c>
      <c r="AC51">
        <v>9.5484011939756322E-2</v>
      </c>
      <c r="AD51">
        <v>608.1373105713152</v>
      </c>
      <c r="AE51">
        <v>1.7286309696108126</v>
      </c>
      <c r="AF51">
        <v>165.76104660115885</v>
      </c>
      <c r="AG51">
        <v>-0.25625230116845021</v>
      </c>
      <c r="AI51">
        <v>0.57119514970863283</v>
      </c>
      <c r="AJ51">
        <v>9.5484011939756322E-2</v>
      </c>
      <c r="AK51">
        <v>1.8442315617518998</v>
      </c>
      <c r="AL51">
        <v>1.7286309696108126</v>
      </c>
      <c r="AM51">
        <v>0.25625230116845021</v>
      </c>
      <c r="AO51">
        <v>1.4434744981544287</v>
      </c>
      <c r="AP51">
        <v>1.7621531392848149E-2</v>
      </c>
      <c r="AQ51">
        <v>1.0922003101962188</v>
      </c>
      <c r="AS51">
        <v>0.67315451659447134</v>
      </c>
      <c r="AT51">
        <v>2.423031206511328E-3</v>
      </c>
      <c r="AU51">
        <v>7.9816464464170109E-2</v>
      </c>
      <c r="AV51">
        <v>2.3544252396388767E-3</v>
      </c>
      <c r="AW51">
        <v>5.1102579568814326E-3</v>
      </c>
      <c r="AX51">
        <v>6.6106810170120439E-3</v>
      </c>
      <c r="AY51">
        <v>1.9878278876314791E-2</v>
      </c>
      <c r="AZ51">
        <v>3.3021048940526314E-2</v>
      </c>
      <c r="BA51">
        <v>2.0179267491221668E-2</v>
      </c>
      <c r="BB51">
        <v>3.8008918214473431E-4</v>
      </c>
      <c r="BC51">
        <v>0.15745202821325216</v>
      </c>
      <c r="BD51">
        <v>1.0003800891821448</v>
      </c>
      <c r="BF51">
        <v>0.69001520887608025</v>
      </c>
      <c r="BG51">
        <v>2.4837215570246186E-3</v>
      </c>
      <c r="BH51">
        <v>0.16363130021802455</v>
      </c>
      <c r="BI51">
        <v>2.4133971970230965E-3</v>
      </c>
      <c r="BJ51">
        <v>5.2382560386985489E-3</v>
      </c>
      <c r="BK51">
        <v>6.7762606211772209E-3</v>
      </c>
      <c r="BL51">
        <v>2.0376175770652143E-2</v>
      </c>
      <c r="BM51">
        <v>6.7696273055628683E-2</v>
      </c>
      <c r="BN51">
        <v>4.1369406665690861E-2</v>
      </c>
      <c r="BO51">
        <v>3.896093837949172E-4</v>
      </c>
      <c r="BP51">
        <v>1.7224008687008068</v>
      </c>
      <c r="BQ51">
        <v>1</v>
      </c>
    </row>
    <row r="52" spans="1:69">
      <c r="A52" t="s">
        <v>91</v>
      </c>
      <c r="B52">
        <f t="shared" si="0"/>
        <v>1173.1500000000001</v>
      </c>
      <c r="C52">
        <f t="shared" si="1"/>
        <v>1.99</v>
      </c>
      <c r="D52">
        <v>900</v>
      </c>
      <c r="E52">
        <v>1990</v>
      </c>
      <c r="F52" t="s">
        <v>64</v>
      </c>
      <c r="G52">
        <v>-6.98</v>
      </c>
      <c r="H52" t="s">
        <v>2</v>
      </c>
      <c r="I52">
        <v>74.188662028856413</v>
      </c>
      <c r="J52">
        <v>0.35538449892658386</v>
      </c>
      <c r="K52">
        <v>14.471908910925773</v>
      </c>
      <c r="L52">
        <v>1.0834671599287213</v>
      </c>
      <c r="M52">
        <v>0.36647376299324635</v>
      </c>
      <c r="N52">
        <v>2.1033451677574457</v>
      </c>
      <c r="O52">
        <v>3.7345761039653138</v>
      </c>
      <c r="P52">
        <v>3.6019342814278832</v>
      </c>
      <c r="Q52">
        <v>5.1977777777777776E-2</v>
      </c>
      <c r="R52">
        <v>99.957729692559155</v>
      </c>
      <c r="S52">
        <v>6.1144769230769223</v>
      </c>
      <c r="T52">
        <v>6.1144769230769223</v>
      </c>
      <c r="V52">
        <v>208.1658022222222</v>
      </c>
      <c r="X52">
        <v>332.85807080259832</v>
      </c>
      <c r="Y52">
        <v>0.59900457831812359</v>
      </c>
      <c r="Z52">
        <v>666.26135603047555</v>
      </c>
      <c r="AA52">
        <v>2.2006282920535858</v>
      </c>
      <c r="AB52">
        <v>263.78108414215342</v>
      </c>
      <c r="AC52">
        <v>0.26716819634264671</v>
      </c>
      <c r="AD52">
        <v>606.47818280662989</v>
      </c>
      <c r="AE52">
        <v>1.9134381167911494</v>
      </c>
      <c r="AF52">
        <v>150.11944302376662</v>
      </c>
      <c r="AG52">
        <v>-0.27884675858760716</v>
      </c>
      <c r="AI52">
        <v>0.59900457831812359</v>
      </c>
      <c r="AJ52">
        <v>0.26716819634264671</v>
      </c>
      <c r="AK52">
        <v>2.2006282920535858</v>
      </c>
      <c r="AL52">
        <v>1.9134381167911494</v>
      </c>
      <c r="AM52">
        <v>0.27884675858760716</v>
      </c>
      <c r="AO52">
        <v>1.4694333113783586</v>
      </c>
      <c r="AP52">
        <v>2.4012669895082991E-2</v>
      </c>
      <c r="AQ52">
        <v>1.0436723064794018</v>
      </c>
      <c r="AS52">
        <v>0.67639515333811762</v>
      </c>
      <c r="AT52">
        <v>2.438003514516653E-3</v>
      </c>
      <c r="AU52">
        <v>7.7760876248771482E-2</v>
      </c>
      <c r="AV52">
        <v>2.5854527282796937E-3</v>
      </c>
      <c r="AW52">
        <v>5.6759564367472089E-3</v>
      </c>
      <c r="AX52">
        <v>4.9807557121628902E-3</v>
      </c>
      <c r="AY52">
        <v>2.0547911918330913E-2</v>
      </c>
      <c r="AZ52">
        <v>3.3010712208967494E-2</v>
      </c>
      <c r="BA52">
        <v>2.0948360264268558E-2</v>
      </c>
      <c r="BB52">
        <v>3.5564199009249401E-4</v>
      </c>
      <c r="BC52">
        <v>0.15565681762983749</v>
      </c>
      <c r="BD52">
        <v>1.0003556419900925</v>
      </c>
      <c r="BF52">
        <v>0.69298299648021977</v>
      </c>
      <c r="BG52">
        <v>2.4977928546370135E-3</v>
      </c>
      <c r="BH52">
        <v>0.15933575149337031</v>
      </c>
      <c r="BI52">
        <v>2.6488580973104579E-3</v>
      </c>
      <c r="BJ52">
        <v>5.8151529915857723E-3</v>
      </c>
      <c r="BK52">
        <v>5.1029032380207331E-3</v>
      </c>
      <c r="BL52">
        <v>2.1051826735160806E-2</v>
      </c>
      <c r="BM52">
        <v>6.76405268418038E-2</v>
      </c>
      <c r="BN52">
        <v>4.2924191267891244E-2</v>
      </c>
      <c r="BO52">
        <v>3.6436371661180037E-4</v>
      </c>
      <c r="BP52">
        <v>1.722773882522487</v>
      </c>
      <c r="BQ52">
        <v>1</v>
      </c>
    </row>
    <row r="53" spans="1:69">
      <c r="A53" t="s">
        <v>92</v>
      </c>
      <c r="B53">
        <f t="shared" si="0"/>
        <v>1173.1500000000001</v>
      </c>
      <c r="C53">
        <f t="shared" si="1"/>
        <v>1.75</v>
      </c>
      <c r="D53">
        <v>900</v>
      </c>
      <c r="E53">
        <v>1750</v>
      </c>
      <c r="F53" t="s">
        <v>50</v>
      </c>
      <c r="G53">
        <v>-9.8699999999999992</v>
      </c>
      <c r="H53" t="s">
        <v>2</v>
      </c>
      <c r="I53">
        <v>76.037949589230635</v>
      </c>
      <c r="J53">
        <v>3.4895496110359428E-2</v>
      </c>
      <c r="K53">
        <v>13.134353887630313</v>
      </c>
      <c r="L53">
        <v>5.7772708274603922E-2</v>
      </c>
      <c r="M53">
        <v>1.6743787296782667E-2</v>
      </c>
      <c r="N53">
        <v>0.99748577334305533</v>
      </c>
      <c r="O53">
        <v>4.9375683698960584</v>
      </c>
      <c r="P53">
        <v>4.7151843022397681</v>
      </c>
      <c r="Q53">
        <v>5.5410526315789459E-2</v>
      </c>
      <c r="R53">
        <v>99.987364440337373</v>
      </c>
      <c r="S53">
        <v>4.5642666666666649</v>
      </c>
      <c r="T53">
        <v>4.5642666666666649</v>
      </c>
      <c r="V53">
        <v>221.9136168421052</v>
      </c>
      <c r="X53">
        <v>205.02818634823947</v>
      </c>
      <c r="Y53">
        <v>-7.6090105393937846E-2</v>
      </c>
      <c r="Z53">
        <v>696.35718612991866</v>
      </c>
      <c r="AA53">
        <v>2.1379651056987057</v>
      </c>
      <c r="AB53">
        <v>313.85884922989641</v>
      </c>
      <c r="AC53">
        <v>0.41432893436733803</v>
      </c>
      <c r="AD53">
        <v>580.6648825572745</v>
      </c>
      <c r="AE53">
        <v>1.6166257430269642</v>
      </c>
      <c r="AF53">
        <v>126.44289056627002</v>
      </c>
      <c r="AG53">
        <v>-0.43021571922629698</v>
      </c>
      <c r="AI53">
        <v>7.6090105393937846E-2</v>
      </c>
      <c r="AJ53">
        <v>0.41432893436733803</v>
      </c>
      <c r="AK53">
        <v>2.1379651056987057</v>
      </c>
      <c r="AL53">
        <v>1.6166257430269642</v>
      </c>
      <c r="AM53">
        <v>0.43021571922629698</v>
      </c>
      <c r="AO53">
        <v>1.6383829014653453</v>
      </c>
      <c r="AP53">
        <v>2.6140542643966119E-2</v>
      </c>
      <c r="AQ53">
        <v>0.87331291217688023</v>
      </c>
      <c r="AS53">
        <v>0.72344557613446836</v>
      </c>
      <c r="AT53">
        <v>2.4981455788605078E-4</v>
      </c>
      <c r="AU53">
        <v>7.3647254053207448E-2</v>
      </c>
      <c r="AV53">
        <v>2.7389882701244823E-4</v>
      </c>
      <c r="AW53">
        <v>1.8580024432332044E-4</v>
      </c>
      <c r="AX53">
        <v>2.3747536953548277E-4</v>
      </c>
      <c r="AY53">
        <v>1.0168956212643097E-2</v>
      </c>
      <c r="AZ53">
        <v>4.5544844365544505E-2</v>
      </c>
      <c r="BA53">
        <v>2.8617088186103316E-2</v>
      </c>
      <c r="BB53">
        <v>3.9563993220399123E-4</v>
      </c>
      <c r="BC53">
        <v>0.11762929204927593</v>
      </c>
      <c r="BD53">
        <v>1.000395639932204</v>
      </c>
      <c r="BF53">
        <v>0.70225169405637011</v>
      </c>
      <c r="BG53">
        <v>2.4249605258877725E-4</v>
      </c>
      <c r="BH53">
        <v>0.14297940474751536</v>
      </c>
      <c r="BI53">
        <v>2.6587475494326983E-4</v>
      </c>
      <c r="BJ53">
        <v>1.8035708647126607E-4</v>
      </c>
      <c r="BK53">
        <v>2.3051835003820361E-4</v>
      </c>
      <c r="BL53">
        <v>9.8710489948262824E-3</v>
      </c>
      <c r="BM53">
        <v>8.8421147813591505E-2</v>
      </c>
      <c r="BN53">
        <v>5.5557458143655099E-2</v>
      </c>
      <c r="BO53">
        <v>3.8404936292672521E-4</v>
      </c>
      <c r="BP53">
        <v>1.702084768047329</v>
      </c>
      <c r="BQ53">
        <v>1</v>
      </c>
    </row>
    <row r="54" spans="1:69">
      <c r="A54" t="s">
        <v>93</v>
      </c>
      <c r="B54">
        <f t="shared" si="0"/>
        <v>1073.1500000000001</v>
      </c>
      <c r="C54">
        <f t="shared" si="1"/>
        <v>2.02</v>
      </c>
      <c r="D54">
        <v>800</v>
      </c>
      <c r="E54">
        <v>2020</v>
      </c>
      <c r="F54" t="s">
        <v>50</v>
      </c>
      <c r="G54">
        <v>-11.65</v>
      </c>
      <c r="H54" t="s">
        <v>2</v>
      </c>
      <c r="I54">
        <v>77.711173708573</v>
      </c>
      <c r="J54">
        <v>2.8588308163368319E-2</v>
      </c>
      <c r="K54">
        <v>12.295792346209586</v>
      </c>
      <c r="L54">
        <v>6.2306733580178034E-2</v>
      </c>
      <c r="M54">
        <v>1.6878514530328997E-2</v>
      </c>
      <c r="N54">
        <v>0.44398797017923969</v>
      </c>
      <c r="O54">
        <v>4.7242160926274659</v>
      </c>
      <c r="P54">
        <v>4.6509038085670094</v>
      </c>
      <c r="Q54">
        <v>2.2190000000000001E-2</v>
      </c>
      <c r="R54">
        <v>99.956037482430162</v>
      </c>
      <c r="S54">
        <v>4.6029818181818172</v>
      </c>
      <c r="T54">
        <v>4.6029818181818172</v>
      </c>
      <c r="V54">
        <v>88.868731000000011</v>
      </c>
      <c r="X54">
        <v>89.158855355723972</v>
      </c>
      <c r="Y54">
        <v>3.2646393445627231E-3</v>
      </c>
      <c r="Z54">
        <v>280.41434804403008</v>
      </c>
      <c r="AA54">
        <v>2.1553769800542106</v>
      </c>
      <c r="AB54">
        <v>96.018864558993812</v>
      </c>
      <c r="AC54">
        <v>8.045724833174224E-2</v>
      </c>
      <c r="AD54">
        <v>171.20683155295146</v>
      </c>
      <c r="AE54">
        <v>0.92651374253280872</v>
      </c>
      <c r="AF54">
        <v>86.12078123967278</v>
      </c>
      <c r="AG54">
        <v>-3.0921447053488704E-2</v>
      </c>
      <c r="AI54">
        <v>3.2646393445627231E-3</v>
      </c>
      <c r="AJ54">
        <v>8.045724833174224E-2</v>
      </c>
      <c r="AK54">
        <v>2.1553769800542106</v>
      </c>
      <c r="AL54">
        <v>0.92651374253280872</v>
      </c>
      <c r="AM54">
        <v>3.0921447053488704E-2</v>
      </c>
      <c r="AO54">
        <v>1.545004722685712</v>
      </c>
      <c r="AP54">
        <v>1.8512274164138205E-2</v>
      </c>
      <c r="AQ54">
        <v>0.90325131853688656</v>
      </c>
      <c r="AS54">
        <v>0.73617850988669675</v>
      </c>
      <c r="AT54">
        <v>2.0377974773069652E-4</v>
      </c>
      <c r="AU54">
        <v>6.8648106791157015E-2</v>
      </c>
      <c r="AV54">
        <v>2.8383654291373934E-4</v>
      </c>
      <c r="AW54">
        <v>2.098031606345451E-4</v>
      </c>
      <c r="AX54">
        <v>2.3835446677412429E-4</v>
      </c>
      <c r="AY54">
        <v>4.5067666242214581E-3</v>
      </c>
      <c r="AZ54">
        <v>4.338904127189374E-2</v>
      </c>
      <c r="BA54">
        <v>2.8105306502870974E-2</v>
      </c>
      <c r="BB54">
        <v>1.5775725649405919E-4</v>
      </c>
      <c r="BC54">
        <v>0.11823649500510697</v>
      </c>
      <c r="BD54">
        <v>1.0001577572564941</v>
      </c>
      <c r="BF54">
        <v>0.72039751113995332</v>
      </c>
      <c r="BG54">
        <v>1.9941144860166499E-4</v>
      </c>
      <c r="BH54">
        <v>0.13435308043542474</v>
      </c>
      <c r="BI54">
        <v>2.7775211628643792E-4</v>
      </c>
      <c r="BJ54">
        <v>2.0530574136656604E-4</v>
      </c>
      <c r="BK54">
        <v>2.3324501099549521E-4</v>
      </c>
      <c r="BL54">
        <v>4.4101578839586516E-3</v>
      </c>
      <c r="BM54">
        <v>8.4917875007874663E-2</v>
      </c>
      <c r="BN54">
        <v>5.5005661215538501E-2</v>
      </c>
      <c r="BO54">
        <v>1.5437551275447953E-4</v>
      </c>
      <c r="BP54">
        <v>1.7179143475652441</v>
      </c>
      <c r="BQ54">
        <v>1</v>
      </c>
    </row>
    <row r="55" spans="1:69">
      <c r="A55" t="s">
        <v>94</v>
      </c>
      <c r="B55">
        <f t="shared" si="0"/>
        <v>1173.1500000000001</v>
      </c>
      <c r="C55">
        <f t="shared" si="1"/>
        <v>1.75</v>
      </c>
      <c r="D55">
        <v>900</v>
      </c>
      <c r="E55">
        <v>1750</v>
      </c>
      <c r="F55" t="s">
        <v>50</v>
      </c>
      <c r="G55">
        <v>-9.8699999999999992</v>
      </c>
      <c r="H55" t="s">
        <v>2</v>
      </c>
      <c r="I55">
        <v>76.032661424964047</v>
      </c>
      <c r="J55">
        <v>2.8725159017743966E-2</v>
      </c>
      <c r="K55">
        <v>13.067683391964778</v>
      </c>
      <c r="L55">
        <v>5.6914816773719193E-2</v>
      </c>
      <c r="M55">
        <v>1.935363183340516E-2</v>
      </c>
      <c r="N55">
        <v>1.0848344163456638</v>
      </c>
      <c r="O55">
        <v>4.985607340573404</v>
      </c>
      <c r="P55">
        <v>4.7062701548199755</v>
      </c>
      <c r="Q55">
        <v>5.9152631578947366E-2</v>
      </c>
      <c r="R55">
        <v>100.04120296787168</v>
      </c>
      <c r="S55">
        <v>5.2448999999999986</v>
      </c>
      <c r="T55">
        <v>5.2448999999999986</v>
      </c>
      <c r="V55">
        <v>236.90037421052631</v>
      </c>
      <c r="X55">
        <v>251.11159813629541</v>
      </c>
      <c r="Y55">
        <v>5.9988186904002157E-2</v>
      </c>
      <c r="Z55">
        <v>705.7796411724222</v>
      </c>
      <c r="AA55">
        <v>1.9792255226461435</v>
      </c>
      <c r="AB55">
        <v>413.09621780359129</v>
      </c>
      <c r="AC55">
        <v>0.74375502436515772</v>
      </c>
      <c r="AD55">
        <v>633.70078562991785</v>
      </c>
      <c r="AE55">
        <v>1.6749674319499674</v>
      </c>
      <c r="AF55">
        <v>119.53768485045558</v>
      </c>
      <c r="AG55">
        <v>-0.49540947223567494</v>
      </c>
      <c r="AI55">
        <v>5.9988186904002157E-2</v>
      </c>
      <c r="AJ55">
        <v>0.74375502436515772</v>
      </c>
      <c r="AK55">
        <v>1.9792255226461435</v>
      </c>
      <c r="AL55">
        <v>1.6749674319499674</v>
      </c>
      <c r="AM55">
        <v>0.49540947223567494</v>
      </c>
      <c r="AO55">
        <v>1.6737216483905124</v>
      </c>
      <c r="AP55">
        <v>3.0034953039689782E-2</v>
      </c>
      <c r="AQ55">
        <v>0.85589398905449321</v>
      </c>
      <c r="AS55">
        <v>0.70885392091601995</v>
      </c>
      <c r="AT55">
        <v>2.0150781457830945E-4</v>
      </c>
      <c r="AU55">
        <v>7.1800510848734941E-2</v>
      </c>
      <c r="AV55">
        <v>2.6372196746614595E-4</v>
      </c>
      <c r="AW55">
        <v>1.8004740658095057E-4</v>
      </c>
      <c r="AX55">
        <v>2.6897284353241137E-4</v>
      </c>
      <c r="AY55">
        <v>1.0837128101973513E-2</v>
      </c>
      <c r="AZ55">
        <v>4.5063534958462714E-2</v>
      </c>
      <c r="BA55">
        <v>2.7988827655643009E-2</v>
      </c>
      <c r="BB55">
        <v>4.1386909657741477E-4</v>
      </c>
      <c r="BC55">
        <v>0.13454182748700796</v>
      </c>
      <c r="BD55">
        <v>1.0004138690965774</v>
      </c>
      <c r="BF55">
        <v>0.7016194900960987</v>
      </c>
      <c r="BG55">
        <v>1.9945126343113307E-4</v>
      </c>
      <c r="BH55">
        <v>0.1421354564710014</v>
      </c>
      <c r="BI55">
        <v>2.6103047028593437E-4</v>
      </c>
      <c r="BJ55">
        <v>1.7820987635253216E-4</v>
      </c>
      <c r="BK55">
        <v>2.662277568910647E-4</v>
      </c>
      <c r="BL55">
        <v>1.0726526395152114E-2</v>
      </c>
      <c r="BM55">
        <v>8.920724986221848E-2</v>
      </c>
      <c r="BN55">
        <v>5.5406357808568424E-2</v>
      </c>
      <c r="BO55">
        <v>4.096452258202022E-4</v>
      </c>
      <c r="BP55">
        <v>1.7006689706978131</v>
      </c>
      <c r="BQ55">
        <v>1</v>
      </c>
    </row>
    <row r="56" spans="1:69">
      <c r="A56" t="s">
        <v>95</v>
      </c>
      <c r="B56">
        <f t="shared" si="0"/>
        <v>1073.1500000000001</v>
      </c>
      <c r="C56">
        <f t="shared" si="1"/>
        <v>2.02</v>
      </c>
      <c r="D56">
        <v>800</v>
      </c>
      <c r="E56">
        <v>2020</v>
      </c>
      <c r="F56" t="s">
        <v>50</v>
      </c>
      <c r="G56">
        <v>-11.65</v>
      </c>
      <c r="H56" t="s">
        <v>2</v>
      </c>
      <c r="I56">
        <v>76.647021072156434</v>
      </c>
      <c r="J56">
        <v>2.9285230672559111E-2</v>
      </c>
      <c r="K56">
        <v>13.04521313480479</v>
      </c>
      <c r="L56">
        <v>3.5176630720446897E-2</v>
      </c>
      <c r="M56">
        <v>2.2043653812506135E-2</v>
      </c>
      <c r="N56">
        <v>0.44992347193504728</v>
      </c>
      <c r="O56">
        <v>4.9650882200501529</v>
      </c>
      <c r="P56">
        <v>4.7852849781107514</v>
      </c>
      <c r="Q56">
        <v>2.4233333333333336E-2</v>
      </c>
      <c r="R56">
        <v>100.00326972559601</v>
      </c>
      <c r="S56">
        <v>5.2857083333333321</v>
      </c>
      <c r="T56">
        <v>5.2857083333333321</v>
      </c>
      <c r="V56">
        <v>97.052076666666679</v>
      </c>
      <c r="X56">
        <v>86.175542094827435</v>
      </c>
      <c r="Y56">
        <v>-0.11206905555659148</v>
      </c>
      <c r="Z56">
        <v>276.48493263318971</v>
      </c>
      <c r="AA56">
        <v>1.8488306703915252</v>
      </c>
      <c r="AB56">
        <v>111.47658114958519</v>
      </c>
      <c r="AC56">
        <v>0.14862643828282676</v>
      </c>
      <c r="AD56">
        <v>187.25196017563451</v>
      </c>
      <c r="AE56">
        <v>0.92939673840021719</v>
      </c>
      <c r="AF56">
        <v>101.8008105263465</v>
      </c>
      <c r="AG56">
        <v>4.892975011745223E-2</v>
      </c>
      <c r="AI56">
        <v>0.11206905555659148</v>
      </c>
      <c r="AJ56">
        <v>0.14862643828282676</v>
      </c>
      <c r="AK56">
        <v>1.8488306703915252</v>
      </c>
      <c r="AL56">
        <v>0.92939673840021719</v>
      </c>
      <c r="AM56">
        <v>4.892975011745223E-2</v>
      </c>
      <c r="AO56">
        <v>1.5424780787957233</v>
      </c>
      <c r="AP56">
        <v>1.5700421780119468E-2</v>
      </c>
      <c r="AQ56">
        <v>0.9209272388210854</v>
      </c>
      <c r="AS56">
        <v>0.71417186773267527</v>
      </c>
      <c r="AT56">
        <v>2.0531893630053736E-4</v>
      </c>
      <c r="AU56">
        <v>7.1635948333822294E-2</v>
      </c>
      <c r="AV56">
        <v>1.568388953074723E-4</v>
      </c>
      <c r="AW56">
        <v>1.1727883641124667E-4</v>
      </c>
      <c r="AX56">
        <v>3.0618255734063513E-4</v>
      </c>
      <c r="AY56">
        <v>4.4920057930976287E-3</v>
      </c>
      <c r="AZ56">
        <v>4.4852335272904706E-2</v>
      </c>
      <c r="BA56">
        <v>2.8442421355669802E-2</v>
      </c>
      <c r="BB56">
        <v>1.6945445456519579E-4</v>
      </c>
      <c r="BC56">
        <v>0.13561980228647053</v>
      </c>
      <c r="BD56">
        <v>1.0001694544545652</v>
      </c>
      <c r="BF56">
        <v>0.70758362546092934</v>
      </c>
      <c r="BG56">
        <v>2.0342486716054225E-4</v>
      </c>
      <c r="BH56">
        <v>0.14195021205834224</v>
      </c>
      <c r="BI56">
        <v>1.553920550066928E-4</v>
      </c>
      <c r="BJ56">
        <v>1.1619693803000859E-4</v>
      </c>
      <c r="BK56">
        <v>3.0335802033731266E-4</v>
      </c>
      <c r="BL56">
        <v>4.4505669969364626E-3</v>
      </c>
      <c r="BM56">
        <v>8.8877144106915648E-2</v>
      </c>
      <c r="BN56">
        <v>5.6360079496341683E-2</v>
      </c>
      <c r="BO56">
        <v>1.6789123561028739E-4</v>
      </c>
      <c r="BP56">
        <v>1.7062016430246474</v>
      </c>
      <c r="BQ56">
        <v>1</v>
      </c>
    </row>
    <row r="57" spans="1:69">
      <c r="A57" t="s">
        <v>96</v>
      </c>
      <c r="B57">
        <f t="shared" si="0"/>
        <v>1173.1500000000001</v>
      </c>
      <c r="C57">
        <f t="shared" si="1"/>
        <v>1.91</v>
      </c>
      <c r="D57">
        <v>900</v>
      </c>
      <c r="E57">
        <v>1910</v>
      </c>
      <c r="F57" t="s">
        <v>50</v>
      </c>
      <c r="G57">
        <v>-9.86</v>
      </c>
      <c r="H57" t="s">
        <v>2</v>
      </c>
      <c r="I57">
        <v>75.822454068542129</v>
      </c>
      <c r="J57">
        <v>1.728883345579204E-2</v>
      </c>
      <c r="K57">
        <v>13.216077710170167</v>
      </c>
      <c r="L57">
        <v>5.1075579532830172E-2</v>
      </c>
      <c r="M57">
        <v>1.5230524525818662E-2</v>
      </c>
      <c r="N57">
        <v>0.96463699260010027</v>
      </c>
      <c r="O57">
        <v>5.0771801290494887</v>
      </c>
      <c r="P57">
        <v>4.7946272525302307</v>
      </c>
      <c r="Q57">
        <v>3.8945E-2</v>
      </c>
      <c r="R57">
        <v>99.997516090406577</v>
      </c>
      <c r="S57">
        <v>3.8908166666666646</v>
      </c>
      <c r="T57">
        <v>3.8908166666666646</v>
      </c>
      <c r="V57">
        <v>155.97083050000001</v>
      </c>
      <c r="X57">
        <v>190.86589675666065</v>
      </c>
      <c r="Y57">
        <v>0.22372815573781688</v>
      </c>
      <c r="Z57">
        <v>712.47266434996584</v>
      </c>
      <c r="AA57">
        <v>3.56798660407188</v>
      </c>
      <c r="AB57">
        <v>259.01555200904369</v>
      </c>
      <c r="AC57">
        <v>0.66066662066689241</v>
      </c>
      <c r="AD57">
        <v>558.22616639852868</v>
      </c>
      <c r="AE57">
        <v>2.5790420850424889</v>
      </c>
      <c r="AF57">
        <v>137.28076097352417</v>
      </c>
      <c r="AG57">
        <v>-0.11983054438166781</v>
      </c>
      <c r="AI57">
        <v>0.22372815573781688</v>
      </c>
      <c r="AJ57">
        <v>0.66066662066689241</v>
      </c>
      <c r="AK57">
        <v>3.56798660407188</v>
      </c>
      <c r="AL57">
        <v>2.5790420850424889</v>
      </c>
      <c r="AM57">
        <v>0.11983054438166781</v>
      </c>
      <c r="AO57">
        <v>1.662726815016925</v>
      </c>
      <c r="AP57">
        <v>2.8249296561905817E-2</v>
      </c>
      <c r="AQ57">
        <v>0.86404325798276704</v>
      </c>
      <c r="AS57">
        <v>0.73598445928208311</v>
      </c>
      <c r="AT57">
        <v>1.2627267950055299E-4</v>
      </c>
      <c r="AU57">
        <v>7.5604173176357828E-2</v>
      </c>
      <c r="AV57">
        <v>2.4653990097560607E-4</v>
      </c>
      <c r="AW57">
        <v>1.6808897275813977E-4</v>
      </c>
      <c r="AX57">
        <v>2.203814689644873E-4</v>
      </c>
      <c r="AY57">
        <v>1.0032956262153506E-2</v>
      </c>
      <c r="AZ57">
        <v>4.7779765193055851E-2</v>
      </c>
      <c r="BA57">
        <v>2.9687727715433578E-2</v>
      </c>
      <c r="BB57">
        <v>2.8369709652118836E-4</v>
      </c>
      <c r="BC57">
        <v>0.10014963534871739</v>
      </c>
      <c r="BD57">
        <v>1.0002836970965212</v>
      </c>
      <c r="BF57">
        <v>0.69899236391467079</v>
      </c>
      <c r="BG57">
        <v>1.1992595445293505E-4</v>
      </c>
      <c r="BH57">
        <v>0.14360830331093108</v>
      </c>
      <c r="BI57">
        <v>2.3414829757455307E-4</v>
      </c>
      <c r="BJ57">
        <v>1.5964047465188245E-4</v>
      </c>
      <c r="BK57">
        <v>2.0930464225391111E-4</v>
      </c>
      <c r="BL57">
        <v>9.5286792082212978E-3</v>
      </c>
      <c r="BM57">
        <v>9.0756511495255834E-2</v>
      </c>
      <c r="BN57">
        <v>5.6391122701987685E-2</v>
      </c>
      <c r="BO57">
        <v>2.6943789591224248E-4</v>
      </c>
      <c r="BP57">
        <v>1.6974224446632935</v>
      </c>
      <c r="BQ57">
        <v>1</v>
      </c>
    </row>
    <row r="58" spans="1:69">
      <c r="A58" t="s">
        <v>97</v>
      </c>
      <c r="B58">
        <f t="shared" si="0"/>
        <v>1073.1500000000001</v>
      </c>
      <c r="C58">
        <f t="shared" si="1"/>
        <v>2</v>
      </c>
      <c r="D58">
        <v>800</v>
      </c>
      <c r="E58">
        <v>2000</v>
      </c>
      <c r="F58" t="s">
        <v>50</v>
      </c>
      <c r="G58">
        <v>-11.65</v>
      </c>
      <c r="H58" t="s">
        <v>2</v>
      </c>
      <c r="I58">
        <v>76.979889772003773</v>
      </c>
      <c r="J58">
        <v>2.2961292278945816E-2</v>
      </c>
      <c r="K58">
        <v>12.782722033900001</v>
      </c>
      <c r="L58">
        <v>4.0060109056045824E-2</v>
      </c>
      <c r="M58">
        <v>1.6921032256863318E-2</v>
      </c>
      <c r="N58">
        <v>0.4475496327743172</v>
      </c>
      <c r="O58">
        <v>4.9853187217151254</v>
      </c>
      <c r="P58">
        <v>4.6808496887260604</v>
      </c>
      <c r="Q58">
        <v>2.6936842105263155E-2</v>
      </c>
      <c r="R58">
        <v>99.983209124816383</v>
      </c>
      <c r="S58">
        <v>4.776023076923078</v>
      </c>
      <c r="T58">
        <v>4.776023076923078</v>
      </c>
      <c r="V58">
        <v>107.8793589473684</v>
      </c>
      <c r="X58">
        <v>90.509167478189269</v>
      </c>
      <c r="Y58">
        <v>-0.16101496744760607</v>
      </c>
      <c r="Z58">
        <v>278.60521625391647</v>
      </c>
      <c r="AA58">
        <v>1.58256277171466</v>
      </c>
      <c r="AB58">
        <v>99.4250689307366</v>
      </c>
      <c r="AC58">
        <v>-7.8368003843593798E-2</v>
      </c>
      <c r="AD58">
        <v>174.90374701715561</v>
      </c>
      <c r="AE58">
        <v>0.62129019604655511</v>
      </c>
      <c r="AF58">
        <v>100.3667257012104</v>
      </c>
      <c r="AG58">
        <v>-6.9639209200559174E-2</v>
      </c>
      <c r="AI58">
        <v>0.16101496744760607</v>
      </c>
      <c r="AJ58">
        <v>7.8368003843593798E-2</v>
      </c>
      <c r="AK58">
        <v>1.58256277171466</v>
      </c>
      <c r="AL58">
        <v>0.62129019604655511</v>
      </c>
      <c r="AM58">
        <v>6.9639209200559174E-2</v>
      </c>
      <c r="AO58">
        <v>1.555730113116228</v>
      </c>
      <c r="AP58">
        <v>1.7903938747708119E-2</v>
      </c>
      <c r="AQ58">
        <v>0.90778457607723306</v>
      </c>
      <c r="AS58">
        <v>0.72694627832389658</v>
      </c>
      <c r="AT58">
        <v>1.6315269710434028E-4</v>
      </c>
      <c r="AU58">
        <v>7.1141129294080452E-2</v>
      </c>
      <c r="AV58">
        <v>1.8093251352382592E-4</v>
      </c>
      <c r="AW58">
        <v>1.3545008695317698E-4</v>
      </c>
      <c r="AX58">
        <v>2.381997447781772E-4</v>
      </c>
      <c r="AY58">
        <v>4.5285632383826342E-3</v>
      </c>
      <c r="AZ58">
        <v>4.5642412701490352E-2</v>
      </c>
      <c r="BA58">
        <v>2.8196878250269002E-2</v>
      </c>
      <c r="BB58">
        <v>1.9089919133527829E-4</v>
      </c>
      <c r="BC58">
        <v>0.12282700314952155</v>
      </c>
      <c r="BD58">
        <v>1.0001908991913353</v>
      </c>
      <c r="BF58">
        <v>0.71119096817087279</v>
      </c>
      <c r="BG58">
        <v>1.5961664303565723E-4</v>
      </c>
      <c r="BH58">
        <v>0.1391985353748062</v>
      </c>
      <c r="BI58">
        <v>1.7701111251754148E-4</v>
      </c>
      <c r="BJ58">
        <v>1.3251443930790421E-4</v>
      </c>
      <c r="BK58">
        <v>2.3303717504055601E-4</v>
      </c>
      <c r="BL58">
        <v>4.4304144198305841E-3</v>
      </c>
      <c r="BM58">
        <v>8.9306383832573805E-2</v>
      </c>
      <c r="BN58">
        <v>5.5171518832014987E-2</v>
      </c>
      <c r="BO58">
        <v>1.8676177973124135E-4</v>
      </c>
      <c r="BP58">
        <v>1.7087771583886711</v>
      </c>
      <c r="BQ58">
        <v>1</v>
      </c>
    </row>
    <row r="59" spans="1:69">
      <c r="A59" t="s">
        <v>98</v>
      </c>
      <c r="B59">
        <f t="shared" si="0"/>
        <v>1173.1500000000001</v>
      </c>
      <c r="C59">
        <f t="shared" si="1"/>
        <v>1.91</v>
      </c>
      <c r="D59">
        <v>900</v>
      </c>
      <c r="E59">
        <v>1910</v>
      </c>
      <c r="F59" t="s">
        <v>50</v>
      </c>
      <c r="G59">
        <v>-9.86</v>
      </c>
      <c r="H59" t="s">
        <v>2</v>
      </c>
      <c r="I59">
        <v>76.124724857073616</v>
      </c>
      <c r="J59">
        <v>2.996603394360833E-2</v>
      </c>
      <c r="K59">
        <v>13.009198027194705</v>
      </c>
      <c r="L59">
        <v>5.3393257723428851E-2</v>
      </c>
      <c r="M59">
        <v>1.6366851018289871E-2</v>
      </c>
      <c r="N59">
        <v>1.1863803883011683</v>
      </c>
      <c r="O59">
        <v>4.879802753531302</v>
      </c>
      <c r="P59">
        <v>4.6388893074258659</v>
      </c>
      <c r="Q59">
        <v>4.9944999999999996E-2</v>
      </c>
      <c r="R59">
        <v>99.988666476211989</v>
      </c>
      <c r="S59">
        <v>4.5330416666666666</v>
      </c>
      <c r="T59">
        <v>4.5330416666666666</v>
      </c>
      <c r="V59">
        <v>200.0247305</v>
      </c>
      <c r="X59">
        <v>225.73977911769802</v>
      </c>
      <c r="Y59">
        <v>0.12855934640390887</v>
      </c>
      <c r="Z59">
        <v>717.71428171761795</v>
      </c>
      <c r="AA59">
        <v>2.5881277276242494</v>
      </c>
      <c r="AB59">
        <v>282.71582618190814</v>
      </c>
      <c r="AC59">
        <v>0.41340435992692481</v>
      </c>
      <c r="AD59">
        <v>595.96995334738233</v>
      </c>
      <c r="AE59">
        <v>1.9794813464197232</v>
      </c>
      <c r="AF59">
        <v>119.44796014129437</v>
      </c>
      <c r="AG59">
        <v>-0.40283404035735287</v>
      </c>
      <c r="AI59">
        <v>0.12855934640390887</v>
      </c>
      <c r="AJ59">
        <v>0.41340435992692481</v>
      </c>
      <c r="AK59">
        <v>2.5881277276242494</v>
      </c>
      <c r="AL59">
        <v>1.9794813464197232</v>
      </c>
      <c r="AM59">
        <v>0.40283404035735287</v>
      </c>
      <c r="AO59">
        <v>1.6688430444913136</v>
      </c>
      <c r="AP59">
        <v>2.9815621175802134E-2</v>
      </c>
      <c r="AQ59">
        <v>0.8555579526864634</v>
      </c>
      <c r="AS59">
        <v>0.72421638573419023</v>
      </c>
      <c r="AT59">
        <v>2.1450863338876356E-4</v>
      </c>
      <c r="AU59">
        <v>7.2939958619097967E-2</v>
      </c>
      <c r="AV59">
        <v>2.5343470553125833E-4</v>
      </c>
      <c r="AW59">
        <v>1.7138481252950281E-4</v>
      </c>
      <c r="AX59">
        <v>2.3211176062861051E-4</v>
      </c>
      <c r="AY59">
        <v>1.2093743929610474E-2</v>
      </c>
      <c r="AZ59">
        <v>4.5008600650030241E-2</v>
      </c>
      <c r="BA59">
        <v>2.8151913638713187E-2</v>
      </c>
      <c r="BB59">
        <v>3.5658822961444933E-4</v>
      </c>
      <c r="BC59">
        <v>0.11671795751627961</v>
      </c>
      <c r="BD59">
        <v>1.0003565882296144</v>
      </c>
      <c r="BF59">
        <v>0.70354447924415087</v>
      </c>
      <c r="BG59">
        <v>2.0838573628498801E-4</v>
      </c>
      <c r="BH59">
        <v>0.14171594626581102</v>
      </c>
      <c r="BI59">
        <v>2.4620070939795945E-4</v>
      </c>
      <c r="BJ59">
        <v>1.6649283426415168E-4</v>
      </c>
      <c r="BK59">
        <v>2.2548640292410516E-4</v>
      </c>
      <c r="BL59">
        <v>1.1748542207373902E-2</v>
      </c>
      <c r="BM59">
        <v>8.7447765970475322E-2</v>
      </c>
      <c r="BN59">
        <v>5.4696700629317814E-2</v>
      </c>
      <c r="BO59">
        <v>3.4640983723995791E-4</v>
      </c>
      <c r="BP59">
        <v>1.7036218512305774</v>
      </c>
      <c r="BQ59">
        <v>1</v>
      </c>
    </row>
    <row r="60" spans="1:69">
      <c r="A60" t="s">
        <v>99</v>
      </c>
      <c r="B60">
        <f t="shared" si="0"/>
        <v>1073.1500000000001</v>
      </c>
      <c r="C60">
        <f t="shared" si="1"/>
        <v>2</v>
      </c>
      <c r="D60">
        <v>800</v>
      </c>
      <c r="E60">
        <v>2000</v>
      </c>
      <c r="F60" t="s">
        <v>50</v>
      </c>
      <c r="G60">
        <v>-11.65</v>
      </c>
      <c r="H60" t="s">
        <v>2</v>
      </c>
      <c r="I60">
        <v>76.296093767602102</v>
      </c>
      <c r="J60">
        <v>2.2776106163867237E-2</v>
      </c>
      <c r="K60">
        <v>13.278406502158957</v>
      </c>
      <c r="L60">
        <v>5.9126178925989079E-2</v>
      </c>
      <c r="M60">
        <v>2.2291537396234302E-2</v>
      </c>
      <c r="N60">
        <v>0.51501946043013014</v>
      </c>
      <c r="O60">
        <v>5.0609487633204493</v>
      </c>
      <c r="P60">
        <v>4.7084541111830882</v>
      </c>
      <c r="Q60">
        <v>2.6590909090909089E-2</v>
      </c>
      <c r="R60">
        <v>99.989707336271721</v>
      </c>
      <c r="S60">
        <v>5.6532999999999998</v>
      </c>
      <c r="T60">
        <v>5.6532999999999998</v>
      </c>
      <c r="V60">
        <v>106.49393181818182</v>
      </c>
      <c r="X60">
        <v>83.678009315493838</v>
      </c>
      <c r="Y60">
        <v>-0.21424622148088063</v>
      </c>
      <c r="Z60">
        <v>275.49853614843772</v>
      </c>
      <c r="AA60">
        <v>1.5869881170205942</v>
      </c>
      <c r="AB60">
        <v>112.38496530119222</v>
      </c>
      <c r="AC60">
        <v>5.5318020308126339E-2</v>
      </c>
      <c r="AD60">
        <v>188.84385114245396</v>
      </c>
      <c r="AE60">
        <v>0.77328273938527314</v>
      </c>
      <c r="AF60">
        <v>103.99641211896946</v>
      </c>
      <c r="AG60">
        <v>-2.3452225460849754E-2</v>
      </c>
      <c r="AI60">
        <v>0.21424622148088063</v>
      </c>
      <c r="AJ60">
        <v>5.5318020308126339E-2</v>
      </c>
      <c r="AK60">
        <v>1.5869881170205942</v>
      </c>
      <c r="AL60">
        <v>0.77328273938527314</v>
      </c>
      <c r="AM60">
        <v>2.3452225460849754E-2</v>
      </c>
      <c r="AO60">
        <v>1.5456622481842621</v>
      </c>
      <c r="AP60">
        <v>1.5640427458032072E-2</v>
      </c>
      <c r="AQ60">
        <v>0.92479669046017909</v>
      </c>
      <c r="AS60">
        <v>0.70412872966797002</v>
      </c>
      <c r="AT60">
        <v>1.5816199628288931E-4</v>
      </c>
      <c r="AU60">
        <v>7.2221765102970709E-2</v>
      </c>
      <c r="AV60">
        <v>2.6079429703697641E-4</v>
      </c>
      <c r="AW60">
        <v>1.9556300728361379E-4</v>
      </c>
      <c r="AX60">
        <v>3.0667557550453293E-4</v>
      </c>
      <c r="AY60">
        <v>5.0929287430030879E-3</v>
      </c>
      <c r="AZ60">
        <v>4.5282702085718135E-2</v>
      </c>
      <c r="BA60">
        <v>2.7719117831152489E-2</v>
      </c>
      <c r="BB60">
        <v>1.8416848775650699E-4</v>
      </c>
      <c r="BC60">
        <v>0.14463356169307759</v>
      </c>
      <c r="BD60">
        <v>1.0001841684877566</v>
      </c>
      <c r="BF60">
        <v>0.70371352227446904</v>
      </c>
      <c r="BG60">
        <v>1.5806873204375152E-4</v>
      </c>
      <c r="BH60">
        <v>0.14435835540883696</v>
      </c>
      <c r="BI60">
        <v>2.6064051305437467E-4</v>
      </c>
      <c r="BJ60">
        <v>1.9544768858818472E-4</v>
      </c>
      <c r="BK60">
        <v>3.0649473646049088E-4</v>
      </c>
      <c r="BL60">
        <v>5.0899255681863655E-3</v>
      </c>
      <c r="BM60">
        <v>9.0511999980095972E-2</v>
      </c>
      <c r="BN60">
        <v>5.5405545098264938E-2</v>
      </c>
      <c r="BO60">
        <v>1.8405988812898936E-4</v>
      </c>
      <c r="BP60">
        <v>1.7031897200160451</v>
      </c>
      <c r="BQ60">
        <v>1</v>
      </c>
    </row>
    <row r="61" spans="1:69">
      <c r="A61" t="s">
        <v>100</v>
      </c>
      <c r="B61">
        <f t="shared" si="0"/>
        <v>1300.1500000000001</v>
      </c>
      <c r="C61">
        <f t="shared" si="1"/>
        <v>2.06</v>
      </c>
      <c r="D61">
        <v>1027</v>
      </c>
      <c r="E61">
        <v>2060</v>
      </c>
      <c r="F61" t="s">
        <v>101</v>
      </c>
      <c r="G61">
        <v>-6.25</v>
      </c>
      <c r="H61" t="s">
        <v>102</v>
      </c>
      <c r="I61">
        <v>69.66</v>
      </c>
      <c r="J61">
        <v>0.42</v>
      </c>
      <c r="K61">
        <v>17.89</v>
      </c>
      <c r="L61">
        <v>3.35</v>
      </c>
      <c r="M61">
        <v>1.01</v>
      </c>
      <c r="N61">
        <v>1.36</v>
      </c>
      <c r="O61">
        <v>4.78</v>
      </c>
      <c r="P61">
        <v>1.53</v>
      </c>
      <c r="Q61">
        <v>0.57179954555669299</v>
      </c>
      <c r="R61">
        <v>100.57179954555669</v>
      </c>
      <c r="S61">
        <v>4.58</v>
      </c>
      <c r="T61">
        <v>4.58</v>
      </c>
      <c r="V61">
        <v>2290</v>
      </c>
      <c r="X61">
        <v>1764.8551845392365</v>
      </c>
      <c r="Y61">
        <v>-0.22932088011387053</v>
      </c>
      <c r="Z61">
        <v>1476.66854219163</v>
      </c>
      <c r="AA61">
        <v>-0.35516657546217034</v>
      </c>
      <c r="AB61">
        <v>1343.5793708809904</v>
      </c>
      <c r="AC61">
        <v>-0.41328411751921817</v>
      </c>
      <c r="AD61">
        <v>2462.7506525834042</v>
      </c>
      <c r="AE61">
        <v>7.543696619362629E-2</v>
      </c>
      <c r="AF61">
        <v>1141.0915191102906</v>
      </c>
      <c r="AG61">
        <v>-0.50170676021384686</v>
      </c>
      <c r="AI61">
        <v>0.22932088011387053</v>
      </c>
      <c r="AJ61">
        <v>0.41328411751921817</v>
      </c>
      <c r="AK61">
        <v>0.35516657546217034</v>
      </c>
      <c r="AL61">
        <v>7.543696619362629E-2</v>
      </c>
      <c r="AM61">
        <v>0.50170676021384686</v>
      </c>
      <c r="AO61">
        <v>1.3716305043821095</v>
      </c>
      <c r="AP61">
        <v>1.8321654069363532E-2</v>
      </c>
      <c r="AQ61">
        <v>1.4918277662825439</v>
      </c>
      <c r="AS61">
        <v>0.66784591651156877</v>
      </c>
      <c r="AT61">
        <v>3.0298071998764975E-3</v>
      </c>
      <c r="AU61">
        <v>0.10108239480819821</v>
      </c>
      <c r="AV61">
        <v>1.3225069893404653E-2</v>
      </c>
      <c r="AW61">
        <v>1.3635365205848399E-2</v>
      </c>
      <c r="AX61">
        <v>1.4434561139972265E-2</v>
      </c>
      <c r="AY61">
        <v>1.3970949156634506E-2</v>
      </c>
      <c r="AZ61">
        <v>4.4429490552045037E-2</v>
      </c>
      <c r="BA61">
        <v>9.3569764574529812E-3</v>
      </c>
      <c r="BB61">
        <v>4.1140445106930337E-3</v>
      </c>
      <c r="BC61">
        <v>0.11898946907499861</v>
      </c>
      <c r="BD61">
        <v>1.0041140445106931</v>
      </c>
      <c r="BF61">
        <v>0.64471397074838355</v>
      </c>
      <c r="BG61">
        <v>2.9248648260628862E-3</v>
      </c>
      <c r="BH61">
        <v>0.19516247840506298</v>
      </c>
      <c r="BI61">
        <v>1.2766997766398887E-2</v>
      </c>
      <c r="BJ61">
        <v>1.3163081823402289E-2</v>
      </c>
      <c r="BK61">
        <v>1.3934596287077286E-2</v>
      </c>
      <c r="BL61">
        <v>1.3487042270088633E-2</v>
      </c>
      <c r="BM61">
        <v>8.578120360983163E-2</v>
      </c>
      <c r="BN61">
        <v>1.8065764263691973E-2</v>
      </c>
      <c r="BO61">
        <v>3.9715477878175375E-3</v>
      </c>
      <c r="BP61">
        <v>1.6998781317519174</v>
      </c>
      <c r="BQ61">
        <v>1</v>
      </c>
    </row>
    <row r="62" spans="1:69">
      <c r="A62" t="s">
        <v>103</v>
      </c>
      <c r="B62">
        <f t="shared" si="0"/>
        <v>1258.1500000000001</v>
      </c>
      <c r="C62">
        <f t="shared" si="1"/>
        <v>2.02</v>
      </c>
      <c r="D62">
        <v>985</v>
      </c>
      <c r="E62">
        <v>2020</v>
      </c>
      <c r="F62" t="s">
        <v>101</v>
      </c>
      <c r="G62">
        <v>-6.91</v>
      </c>
      <c r="H62" t="s">
        <v>102</v>
      </c>
      <c r="I62">
        <v>60.14</v>
      </c>
      <c r="J62">
        <v>0.64</v>
      </c>
      <c r="K62">
        <v>19.05</v>
      </c>
      <c r="L62">
        <v>4.18</v>
      </c>
      <c r="M62">
        <v>1.98</v>
      </c>
      <c r="N62">
        <v>6.29</v>
      </c>
      <c r="O62">
        <v>4.96</v>
      </c>
      <c r="P62">
        <v>2.63</v>
      </c>
      <c r="Q62">
        <v>0.484406601912657</v>
      </c>
      <c r="R62">
        <v>100.35440660191264</v>
      </c>
      <c r="S62">
        <v>6.88</v>
      </c>
      <c r="T62">
        <v>6.88</v>
      </c>
      <c r="V62">
        <v>1940</v>
      </c>
      <c r="X62">
        <v>2042.4935191817776</v>
      </c>
      <c r="Y62">
        <v>5.2831710918442076E-2</v>
      </c>
      <c r="Z62">
        <v>1596.5687091349112</v>
      </c>
      <c r="AA62">
        <v>-0.17702643859025197</v>
      </c>
      <c r="AB62">
        <v>2675.9402283587715</v>
      </c>
      <c r="AC62">
        <v>0.37935063317462447</v>
      </c>
      <c r="AD62">
        <v>2064.863797547599</v>
      </c>
      <c r="AE62">
        <v>6.4362782241030411E-2</v>
      </c>
      <c r="AF62">
        <v>2030.48364714735</v>
      </c>
      <c r="AG62">
        <v>4.6641055230592775E-2</v>
      </c>
      <c r="AI62">
        <v>5.2831710918442076E-2</v>
      </c>
      <c r="AJ62">
        <v>0.37935063317462447</v>
      </c>
      <c r="AK62">
        <v>0.17702643859025197</v>
      </c>
      <c r="AL62">
        <v>6.4362782241030411E-2</v>
      </c>
      <c r="AM62">
        <v>4.6641055230592775E-2</v>
      </c>
      <c r="AO62">
        <v>2.6375806524978151</v>
      </c>
      <c r="AP62">
        <v>0.20453054708817422</v>
      </c>
      <c r="AQ62">
        <v>0.84885324546810847</v>
      </c>
      <c r="AS62">
        <v>0.54218936850513355</v>
      </c>
      <c r="AT62">
        <v>4.3415064028792623E-3</v>
      </c>
      <c r="AU62">
        <v>0.10121734259163392</v>
      </c>
      <c r="AV62">
        <v>1.391224680347271E-2</v>
      </c>
      <c r="AW62">
        <v>1.7604347915904903E-2</v>
      </c>
      <c r="AX62">
        <v>2.6609834278141162E-2</v>
      </c>
      <c r="AY62">
        <v>6.0762050067717691E-2</v>
      </c>
      <c r="AZ62">
        <v>4.3353072528848312E-2</v>
      </c>
      <c r="BA62">
        <v>1.5124973535500538E-2</v>
      </c>
      <c r="BB62">
        <v>3.27740417550914E-3</v>
      </c>
      <c r="BC62">
        <v>0.17488525737076788</v>
      </c>
      <c r="BD62">
        <v>1.0032774041755093</v>
      </c>
      <c r="BF62">
        <v>0.5505521838992008</v>
      </c>
      <c r="BG62">
        <v>4.4084704908685613E-3</v>
      </c>
      <c r="BH62">
        <v>0.20555707009135141</v>
      </c>
      <c r="BI62">
        <v>1.4126831519611501E-2</v>
      </c>
      <c r="BJ62">
        <v>1.7875880189139159E-2</v>
      </c>
      <c r="BK62">
        <v>2.7020268610980187E-2</v>
      </c>
      <c r="BL62">
        <v>6.1699253630160072E-2</v>
      </c>
      <c r="BM62">
        <v>8.8043514483895288E-2</v>
      </c>
      <c r="BN62">
        <v>3.0716527084793232E-2</v>
      </c>
      <c r="BO62">
        <v>3.3279553808326515E-3</v>
      </c>
      <c r="BP62">
        <v>1.6072971087459704</v>
      </c>
      <c r="BQ62">
        <v>1</v>
      </c>
    </row>
    <row r="63" spans="1:69">
      <c r="A63" t="s">
        <v>104</v>
      </c>
      <c r="B63">
        <f t="shared" si="0"/>
        <v>1258.1500000000001</v>
      </c>
      <c r="C63">
        <f t="shared" si="1"/>
        <v>2.02</v>
      </c>
      <c r="D63">
        <v>985</v>
      </c>
      <c r="E63">
        <v>2020</v>
      </c>
      <c r="F63" t="s">
        <v>101</v>
      </c>
      <c r="G63">
        <v>-6.91</v>
      </c>
      <c r="H63" t="s">
        <v>102</v>
      </c>
      <c r="I63">
        <v>61.56</v>
      </c>
      <c r="J63">
        <v>0.75</v>
      </c>
      <c r="K63">
        <v>18.809999999999999</v>
      </c>
      <c r="L63">
        <v>3.68</v>
      </c>
      <c r="M63">
        <v>1.91</v>
      </c>
      <c r="N63">
        <v>5.95</v>
      </c>
      <c r="O63">
        <v>4.6900000000000004</v>
      </c>
      <c r="P63">
        <v>2.52</v>
      </c>
      <c r="Q63">
        <v>0.46443107193687733</v>
      </c>
      <c r="R63">
        <v>100.33443107193688</v>
      </c>
      <c r="S63">
        <v>6.24</v>
      </c>
      <c r="T63">
        <v>6.24</v>
      </c>
      <c r="V63">
        <v>1860</v>
      </c>
      <c r="X63">
        <v>1818.3631609027996</v>
      </c>
      <c r="Y63">
        <v>-2.2385397364086256E-2</v>
      </c>
      <c r="Z63">
        <v>1503.6615449751164</v>
      </c>
      <c r="AA63">
        <v>-0.19157981452950731</v>
      </c>
      <c r="AB63">
        <v>1640.430753738779</v>
      </c>
      <c r="AC63">
        <v>-0.11804798186087151</v>
      </c>
      <c r="AD63">
        <v>1938.9643005285527</v>
      </c>
      <c r="AE63">
        <v>4.2453925015350918E-2</v>
      </c>
      <c r="AF63">
        <v>1801.7301957884013</v>
      </c>
      <c r="AG63">
        <v>-3.1327851726665988E-2</v>
      </c>
      <c r="AI63">
        <v>2.2385397364086256E-2</v>
      </c>
      <c r="AJ63">
        <v>0.11804798186087151</v>
      </c>
      <c r="AK63">
        <v>0.19157981452950731</v>
      </c>
      <c r="AL63">
        <v>4.2453925015350918E-2</v>
      </c>
      <c r="AM63">
        <v>3.1327851726665988E-2</v>
      </c>
      <c r="AO63">
        <v>2.4829476671095154</v>
      </c>
      <c r="AP63">
        <v>0.17602024706655631</v>
      </c>
      <c r="AQ63">
        <v>0.88473273843525446</v>
      </c>
      <c r="AS63">
        <v>0.56415485454248948</v>
      </c>
      <c r="AT63">
        <v>5.1717066161863596E-3</v>
      </c>
      <c r="AU63">
        <v>0.10159232305262417</v>
      </c>
      <c r="AV63">
        <v>1.2609672488861837E-2</v>
      </c>
      <c r="AW63">
        <v>1.5595123884260044E-2</v>
      </c>
      <c r="AX63">
        <v>2.6092908512498389E-2</v>
      </c>
      <c r="AY63">
        <v>5.8426636179111376E-2</v>
      </c>
      <c r="AZ63">
        <v>4.166997052444734E-2</v>
      </c>
      <c r="BA63">
        <v>1.4731655707416556E-2</v>
      </c>
      <c r="BB63">
        <v>3.1941356916902375E-3</v>
      </c>
      <c r="BC63">
        <v>0.15995514849210457</v>
      </c>
      <c r="BD63">
        <v>1.0031941356916905</v>
      </c>
      <c r="BF63">
        <v>0.56526344877031232</v>
      </c>
      <c r="BG63">
        <v>5.1818692941399992E-3</v>
      </c>
      <c r="BH63">
        <v>0.20358391471747567</v>
      </c>
      <c r="BI63">
        <v>1.2634451164474271E-2</v>
      </c>
      <c r="BJ63">
        <v>1.5625769130296781E-2</v>
      </c>
      <c r="BK63">
        <v>2.614418246242748E-2</v>
      </c>
      <c r="BL63">
        <v>5.8541447619796037E-2</v>
      </c>
      <c r="BM63">
        <v>8.3503708455751127E-2</v>
      </c>
      <c r="BN63">
        <v>2.9521208385326292E-2</v>
      </c>
      <c r="BO63">
        <v>3.2004123378312375E-3</v>
      </c>
      <c r="BP63">
        <v>1.6235377015678001</v>
      </c>
      <c r="BQ63">
        <v>1</v>
      </c>
    </row>
    <row r="64" spans="1:69">
      <c r="A64" t="s">
        <v>105</v>
      </c>
      <c r="B64">
        <f t="shared" si="0"/>
        <v>1223.1500000000001</v>
      </c>
      <c r="C64">
        <f t="shared" si="1"/>
        <v>1.95</v>
      </c>
      <c r="D64">
        <v>950</v>
      </c>
      <c r="E64">
        <v>1950</v>
      </c>
      <c r="F64" t="s">
        <v>101</v>
      </c>
      <c r="G64">
        <v>-7.49</v>
      </c>
      <c r="H64" t="s">
        <v>102</v>
      </c>
      <c r="I64">
        <v>67.08</v>
      </c>
      <c r="J64">
        <v>0.1</v>
      </c>
      <c r="K64">
        <v>19.600000000000001</v>
      </c>
      <c r="L64">
        <v>1.76</v>
      </c>
      <c r="M64">
        <v>1.32</v>
      </c>
      <c r="N64">
        <v>1.81</v>
      </c>
      <c r="O64">
        <v>4.33</v>
      </c>
      <c r="P64">
        <v>3.11</v>
      </c>
      <c r="Q64">
        <v>0.36455342205797897</v>
      </c>
      <c r="R64">
        <v>99.47455342205798</v>
      </c>
      <c r="S64">
        <v>4.95</v>
      </c>
      <c r="T64">
        <v>4.95</v>
      </c>
      <c r="V64">
        <v>1460</v>
      </c>
      <c r="X64">
        <v>786.01417381140936</v>
      </c>
      <c r="Y64">
        <v>-0.46163412752643196</v>
      </c>
      <c r="Z64">
        <v>701.71753475973469</v>
      </c>
      <c r="AA64">
        <v>-0.51937155153442827</v>
      </c>
      <c r="AB64">
        <v>280.12331914701565</v>
      </c>
      <c r="AC64">
        <v>-0.80813471291300309</v>
      </c>
      <c r="AD64">
        <v>1023.1693332115916</v>
      </c>
      <c r="AE64">
        <v>-0.29919908684137564</v>
      </c>
      <c r="AF64">
        <v>857.0739438213725</v>
      </c>
      <c r="AG64">
        <v>-0.41296305217714213</v>
      </c>
      <c r="AI64">
        <v>0.46163412752643196</v>
      </c>
      <c r="AJ64">
        <v>0.80813471291300309</v>
      </c>
      <c r="AK64">
        <v>0.51937155153442827</v>
      </c>
      <c r="AL64">
        <v>0.29919908684137564</v>
      </c>
      <c r="AM64">
        <v>0.41296305217714213</v>
      </c>
      <c r="AO64">
        <v>1.4561948674614738</v>
      </c>
      <c r="AP64">
        <v>2.1438588328516909E-4</v>
      </c>
      <c r="AQ64">
        <v>1.4223471407798656</v>
      </c>
      <c r="AS64">
        <v>0.64622624437808684</v>
      </c>
      <c r="AT64">
        <v>7.2487719312089305E-4</v>
      </c>
      <c r="AU64">
        <v>0.11128073517022723</v>
      </c>
      <c r="AV64">
        <v>6.7946053464033266E-3</v>
      </c>
      <c r="AW64">
        <v>7.3855058645969189E-3</v>
      </c>
      <c r="AX64">
        <v>1.8956356806816566E-2</v>
      </c>
      <c r="AY64">
        <v>1.8683761355771843E-2</v>
      </c>
      <c r="AZ64">
        <v>4.0441761720330351E-2</v>
      </c>
      <c r="BA64">
        <v>1.9111871987111822E-2</v>
      </c>
      <c r="BB64">
        <v>2.6356339454645891E-3</v>
      </c>
      <c r="BC64">
        <v>0.13039428017753427</v>
      </c>
      <c r="BD64">
        <v>1.0026356339454647</v>
      </c>
      <c r="BF64">
        <v>0.62110855915350593</v>
      </c>
      <c r="BG64">
        <v>6.9670248291423692E-4</v>
      </c>
      <c r="BH64">
        <v>0.21391089478156275</v>
      </c>
      <c r="BI64">
        <v>6.5305109061033094E-3</v>
      </c>
      <c r="BJ64">
        <v>7.098444153400451E-3</v>
      </c>
      <c r="BK64">
        <v>1.8219556332647203E-2</v>
      </c>
      <c r="BL64">
        <v>1.7957556190586848E-2</v>
      </c>
      <c r="BM64">
        <v>7.7739722180170737E-2</v>
      </c>
      <c r="BN64">
        <v>3.6738053819108558E-2</v>
      </c>
      <c r="BO64">
        <v>2.533191458200535E-3</v>
      </c>
      <c r="BP64">
        <v>1.6750710431042619</v>
      </c>
      <c r="BQ64">
        <v>1</v>
      </c>
    </row>
    <row r="65" spans="1:69">
      <c r="A65" t="s">
        <v>106</v>
      </c>
      <c r="B65">
        <f t="shared" si="0"/>
        <v>1213.1500000000001</v>
      </c>
      <c r="C65">
        <f t="shared" si="1"/>
        <v>2.2000000000000002</v>
      </c>
      <c r="D65">
        <v>940</v>
      </c>
      <c r="E65">
        <v>2200</v>
      </c>
      <c r="F65" t="s">
        <v>101</v>
      </c>
      <c r="G65">
        <v>-7.67</v>
      </c>
      <c r="H65" t="s">
        <v>102</v>
      </c>
      <c r="I65">
        <v>69.05</v>
      </c>
      <c r="J65">
        <v>0.36</v>
      </c>
      <c r="K65">
        <v>18.11</v>
      </c>
      <c r="L65">
        <v>3.39</v>
      </c>
      <c r="M65">
        <v>1.52</v>
      </c>
      <c r="N65">
        <v>1.79</v>
      </c>
      <c r="O65">
        <v>4.62</v>
      </c>
      <c r="P65">
        <v>1.1399999999999999</v>
      </c>
      <c r="Q65">
        <v>0.32210542085944716</v>
      </c>
      <c r="R65">
        <v>100.30210542085945</v>
      </c>
      <c r="S65">
        <v>5.51</v>
      </c>
      <c r="T65">
        <v>5.51</v>
      </c>
      <c r="V65">
        <v>1290</v>
      </c>
      <c r="X65">
        <v>1104.8780498483552</v>
      </c>
      <c r="Y65">
        <v>-0.14350538771445334</v>
      </c>
      <c r="Z65">
        <v>748.25298989011242</v>
      </c>
      <c r="AA65">
        <v>-0.4199589225658043</v>
      </c>
      <c r="AB65">
        <v>532.28075258197305</v>
      </c>
      <c r="AC65">
        <v>-0.58737926156436193</v>
      </c>
      <c r="AD65">
        <v>1064.0525641441996</v>
      </c>
      <c r="AE65">
        <v>-0.17515305105100809</v>
      </c>
      <c r="AF65">
        <v>840.92460335665612</v>
      </c>
      <c r="AG65">
        <v>-0.34812046251422007</v>
      </c>
      <c r="AI65">
        <v>0.14350538771445334</v>
      </c>
      <c r="AJ65">
        <v>0.58737926156436193</v>
      </c>
      <c r="AK65">
        <v>0.4199589225658043</v>
      </c>
      <c r="AL65">
        <v>0.17515305105100809</v>
      </c>
      <c r="AM65">
        <v>0.34812046251422007</v>
      </c>
      <c r="AO65">
        <v>1.488243950308511</v>
      </c>
      <c r="AP65">
        <v>3.4342464343144086E-2</v>
      </c>
      <c r="AQ65">
        <v>1.4981234517487685</v>
      </c>
      <c r="AS65">
        <v>0.64258983350568288</v>
      </c>
      <c r="AT65">
        <v>2.5208416528940732E-3</v>
      </c>
      <c r="AU65">
        <v>9.9325553724395901E-2</v>
      </c>
      <c r="AV65">
        <v>1.3270114865251065E-2</v>
      </c>
      <c r="AW65">
        <v>1.3114168163296424E-2</v>
      </c>
      <c r="AX65">
        <v>2.1086434982233764E-2</v>
      </c>
      <c r="AY65">
        <v>1.7849144167866149E-2</v>
      </c>
      <c r="AZ65">
        <v>4.1683365356591631E-2</v>
      </c>
      <c r="BA65">
        <v>6.7674696985178581E-3</v>
      </c>
      <c r="BB65">
        <v>2.2495755164031487E-3</v>
      </c>
      <c r="BC65">
        <v>0.1417930738832702</v>
      </c>
      <c r="BD65">
        <v>1.0022495755164031</v>
      </c>
      <c r="BF65">
        <v>0.63876788410945429</v>
      </c>
      <c r="BG65">
        <v>2.5058483729962187E-3</v>
      </c>
      <c r="BH65">
        <v>0.19746958474085846</v>
      </c>
      <c r="BI65">
        <v>1.3191187834581378E-2</v>
      </c>
      <c r="BJ65">
        <v>1.3036168661156295E-2</v>
      </c>
      <c r="BK65">
        <v>2.0961018607360091E-2</v>
      </c>
      <c r="BL65">
        <v>1.7742982317462443E-2</v>
      </c>
      <c r="BM65">
        <v>8.2870888093986295E-2</v>
      </c>
      <c r="BN65">
        <v>1.3454437262144668E-2</v>
      </c>
      <c r="BO65">
        <v>2.2361956536378416E-3</v>
      </c>
      <c r="BP65">
        <v>1.6983639465053924</v>
      </c>
      <c r="BQ65">
        <v>1</v>
      </c>
    </row>
    <row r="66" spans="1:69">
      <c r="A66" t="s">
        <v>107</v>
      </c>
      <c r="B66">
        <f t="shared" si="0"/>
        <v>1193.1500000000001</v>
      </c>
      <c r="C66">
        <f t="shared" si="1"/>
        <v>1.95</v>
      </c>
      <c r="D66">
        <v>920</v>
      </c>
      <c r="E66">
        <v>1950</v>
      </c>
      <c r="F66" t="s">
        <v>101</v>
      </c>
      <c r="G66">
        <v>-8.02</v>
      </c>
      <c r="H66" t="s">
        <v>102</v>
      </c>
      <c r="I66">
        <v>67.11</v>
      </c>
      <c r="J66">
        <v>0.61</v>
      </c>
      <c r="K66">
        <v>18.32</v>
      </c>
      <c r="L66">
        <v>2.54</v>
      </c>
      <c r="M66">
        <v>1.82</v>
      </c>
      <c r="N66">
        <v>3.76</v>
      </c>
      <c r="O66">
        <v>4.7</v>
      </c>
      <c r="P66">
        <v>1.0900000000000001</v>
      </c>
      <c r="Q66">
        <v>0.24470024220330094</v>
      </c>
      <c r="R66">
        <v>100.19470024220331</v>
      </c>
      <c r="S66">
        <v>4.29</v>
      </c>
      <c r="T66">
        <v>4.29</v>
      </c>
      <c r="V66">
        <v>980</v>
      </c>
      <c r="X66">
        <v>679.80370379416559</v>
      </c>
      <c r="Y66">
        <v>-0.30632275123044328</v>
      </c>
      <c r="Z66">
        <v>677.66501090664417</v>
      </c>
      <c r="AA66">
        <v>-0.30850509091158757</v>
      </c>
      <c r="AB66">
        <v>253.03885727242289</v>
      </c>
      <c r="AC66">
        <v>-0.74179708441589498</v>
      </c>
      <c r="AD66">
        <v>636.53254886043203</v>
      </c>
      <c r="AE66">
        <v>-0.35047699095874285</v>
      </c>
      <c r="AF66">
        <v>1210.5441037124824</v>
      </c>
      <c r="AG66">
        <v>0.23524908542090042</v>
      </c>
      <c r="AI66">
        <v>0.30632275123044328</v>
      </c>
      <c r="AJ66">
        <v>0.74179708441589498</v>
      </c>
      <c r="AK66">
        <v>0.30850509091158757</v>
      </c>
      <c r="AL66">
        <v>0.35047699095874285</v>
      </c>
      <c r="AM66">
        <v>0.23524908542090042</v>
      </c>
      <c r="AO66">
        <v>1.8533379156809917</v>
      </c>
      <c r="AP66">
        <v>7.4885543554531211E-2</v>
      </c>
      <c r="AQ66">
        <v>1.1633495361903365</v>
      </c>
      <c r="AS66">
        <v>0.64519967494500519</v>
      </c>
      <c r="AT66">
        <v>4.4127531564124994E-3</v>
      </c>
      <c r="AU66">
        <v>0.1038017672752187</v>
      </c>
      <c r="AV66">
        <v>9.7569362155624922E-3</v>
      </c>
      <c r="AW66">
        <v>1.066589975556588E-2</v>
      </c>
      <c r="AX66">
        <v>2.6083609813673778E-2</v>
      </c>
      <c r="AY66">
        <v>3.8733696481237118E-2</v>
      </c>
      <c r="AZ66">
        <v>4.3808198182231722E-2</v>
      </c>
      <c r="BA66">
        <v>6.6847427710052107E-3</v>
      </c>
      <c r="BB66">
        <v>1.7655242041357154E-3</v>
      </c>
      <c r="BC66">
        <v>0.11085272140408742</v>
      </c>
      <c r="BD66">
        <v>1.0017655242041357</v>
      </c>
      <c r="BF66">
        <v>0.61833785020345844</v>
      </c>
      <c r="BG66">
        <v>4.2290354539425415E-3</v>
      </c>
      <c r="BH66">
        <v>0.19896030366025627</v>
      </c>
      <c r="BI66">
        <v>9.3507222622476061E-3</v>
      </c>
      <c r="BJ66">
        <v>1.0221842603848718E-2</v>
      </c>
      <c r="BK66">
        <v>2.4997661722485551E-2</v>
      </c>
      <c r="BL66">
        <v>3.7121082887530729E-2</v>
      </c>
      <c r="BM66">
        <v>8.3968632152820397E-2</v>
      </c>
      <c r="BN66">
        <v>1.2812869053409837E-2</v>
      </c>
      <c r="BO66">
        <v>1.692019514672729E-3</v>
      </c>
      <c r="BP66">
        <v>1.6787672081863383</v>
      </c>
      <c r="BQ66">
        <v>1</v>
      </c>
    </row>
    <row r="67" spans="1:69">
      <c r="A67" t="s">
        <v>108</v>
      </c>
      <c r="B67">
        <f t="shared" ref="B67:B130" si="2">D67+273.15</f>
        <v>1193.1500000000001</v>
      </c>
      <c r="C67">
        <f t="shared" ref="C67:C130" si="3">E67/1000</f>
        <v>1.95</v>
      </c>
      <c r="D67">
        <v>920</v>
      </c>
      <c r="E67">
        <v>1950</v>
      </c>
      <c r="F67" t="s">
        <v>101</v>
      </c>
      <c r="G67">
        <v>-8.02</v>
      </c>
      <c r="H67" t="s">
        <v>102</v>
      </c>
      <c r="I67">
        <v>62.94</v>
      </c>
      <c r="J67">
        <v>0.77</v>
      </c>
      <c r="K67">
        <v>19.989999999999998</v>
      </c>
      <c r="L67">
        <v>2.34</v>
      </c>
      <c r="M67">
        <v>1.86</v>
      </c>
      <c r="N67">
        <v>5.3</v>
      </c>
      <c r="O67">
        <v>3.18</v>
      </c>
      <c r="P67">
        <v>3.18</v>
      </c>
      <c r="Q67">
        <v>0.28714824340183276</v>
      </c>
      <c r="R67">
        <v>99.847148243401847</v>
      </c>
      <c r="S67">
        <v>7.02</v>
      </c>
      <c r="T67">
        <v>7.02</v>
      </c>
      <c r="V67">
        <v>1150</v>
      </c>
      <c r="X67">
        <v>1302.4361282954619</v>
      </c>
      <c r="Y67">
        <v>0.13255315503953211</v>
      </c>
      <c r="Z67">
        <v>686.51259875044059</v>
      </c>
      <c r="AA67">
        <v>-0.40303252282570384</v>
      </c>
      <c r="AB67">
        <v>643.65125808141056</v>
      </c>
      <c r="AC67">
        <v>-0.44030325384225166</v>
      </c>
      <c r="AD67">
        <v>838.28834595497187</v>
      </c>
      <c r="AE67">
        <v>-0.27105361221306795</v>
      </c>
      <c r="AF67">
        <v>927.55014935470354</v>
      </c>
      <c r="AG67">
        <v>-0.1934346527350404</v>
      </c>
      <c r="AI67">
        <v>0.13255315503953211</v>
      </c>
      <c r="AJ67">
        <v>0.44030325384225166</v>
      </c>
      <c r="AK67">
        <v>0.40303252282570384</v>
      </c>
      <c r="AL67">
        <v>0.27105361221306795</v>
      </c>
      <c r="AM67">
        <v>0.1934346527350404</v>
      </c>
      <c r="AO67">
        <v>2.0145552199746075</v>
      </c>
      <c r="AP67">
        <v>8.64519251854097E-2</v>
      </c>
      <c r="AQ67">
        <v>1.0917990218672804</v>
      </c>
      <c r="AS67">
        <v>0.56884952843175185</v>
      </c>
      <c r="AT67">
        <v>5.2364177598904329E-3</v>
      </c>
      <c r="AU67">
        <v>0.1064770070625347</v>
      </c>
      <c r="AV67">
        <v>8.2887156550942292E-3</v>
      </c>
      <c r="AW67">
        <v>9.3986010706484154E-3</v>
      </c>
      <c r="AX67">
        <v>2.5059535337724224E-2</v>
      </c>
      <c r="AY67">
        <v>5.1326391523605068E-2</v>
      </c>
      <c r="AZ67">
        <v>2.7864317876512803E-2</v>
      </c>
      <c r="BA67">
        <v>1.8333656284355238E-2</v>
      </c>
      <c r="BB67">
        <v>1.9476423223032109E-3</v>
      </c>
      <c r="BC67">
        <v>0.17916582899788311</v>
      </c>
      <c r="BD67">
        <v>1.0019476423223033</v>
      </c>
      <c r="BF67">
        <v>0.5843288962731541</v>
      </c>
      <c r="BG67">
        <v>5.3789096362572087E-3</v>
      </c>
      <c r="BH67">
        <v>0.21874885679116582</v>
      </c>
      <c r="BI67">
        <v>8.5142657736145197E-3</v>
      </c>
      <c r="BJ67">
        <v>9.6543530681375365E-3</v>
      </c>
      <c r="BK67">
        <v>2.5741448121402999E-2</v>
      </c>
      <c r="BL67">
        <v>5.2723070354571244E-2</v>
      </c>
      <c r="BM67">
        <v>5.7245107172978808E-2</v>
      </c>
      <c r="BN67">
        <v>3.7665092808717895E-2</v>
      </c>
      <c r="BO67">
        <v>2.0006409984443859E-3</v>
      </c>
      <c r="BP67">
        <v>1.6564543108482148</v>
      </c>
      <c r="BQ67">
        <v>1</v>
      </c>
    </row>
    <row r="68" spans="1:69">
      <c r="A68" t="s">
        <v>109</v>
      </c>
      <c r="B68">
        <f t="shared" si="2"/>
        <v>1143.1500000000001</v>
      </c>
      <c r="C68">
        <f t="shared" si="3"/>
        <v>2.0099999999999998</v>
      </c>
      <c r="D68">
        <v>870</v>
      </c>
      <c r="E68">
        <v>2009.9999999999998</v>
      </c>
      <c r="F68" t="s">
        <v>101</v>
      </c>
      <c r="G68">
        <v>-8.9499999999999993</v>
      </c>
      <c r="H68" t="s">
        <v>102</v>
      </c>
      <c r="I68">
        <v>69.91</v>
      </c>
      <c r="J68">
        <v>0.53</v>
      </c>
      <c r="K68">
        <v>17.28</v>
      </c>
      <c r="L68">
        <v>1.94</v>
      </c>
      <c r="M68">
        <v>1.35</v>
      </c>
      <c r="N68">
        <v>2.56</v>
      </c>
      <c r="O68">
        <v>4.84</v>
      </c>
      <c r="P68">
        <v>1.53</v>
      </c>
      <c r="Q68">
        <v>0.12235012110165047</v>
      </c>
      <c r="R68">
        <v>100.06235012110164</v>
      </c>
      <c r="S68">
        <v>7.1</v>
      </c>
      <c r="T68">
        <v>7.1</v>
      </c>
      <c r="V68">
        <v>490</v>
      </c>
      <c r="X68">
        <v>512.28630540391146</v>
      </c>
      <c r="Y68">
        <v>4.5482255926349913E-2</v>
      </c>
      <c r="Z68">
        <v>442.73829337394079</v>
      </c>
      <c r="AA68">
        <v>-9.6452462502161648E-2</v>
      </c>
      <c r="AB68">
        <v>305.61931486894616</v>
      </c>
      <c r="AC68">
        <v>-0.37628711251235475</v>
      </c>
      <c r="AD68">
        <v>454.28633708177023</v>
      </c>
      <c r="AE68">
        <v>-7.2885026363734229E-2</v>
      </c>
      <c r="AF68">
        <v>441.92316622616516</v>
      </c>
      <c r="AG68">
        <v>-9.8115987293540485E-2</v>
      </c>
      <c r="AI68">
        <v>4.5482255926349913E-2</v>
      </c>
      <c r="AJ68">
        <v>0.37628711251235475</v>
      </c>
      <c r="AK68">
        <v>9.6452462502161648E-2</v>
      </c>
      <c r="AL68">
        <v>7.2885026363734229E-2</v>
      </c>
      <c r="AM68">
        <v>9.8115987293540485E-2</v>
      </c>
      <c r="AO68">
        <v>1.6361410420951741</v>
      </c>
      <c r="AP68">
        <v>4.1259570807741834E-2</v>
      </c>
      <c r="AQ68">
        <v>1.2107246549367954</v>
      </c>
      <c r="AS68">
        <v>0.62083823328647036</v>
      </c>
      <c r="AT68">
        <v>3.5415054951223874E-3</v>
      </c>
      <c r="AU68">
        <v>9.0438899205078374E-2</v>
      </c>
      <c r="AV68">
        <v>6.8540362118684681E-3</v>
      </c>
      <c r="AW68">
        <v>7.5543822687323455E-3</v>
      </c>
      <c r="AX68">
        <v>1.7871554365677309E-2</v>
      </c>
      <c r="AY68">
        <v>2.4359777468562872E-2</v>
      </c>
      <c r="AZ68">
        <v>4.1671117389903416E-2</v>
      </c>
      <c r="BA68">
        <v>8.6672611890783353E-3</v>
      </c>
      <c r="BB68">
        <v>8.154098086146632E-4</v>
      </c>
      <c r="BC68">
        <v>0.17820323311950609</v>
      </c>
      <c r="BD68">
        <v>1.0008154098086146</v>
      </c>
      <c r="BF68">
        <v>0.6449771181008993</v>
      </c>
      <c r="BG68">
        <v>3.679203189357304E-3</v>
      </c>
      <c r="BH68">
        <v>0.18791052949406148</v>
      </c>
      <c r="BI68">
        <v>7.1205288048848438E-3</v>
      </c>
      <c r="BJ68">
        <v>7.8481050996601111E-3</v>
      </c>
      <c r="BK68">
        <v>1.8566420385774416E-2</v>
      </c>
      <c r="BL68">
        <v>2.5306912858898009E-2</v>
      </c>
      <c r="BM68">
        <v>8.6582674072466434E-2</v>
      </c>
      <c r="BN68">
        <v>1.8008507993998064E-2</v>
      </c>
      <c r="BO68">
        <v>8.4711385387378096E-4</v>
      </c>
      <c r="BP68">
        <v>1.6942400475538852</v>
      </c>
      <c r="BQ68">
        <v>1</v>
      </c>
    </row>
    <row r="69" spans="1:69">
      <c r="A69" t="s">
        <v>110</v>
      </c>
      <c r="B69">
        <f t="shared" si="2"/>
        <v>1143.1500000000001</v>
      </c>
      <c r="C69">
        <f t="shared" si="3"/>
        <v>2.0099999999999998</v>
      </c>
      <c r="D69">
        <v>870</v>
      </c>
      <c r="E69">
        <v>2009.9999999999998</v>
      </c>
      <c r="F69" t="s">
        <v>101</v>
      </c>
      <c r="G69">
        <v>-8.9499999999999993</v>
      </c>
      <c r="H69" t="s">
        <v>102</v>
      </c>
      <c r="I69">
        <v>67.92</v>
      </c>
      <c r="J69">
        <v>0.31</v>
      </c>
      <c r="K69">
        <v>17.649999999999999</v>
      </c>
      <c r="L69">
        <v>1.69</v>
      </c>
      <c r="M69">
        <v>0.75</v>
      </c>
      <c r="N69">
        <v>2.76</v>
      </c>
      <c r="O69">
        <v>4.72</v>
      </c>
      <c r="P69">
        <v>4.01</v>
      </c>
      <c r="Q69">
        <v>0.11985317985467801</v>
      </c>
      <c r="R69">
        <v>99.929853179854675</v>
      </c>
      <c r="S69">
        <v>5.16</v>
      </c>
      <c r="T69">
        <v>5.16</v>
      </c>
      <c r="V69">
        <v>480</v>
      </c>
      <c r="X69">
        <v>333.3197476906567</v>
      </c>
      <c r="Y69">
        <v>-0.30558385897779855</v>
      </c>
      <c r="Z69">
        <v>507.1938574572651</v>
      </c>
      <c r="AA69">
        <v>5.6653869702635619E-2</v>
      </c>
      <c r="AB69">
        <v>159.57982017512668</v>
      </c>
      <c r="AC69">
        <v>-0.66754204130181949</v>
      </c>
      <c r="AD69">
        <v>388.89267892279798</v>
      </c>
      <c r="AE69">
        <v>-0.18980691891083754</v>
      </c>
      <c r="AF69">
        <v>394.69275157826507</v>
      </c>
      <c r="AG69">
        <v>-0.17772343421194775</v>
      </c>
      <c r="AI69">
        <v>0.30558385897779855</v>
      </c>
      <c r="AJ69">
        <v>0.66754204130181949</v>
      </c>
      <c r="AK69">
        <v>5.6653869702635619E-2</v>
      </c>
      <c r="AL69">
        <v>0.18980691891083754</v>
      </c>
      <c r="AM69">
        <v>0.17772343421194775</v>
      </c>
      <c r="AO69">
        <v>1.7565938108134285</v>
      </c>
      <c r="AP69">
        <v>5.0060909433752465E-2</v>
      </c>
      <c r="AQ69">
        <v>1.0307797758701176</v>
      </c>
      <c r="AS69">
        <v>0.644700168424574</v>
      </c>
      <c r="AT69">
        <v>2.2140870838226545E-3</v>
      </c>
      <c r="AU69">
        <v>9.8736378376512696E-2</v>
      </c>
      <c r="AV69">
        <v>6.0172817306266592E-3</v>
      </c>
      <c r="AW69">
        <v>7.3986933396941474E-3</v>
      </c>
      <c r="AX69">
        <v>1.0612330718028657E-2</v>
      </c>
      <c r="AY69">
        <v>2.807135571642199E-2</v>
      </c>
      <c r="AZ69">
        <v>4.3436291316993225E-2</v>
      </c>
      <c r="BA69">
        <v>2.4280396822185107E-2</v>
      </c>
      <c r="BB69">
        <v>8.5377226559257878E-4</v>
      </c>
      <c r="BC69">
        <v>0.13453301647114091</v>
      </c>
      <c r="BD69">
        <v>1.0008537722655926</v>
      </c>
      <c r="BF69">
        <v>0.62475786607377271</v>
      </c>
      <c r="BG69">
        <v>2.1455994422504608E-3</v>
      </c>
      <c r="BH69">
        <v>0.19136439566660232</v>
      </c>
      <c r="BI69">
        <v>5.8311510958304171E-3</v>
      </c>
      <c r="BJ69">
        <v>7.1698319451925854E-3</v>
      </c>
      <c r="BK69">
        <v>1.0284062915116824E-2</v>
      </c>
      <c r="BL69">
        <v>2.7203033524942258E-2</v>
      </c>
      <c r="BM69">
        <v>8.4185381057608061E-2</v>
      </c>
      <c r="BN69">
        <v>4.7058678278684228E-2</v>
      </c>
      <c r="BO69">
        <v>8.2736280349986386E-4</v>
      </c>
      <c r="BP69">
        <v>1.6605485496537744</v>
      </c>
      <c r="BQ69">
        <v>1</v>
      </c>
    </row>
    <row r="70" spans="1:69">
      <c r="A70" t="s">
        <v>111</v>
      </c>
      <c r="B70">
        <f t="shared" si="2"/>
        <v>1123.1500000000001</v>
      </c>
      <c r="C70">
        <f t="shared" si="3"/>
        <v>2.0699999999999998</v>
      </c>
      <c r="D70">
        <v>850</v>
      </c>
      <c r="E70">
        <v>2070</v>
      </c>
      <c r="F70" t="s">
        <v>101</v>
      </c>
      <c r="G70">
        <v>-8.9499999999999993</v>
      </c>
      <c r="H70" t="s">
        <v>102</v>
      </c>
      <c r="I70">
        <v>74.23</v>
      </c>
      <c r="J70">
        <v>0.26</v>
      </c>
      <c r="K70">
        <v>16.3</v>
      </c>
      <c r="L70">
        <v>0.76</v>
      </c>
      <c r="M70">
        <v>0.86</v>
      </c>
      <c r="N70">
        <v>1.19</v>
      </c>
      <c r="O70">
        <v>4.63</v>
      </c>
      <c r="P70">
        <v>1.71</v>
      </c>
      <c r="Q70">
        <v>5.9926589927339007E-2</v>
      </c>
      <c r="R70">
        <v>99.999926589927341</v>
      </c>
      <c r="S70">
        <v>7.81</v>
      </c>
      <c r="T70">
        <v>7.81</v>
      </c>
      <c r="V70">
        <v>240</v>
      </c>
      <c r="X70">
        <v>360.3861213347447</v>
      </c>
      <c r="Y70">
        <v>0.50160883889476959</v>
      </c>
      <c r="Z70">
        <v>334.09949244251857</v>
      </c>
      <c r="AA70">
        <v>0.39208121851049405</v>
      </c>
      <c r="AB70">
        <v>197.12619244254893</v>
      </c>
      <c r="AC70">
        <v>-0.1786408648227128</v>
      </c>
      <c r="AD70">
        <v>367.13609815907688</v>
      </c>
      <c r="AE70">
        <v>0.529733742329487</v>
      </c>
      <c r="AF70">
        <v>269.93964916557775</v>
      </c>
      <c r="AG70">
        <v>0.12474853818990729</v>
      </c>
      <c r="AI70">
        <v>0.50160883889476959</v>
      </c>
      <c r="AJ70">
        <v>0.1786408648227128</v>
      </c>
      <c r="AK70">
        <v>0.39208121851049405</v>
      </c>
      <c r="AL70">
        <v>0.529733742329487</v>
      </c>
      <c r="AM70">
        <v>0.12474853818990729</v>
      </c>
      <c r="AO70">
        <v>1.2510233200918144</v>
      </c>
      <c r="AP70">
        <v>0</v>
      </c>
      <c r="AQ70">
        <v>1.4014281749381752</v>
      </c>
      <c r="AS70">
        <v>0.64532138392440386</v>
      </c>
      <c r="AT70">
        <v>1.7007592516333279E-3</v>
      </c>
      <c r="AU70">
        <v>8.3513479325136281E-2</v>
      </c>
      <c r="AV70">
        <v>2.4156235195448394E-3</v>
      </c>
      <c r="AW70">
        <v>3.1100550691245338E-3</v>
      </c>
      <c r="AX70">
        <v>1.1145112407541201E-2</v>
      </c>
      <c r="AY70">
        <v>1.1085052552958049E-2</v>
      </c>
      <c r="AZ70">
        <v>3.9023679763824315E-2</v>
      </c>
      <c r="BA70">
        <v>9.4829619409847396E-3</v>
      </c>
      <c r="BB70">
        <v>3.9097459341861388E-4</v>
      </c>
      <c r="BC70">
        <v>0.19320189224484857</v>
      </c>
      <c r="BD70">
        <v>1.0003909745934185</v>
      </c>
      <c r="BF70">
        <v>0.68737628237097581</v>
      </c>
      <c r="BG70">
        <v>1.8115958973594307E-3</v>
      </c>
      <c r="BH70">
        <v>0.17791192536431508</v>
      </c>
      <c r="BI70">
        <v>2.5730470984472076E-3</v>
      </c>
      <c r="BJ70">
        <v>3.3127340029913844E-3</v>
      </c>
      <c r="BK70">
        <v>1.1871427360292994E-2</v>
      </c>
      <c r="BL70">
        <v>1.1807453469776534E-2</v>
      </c>
      <c r="BM70">
        <v>8.3133621754072615E-2</v>
      </c>
      <c r="BN70">
        <v>2.0201912681768925E-2</v>
      </c>
      <c r="BO70">
        <v>4.1645398590583967E-4</v>
      </c>
      <c r="BP70">
        <v>1.7281324407340679</v>
      </c>
      <c r="BQ70">
        <v>1</v>
      </c>
    </row>
    <row r="71" spans="1:69">
      <c r="A71" t="s">
        <v>112</v>
      </c>
      <c r="B71">
        <f t="shared" si="2"/>
        <v>1247.1500000000001</v>
      </c>
      <c r="C71">
        <f t="shared" si="3"/>
        <v>1.1599999999999999</v>
      </c>
      <c r="D71">
        <v>974</v>
      </c>
      <c r="E71">
        <v>1160</v>
      </c>
      <c r="F71" t="s">
        <v>113</v>
      </c>
      <c r="G71">
        <v>-8.8000000000000007</v>
      </c>
      <c r="H71" t="s">
        <v>102</v>
      </c>
      <c r="I71">
        <v>63.47</v>
      </c>
      <c r="J71">
        <v>0.83</v>
      </c>
      <c r="K71">
        <v>17.350000000000001</v>
      </c>
      <c r="L71">
        <v>3.01</v>
      </c>
      <c r="M71">
        <v>1.8</v>
      </c>
      <c r="N71">
        <v>5.14</v>
      </c>
      <c r="O71">
        <v>3.97</v>
      </c>
      <c r="P71">
        <v>3.05</v>
      </c>
      <c r="Q71">
        <v>0.26717271342605309</v>
      </c>
      <c r="R71">
        <v>98.887172713426054</v>
      </c>
      <c r="S71">
        <v>5.64</v>
      </c>
      <c r="T71">
        <v>5.64</v>
      </c>
      <c r="V71">
        <v>1070</v>
      </c>
      <c r="X71">
        <v>1371.2040093886301</v>
      </c>
      <c r="Y71">
        <v>0.28149907419498138</v>
      </c>
      <c r="Z71">
        <v>1190.736926761354</v>
      </c>
      <c r="AA71">
        <v>0.11283824930967661</v>
      </c>
      <c r="AB71">
        <v>1140.4274310133694</v>
      </c>
      <c r="AC71">
        <v>6.5820028984457393E-2</v>
      </c>
      <c r="AD71">
        <v>1258.4019200688654</v>
      </c>
      <c r="AE71">
        <v>0.17607656081202372</v>
      </c>
      <c r="AF71">
        <v>875.10526025494846</v>
      </c>
      <c r="AG71">
        <v>-0.18214461658416031</v>
      </c>
      <c r="AI71">
        <v>0.28149907419498138</v>
      </c>
      <c r="AJ71">
        <v>6.5820028984457393E-2</v>
      </c>
      <c r="AK71">
        <v>0.11283824930967661</v>
      </c>
      <c r="AL71">
        <v>0.17607656081202372</v>
      </c>
      <c r="AM71">
        <v>0.18214461658416031</v>
      </c>
      <c r="AO71">
        <v>2.4515722001210767</v>
      </c>
      <c r="AP71">
        <v>0.14960507018580993</v>
      </c>
      <c r="AQ71">
        <v>0.90471973269939632</v>
      </c>
      <c r="AS71">
        <v>0.5962210858585123</v>
      </c>
      <c r="AT71">
        <v>5.8666451919635841E-3</v>
      </c>
      <c r="AU71">
        <v>9.6052945937624673E-2</v>
      </c>
      <c r="AV71">
        <v>1.4890370388540594E-2</v>
      </c>
      <c r="AW71">
        <v>8.7568859929928501E-3</v>
      </c>
      <c r="AX71">
        <v>2.5205814965773725E-2</v>
      </c>
      <c r="AY71">
        <v>5.1736393470929835E-2</v>
      </c>
      <c r="AZ71">
        <v>3.6155966199161428E-2</v>
      </c>
      <c r="BA71">
        <v>1.8276371336839667E-2</v>
      </c>
      <c r="BB71">
        <v>1.8834899601333057E-3</v>
      </c>
      <c r="BC71">
        <v>0.14683752065766156</v>
      </c>
      <c r="BD71">
        <v>1.0018834899601334</v>
      </c>
      <c r="BF71">
        <v>0.59405411733861413</v>
      </c>
      <c r="BG71">
        <v>5.8453228406581247E-3</v>
      </c>
      <c r="BH71">
        <v>0.19140768204997755</v>
      </c>
      <c r="BI71">
        <v>1.4836251262855647E-2</v>
      </c>
      <c r="BJ71">
        <v>8.7250590470339846E-3</v>
      </c>
      <c r="BK71">
        <v>2.5114204305156849E-2</v>
      </c>
      <c r="BL71">
        <v>5.1548357289983401E-2</v>
      </c>
      <c r="BM71">
        <v>7.2049114318189819E-2</v>
      </c>
      <c r="BN71">
        <v>3.6419891547530801E-2</v>
      </c>
      <c r="BO71">
        <v>1.8766444064486749E-3</v>
      </c>
      <c r="BP71">
        <v>1.6457313077949178</v>
      </c>
      <c r="BQ71">
        <v>1</v>
      </c>
    </row>
    <row r="72" spans="1:69">
      <c r="A72" t="s">
        <v>114</v>
      </c>
      <c r="B72">
        <f t="shared" si="2"/>
        <v>1226.1500000000001</v>
      </c>
      <c r="C72">
        <f t="shared" si="3"/>
        <v>2.0299999999999998</v>
      </c>
      <c r="D72">
        <v>953</v>
      </c>
      <c r="E72">
        <v>2029.9999999999998</v>
      </c>
      <c r="F72" t="s">
        <v>115</v>
      </c>
      <c r="G72">
        <v>-9.8000000000000007</v>
      </c>
      <c r="H72" t="s">
        <v>102</v>
      </c>
      <c r="I72">
        <v>60.59</v>
      </c>
      <c r="J72">
        <v>0.76</v>
      </c>
      <c r="K72">
        <v>18.47</v>
      </c>
      <c r="L72">
        <v>4.6399999999999997</v>
      </c>
      <c r="M72">
        <v>0.87</v>
      </c>
      <c r="N72">
        <v>5.46</v>
      </c>
      <c r="O72">
        <v>5.38</v>
      </c>
      <c r="P72">
        <v>3.38</v>
      </c>
      <c r="Q72">
        <v>0.22971859472146619</v>
      </c>
      <c r="R72">
        <v>99.779718594721444</v>
      </c>
      <c r="S72">
        <v>8.41</v>
      </c>
      <c r="T72">
        <v>8.41</v>
      </c>
      <c r="V72">
        <v>920</v>
      </c>
      <c r="X72">
        <v>1853.4731450908262</v>
      </c>
      <c r="Y72">
        <v>1.014644722924811</v>
      </c>
      <c r="Z72">
        <v>1509.1173478148055</v>
      </c>
      <c r="AA72">
        <v>0.64034494327696245</v>
      </c>
      <c r="AB72">
        <v>5347.4718916086258</v>
      </c>
      <c r="AC72">
        <v>4.8124694474006802</v>
      </c>
      <c r="AD72">
        <v>1596.6151936610659</v>
      </c>
      <c r="AE72">
        <v>0.73545129745768023</v>
      </c>
      <c r="AF72">
        <v>1141.3699490174718</v>
      </c>
      <c r="AG72">
        <v>0.24061950980159974</v>
      </c>
      <c r="AI72">
        <v>1.014644722924811</v>
      </c>
      <c r="AJ72">
        <v>4.8124694474006802</v>
      </c>
      <c r="AK72">
        <v>0.64034494327696245</v>
      </c>
      <c r="AL72">
        <v>0.73545129745768023</v>
      </c>
      <c r="AM72">
        <v>0.24061950980159974</v>
      </c>
      <c r="AO72">
        <v>2.6865474139041385</v>
      </c>
      <c r="AP72">
        <v>0.18248161795695891</v>
      </c>
      <c r="AQ72">
        <v>0.82324124471931048</v>
      </c>
      <c r="AS72">
        <v>0.5292008535792877</v>
      </c>
      <c r="AT72">
        <v>4.9946616559174012E-3</v>
      </c>
      <c r="AU72">
        <v>9.5073362963206412E-2</v>
      </c>
      <c r="AV72">
        <v>2.3405062369683281E-2</v>
      </c>
      <c r="AW72">
        <v>1.0488170507012605E-2</v>
      </c>
      <c r="AX72">
        <v>1.1327347969752847E-2</v>
      </c>
      <c r="AY72">
        <v>5.1098296886377952E-2</v>
      </c>
      <c r="AZ72">
        <v>4.5556724528022889E-2</v>
      </c>
      <c r="BA72">
        <v>1.8831615793168024E-2</v>
      </c>
      <c r="BB72">
        <v>1.5057334898507231E-3</v>
      </c>
      <c r="BC72">
        <v>0.21002390374757068</v>
      </c>
      <c r="BD72">
        <v>1.0015057334898505</v>
      </c>
      <c r="BF72">
        <v>0.55738338397465625</v>
      </c>
      <c r="BG72">
        <v>5.2606517860927758E-3</v>
      </c>
      <c r="BH72">
        <v>0.20027296787548798</v>
      </c>
      <c r="BI72">
        <v>2.4651496265580747E-2</v>
      </c>
      <c r="BJ72">
        <v>1.104671681718292E-2</v>
      </c>
      <c r="BK72">
        <v>1.1930584578872654E-2</v>
      </c>
      <c r="BL72">
        <v>5.3819530791069978E-2</v>
      </c>
      <c r="BM72">
        <v>9.5965685272373355E-2</v>
      </c>
      <c r="BN72">
        <v>3.9668982638683299E-2</v>
      </c>
      <c r="BO72">
        <v>1.5859211531132214E-3</v>
      </c>
      <c r="BP72">
        <v>1.6004865441515561</v>
      </c>
      <c r="BQ72">
        <v>1</v>
      </c>
    </row>
    <row r="73" spans="1:69">
      <c r="A73" t="s">
        <v>116</v>
      </c>
      <c r="B73">
        <f t="shared" si="2"/>
        <v>1200.1500000000001</v>
      </c>
      <c r="C73">
        <f t="shared" si="3"/>
        <v>2.04</v>
      </c>
      <c r="D73">
        <v>927</v>
      </c>
      <c r="E73">
        <v>2040</v>
      </c>
      <c r="F73" t="s">
        <v>117</v>
      </c>
      <c r="G73">
        <v>-10.3</v>
      </c>
      <c r="H73" t="s">
        <v>102</v>
      </c>
      <c r="I73">
        <v>63.17</v>
      </c>
      <c r="J73">
        <v>0.68</v>
      </c>
      <c r="K73">
        <v>19.079999999999998</v>
      </c>
      <c r="L73">
        <v>2.2799999999999998</v>
      </c>
      <c r="M73">
        <v>1.1100000000000001</v>
      </c>
      <c r="N73">
        <v>5.0999999999999996</v>
      </c>
      <c r="O73">
        <v>5.22</v>
      </c>
      <c r="P73">
        <v>3.22</v>
      </c>
      <c r="Q73">
        <v>7.2411296162201308E-2</v>
      </c>
      <c r="R73">
        <v>99.932411296162201</v>
      </c>
      <c r="S73">
        <v>7</v>
      </c>
      <c r="T73">
        <v>7</v>
      </c>
      <c r="V73">
        <v>290</v>
      </c>
      <c r="X73">
        <v>1186.9584869245696</v>
      </c>
      <c r="Y73">
        <v>3.0929602997398953</v>
      </c>
      <c r="Z73">
        <v>950.54859949152387</v>
      </c>
      <c r="AA73">
        <v>2.2777537913500825</v>
      </c>
      <c r="AB73">
        <v>1149.88090176843</v>
      </c>
      <c r="AC73">
        <v>2.9651065578221725</v>
      </c>
      <c r="AD73">
        <v>1026.4707597697061</v>
      </c>
      <c r="AE73">
        <v>2.5395543440334691</v>
      </c>
      <c r="AF73">
        <v>1112.7056728876632</v>
      </c>
      <c r="AG73">
        <v>2.8369161134057355</v>
      </c>
      <c r="AO73">
        <v>2.3371155525959</v>
      </c>
      <c r="AP73">
        <v>0.11431888509426137</v>
      </c>
      <c r="AQ73">
        <v>0.89389462731488123</v>
      </c>
      <c r="AS73">
        <v>0.56996999969019091</v>
      </c>
      <c r="AT73">
        <v>4.6166072706032516E-3</v>
      </c>
      <c r="AU73">
        <v>0.10145930146348579</v>
      </c>
      <c r="AV73">
        <v>1.1978806498987679E-2</v>
      </c>
      <c r="AW73">
        <v>5.2260636372695674E-3</v>
      </c>
      <c r="AX73">
        <v>1.4929783328458747E-2</v>
      </c>
      <c r="AY73">
        <v>4.9306649870324848E-2</v>
      </c>
      <c r="AZ73">
        <v>4.5662770239227088E-2</v>
      </c>
      <c r="BA73">
        <v>1.8533109565845661E-2</v>
      </c>
      <c r="BB73">
        <v>4.9032023587101807E-4</v>
      </c>
      <c r="BC73">
        <v>0.17831690843560652</v>
      </c>
      <c r="BD73">
        <v>1.0004903202358708</v>
      </c>
      <c r="BF73">
        <v>0.57727935336162561</v>
      </c>
      <c r="BG73">
        <v>4.6758111152289299E-3</v>
      </c>
      <c r="BH73">
        <v>0.20552085188062325</v>
      </c>
      <c r="BI73">
        <v>1.2132423940801062E-2</v>
      </c>
      <c r="BJ73">
        <v>5.2930832127822975E-3</v>
      </c>
      <c r="BK73">
        <v>1.5121244399471096E-2</v>
      </c>
      <c r="BL73">
        <v>4.9938963399899554E-2</v>
      </c>
      <c r="BM73">
        <v>9.2496708566168942E-2</v>
      </c>
      <c r="BN73">
        <v>3.7541560123399112E-2</v>
      </c>
      <c r="BO73">
        <v>4.9660815281084042E-4</v>
      </c>
      <c r="BP73">
        <v>1.6223429976787729</v>
      </c>
      <c r="BQ73">
        <v>1</v>
      </c>
    </row>
    <row r="74" spans="1:69">
      <c r="A74" t="s">
        <v>118</v>
      </c>
      <c r="B74">
        <f t="shared" si="2"/>
        <v>1200.1500000000001</v>
      </c>
      <c r="C74">
        <f t="shared" si="3"/>
        <v>2.04</v>
      </c>
      <c r="D74">
        <v>927</v>
      </c>
      <c r="E74">
        <v>2040</v>
      </c>
      <c r="F74" t="s">
        <v>117</v>
      </c>
      <c r="G74">
        <v>-10.3</v>
      </c>
      <c r="H74" t="s">
        <v>102</v>
      </c>
      <c r="I74">
        <v>63.32</v>
      </c>
      <c r="J74">
        <v>0.69</v>
      </c>
      <c r="K74">
        <v>19.02</v>
      </c>
      <c r="L74">
        <v>2.34</v>
      </c>
      <c r="M74">
        <v>1.47</v>
      </c>
      <c r="N74">
        <v>4.7699999999999996</v>
      </c>
      <c r="O74">
        <v>4.96</v>
      </c>
      <c r="P74">
        <v>3.3</v>
      </c>
      <c r="Q74">
        <v>7.2411296162201308E-2</v>
      </c>
      <c r="R74">
        <v>99.942411296162192</v>
      </c>
      <c r="S74">
        <v>6.17</v>
      </c>
      <c r="T74">
        <v>6.17</v>
      </c>
      <c r="V74">
        <v>290</v>
      </c>
      <c r="X74">
        <v>993.57298350469296</v>
      </c>
      <c r="Y74">
        <v>2.4261137362230794</v>
      </c>
      <c r="Z74">
        <v>881.64897590168994</v>
      </c>
      <c r="AA74">
        <v>2.0401688824196205</v>
      </c>
      <c r="AB74">
        <v>908.39717399620599</v>
      </c>
      <c r="AC74">
        <v>2.1324040482627793</v>
      </c>
      <c r="AD74">
        <v>979.50853729802816</v>
      </c>
      <c r="AE74">
        <v>2.3776156458552693</v>
      </c>
      <c r="AF74">
        <v>1054.3741092549362</v>
      </c>
      <c r="AG74">
        <v>2.6357727905342627</v>
      </c>
      <c r="AO74">
        <v>2.3406689658923718</v>
      </c>
      <c r="AP74">
        <v>0.11578901228368531</v>
      </c>
      <c r="AQ74">
        <v>0.93218399731496027</v>
      </c>
      <c r="AS74">
        <v>0.58379188840985219</v>
      </c>
      <c r="AT74">
        <v>4.7867322885402682E-3</v>
      </c>
      <c r="AU74">
        <v>0.10334751535846606</v>
      </c>
      <c r="AV74">
        <v>1.2660374862497178E-2</v>
      </c>
      <c r="AW74">
        <v>5.382612256743035E-3</v>
      </c>
      <c r="AX74">
        <v>2.0203373407805234E-2</v>
      </c>
      <c r="AY74">
        <v>4.7122652460374385E-2</v>
      </c>
      <c r="AZ74">
        <v>4.4335280319308612E-2</v>
      </c>
      <c r="BA74">
        <v>1.9408071846169501E-2</v>
      </c>
      <c r="BB74">
        <v>5.0102090495196473E-4</v>
      </c>
      <c r="BC74">
        <v>0.15896149879024368</v>
      </c>
      <c r="BD74">
        <v>1.0005010209049523</v>
      </c>
      <c r="BF74">
        <v>0.57908429861848609</v>
      </c>
      <c r="BG74">
        <v>4.7481329648721834E-3</v>
      </c>
      <c r="BH74">
        <v>0.20502828022613734</v>
      </c>
      <c r="BI74">
        <v>1.2558283941672811E-2</v>
      </c>
      <c r="BJ74">
        <v>5.3392078672443305E-3</v>
      </c>
      <c r="BK74">
        <v>2.0040457142105138E-2</v>
      </c>
      <c r="BL74">
        <v>4.6742664108242966E-2</v>
      </c>
      <c r="BM74">
        <v>8.795553764096295E-2</v>
      </c>
      <c r="BN74">
        <v>3.8503137490276174E-2</v>
      </c>
      <c r="BO74">
        <v>4.9698076505924149E-4</v>
      </c>
      <c r="BP74">
        <v>1.6257868380644296</v>
      </c>
      <c r="BQ74">
        <v>1</v>
      </c>
    </row>
    <row r="75" spans="1:69">
      <c r="A75" t="s">
        <v>119</v>
      </c>
      <c r="B75">
        <f t="shared" si="2"/>
        <v>1200.1500000000001</v>
      </c>
      <c r="C75">
        <f t="shared" si="3"/>
        <v>2.04</v>
      </c>
      <c r="D75">
        <v>927</v>
      </c>
      <c r="E75">
        <v>2040</v>
      </c>
      <c r="F75" t="s">
        <v>120</v>
      </c>
      <c r="G75">
        <v>-9</v>
      </c>
      <c r="H75" t="s">
        <v>102</v>
      </c>
      <c r="I75">
        <v>65.819999999999993</v>
      </c>
      <c r="J75">
        <v>0.68</v>
      </c>
      <c r="K75">
        <v>18.920000000000002</v>
      </c>
      <c r="L75">
        <v>1.38</v>
      </c>
      <c r="M75">
        <v>1.49</v>
      </c>
      <c r="N75">
        <v>3.75</v>
      </c>
      <c r="O75">
        <v>4.5999999999999996</v>
      </c>
      <c r="P75">
        <v>3.29</v>
      </c>
      <c r="Q75">
        <v>0.17478588728807209</v>
      </c>
      <c r="R75">
        <v>100.10478588728806</v>
      </c>
      <c r="S75">
        <v>8.6300000000000008</v>
      </c>
      <c r="T75">
        <v>8.6300000000000008</v>
      </c>
      <c r="V75">
        <v>700</v>
      </c>
      <c r="X75">
        <v>1042.5611484823967</v>
      </c>
      <c r="Y75">
        <v>0.48937306926056667</v>
      </c>
      <c r="Z75">
        <v>743.077425630324</v>
      </c>
      <c r="AA75">
        <v>6.1539179471891428E-2</v>
      </c>
      <c r="AB75">
        <v>1222.4905830186046</v>
      </c>
      <c r="AC75">
        <v>0.74641511859800658</v>
      </c>
      <c r="AD75">
        <v>1103.6405692800579</v>
      </c>
      <c r="AE75">
        <v>0.57662938468579694</v>
      </c>
      <c r="AF75">
        <v>574.82500024233775</v>
      </c>
      <c r="AG75">
        <v>-0.17882142822523178</v>
      </c>
      <c r="AI75">
        <v>0.48937306926056667</v>
      </c>
      <c r="AJ75">
        <v>0.74641511859800658</v>
      </c>
      <c r="AK75">
        <v>6.1539179471891428E-2</v>
      </c>
      <c r="AL75">
        <v>0.57662938468579694</v>
      </c>
      <c r="AM75">
        <v>0.17882142822523178</v>
      </c>
      <c r="AO75">
        <v>1.9594592652827016</v>
      </c>
      <c r="AP75">
        <v>6.3579583376632581E-2</v>
      </c>
      <c r="AQ75">
        <v>1.054263520436596</v>
      </c>
      <c r="AS75">
        <v>0.56668761377918664</v>
      </c>
      <c r="AT75">
        <v>4.4052205162121889E-3</v>
      </c>
      <c r="AU75">
        <v>9.6001794608546409E-2</v>
      </c>
      <c r="AV75">
        <v>5.7393042812028377E-3</v>
      </c>
      <c r="AW75">
        <v>4.1973541245054046E-3</v>
      </c>
      <c r="AX75">
        <v>1.9123241807346408E-2</v>
      </c>
      <c r="AY75">
        <v>3.4594838625824582E-2</v>
      </c>
      <c r="AZ75">
        <v>3.8396735852970709E-2</v>
      </c>
      <c r="BA75">
        <v>1.8068955215706266E-2</v>
      </c>
      <c r="BB75">
        <v>1.1293396637745961E-3</v>
      </c>
      <c r="BC75">
        <v>0.21278494118849844</v>
      </c>
      <c r="BD75">
        <v>1.0011293396637746</v>
      </c>
      <c r="BF75">
        <v>0.60306282914674947</v>
      </c>
      <c r="BG75">
        <v>4.687988025369824E-3</v>
      </c>
      <c r="BH75">
        <v>0.20432814288527698</v>
      </c>
      <c r="BI75">
        <v>6.1077055382842685E-3</v>
      </c>
      <c r="BJ75">
        <v>4.4667788596511162E-3</v>
      </c>
      <c r="BK75">
        <v>2.0350747089541012E-2</v>
      </c>
      <c r="BL75">
        <v>3.6815453079047475E-2</v>
      </c>
      <c r="BM75">
        <v>8.1722781971782024E-2</v>
      </c>
      <c r="BN75">
        <v>3.8457573404297868E-2</v>
      </c>
      <c r="BO75">
        <v>1.2018310549644854E-3</v>
      </c>
      <c r="BP75">
        <v>1.6520581003565433</v>
      </c>
      <c r="BQ75">
        <v>1</v>
      </c>
    </row>
    <row r="76" spans="1:69">
      <c r="A76" t="s">
        <v>121</v>
      </c>
      <c r="B76">
        <f t="shared" si="2"/>
        <v>1200.1500000000001</v>
      </c>
      <c r="C76">
        <f t="shared" si="3"/>
        <v>2.04</v>
      </c>
      <c r="D76">
        <v>927</v>
      </c>
      <c r="E76">
        <v>2040</v>
      </c>
      <c r="F76" t="s">
        <v>120</v>
      </c>
      <c r="G76">
        <v>-9</v>
      </c>
      <c r="H76" t="s">
        <v>102</v>
      </c>
      <c r="I76">
        <v>64.87</v>
      </c>
      <c r="J76">
        <v>0.67</v>
      </c>
      <c r="K76">
        <v>18.55</v>
      </c>
      <c r="L76">
        <v>2.0099999999999998</v>
      </c>
      <c r="M76">
        <v>1.24</v>
      </c>
      <c r="N76">
        <v>4.1900000000000004</v>
      </c>
      <c r="O76">
        <v>4.8499999999999996</v>
      </c>
      <c r="P76">
        <v>3.53</v>
      </c>
      <c r="Q76">
        <v>0.24470024220330094</v>
      </c>
      <c r="R76">
        <v>100.1547002422033</v>
      </c>
      <c r="S76">
        <v>7.98</v>
      </c>
      <c r="T76">
        <v>7.98</v>
      </c>
      <c r="V76">
        <v>980</v>
      </c>
      <c r="X76">
        <v>1054.6973449900631</v>
      </c>
      <c r="Y76">
        <v>7.622178060210523E-2</v>
      </c>
      <c r="Z76">
        <v>864.31268592335948</v>
      </c>
      <c r="AA76">
        <v>-0.11804827967004135</v>
      </c>
      <c r="AB76">
        <v>1426.0698753459476</v>
      </c>
      <c r="AC76">
        <v>0.45517334218974242</v>
      </c>
      <c r="AD76">
        <v>1082.9585134813335</v>
      </c>
      <c r="AE76">
        <v>0.10505970763401379</v>
      </c>
      <c r="AF76">
        <v>639.84611271580025</v>
      </c>
      <c r="AG76">
        <v>-0.34709580335122425</v>
      </c>
      <c r="AI76">
        <v>7.622178060210523E-2</v>
      </c>
      <c r="AJ76">
        <v>0.45517334218974242</v>
      </c>
      <c r="AK76">
        <v>0.11804827967004135</v>
      </c>
      <c r="AL76">
        <v>0.10505970763401379</v>
      </c>
      <c r="AM76">
        <v>0.34709580335122425</v>
      </c>
      <c r="AO76">
        <v>2.1226687562857114</v>
      </c>
      <c r="AP76">
        <v>9.3170199441039936E-2</v>
      </c>
      <c r="AQ76">
        <v>0.95533949512828253</v>
      </c>
      <c r="AS76">
        <v>0.56893734392550377</v>
      </c>
      <c r="AT76">
        <v>4.4214858945276865E-3</v>
      </c>
      <c r="AU76">
        <v>9.5881944757543192E-2</v>
      </c>
      <c r="AV76">
        <v>8.3792759064261584E-3</v>
      </c>
      <c r="AW76">
        <v>6.3639334270594785E-3</v>
      </c>
      <c r="AX76">
        <v>1.6211814807845781E-2</v>
      </c>
      <c r="AY76">
        <v>3.9375743293694261E-2</v>
      </c>
      <c r="AZ76">
        <v>4.1239454666511535E-2</v>
      </c>
      <c r="BA76">
        <v>1.9749065473358415E-2</v>
      </c>
      <c r="BB76">
        <v>1.6105986017729223E-3</v>
      </c>
      <c r="BC76">
        <v>0.19943993784752967</v>
      </c>
      <c r="BD76">
        <v>1.0016105986017729</v>
      </c>
      <c r="BF76">
        <v>0.59423355308981229</v>
      </c>
      <c r="BG76">
        <v>4.6180749094678923E-3</v>
      </c>
      <c r="BH76">
        <v>0.20029013499910606</v>
      </c>
      <c r="BI76">
        <v>8.751836994633019E-3</v>
      </c>
      <c r="BJ76">
        <v>6.6468879435759931E-3</v>
      </c>
      <c r="BK76">
        <v>1.6932627851128802E-2</v>
      </c>
      <c r="BL76">
        <v>4.1126475688029462E-2</v>
      </c>
      <c r="BM76">
        <v>8.6146103558201903E-2</v>
      </c>
      <c r="BN76">
        <v>4.1254304966044736E-2</v>
      </c>
      <c r="BO76">
        <v>1.6822093679586718E-3</v>
      </c>
      <c r="BP76">
        <v>1.6386199352084978</v>
      </c>
      <c r="BQ76">
        <v>1</v>
      </c>
    </row>
    <row r="77" spans="1:69">
      <c r="A77">
        <v>149</v>
      </c>
      <c r="B77">
        <f t="shared" si="2"/>
        <v>1073.1500000000001</v>
      </c>
      <c r="C77">
        <f t="shared" si="3"/>
        <v>2</v>
      </c>
      <c r="D77">
        <v>800</v>
      </c>
      <c r="E77">
        <v>2000</v>
      </c>
      <c r="F77" t="s">
        <v>122</v>
      </c>
      <c r="G77">
        <v>-10.41</v>
      </c>
      <c r="H77" t="s">
        <v>123</v>
      </c>
      <c r="I77">
        <v>70.349999999999994</v>
      </c>
      <c r="J77">
        <v>0.26</v>
      </c>
      <c r="K77">
        <v>15.86</v>
      </c>
      <c r="L77">
        <v>1.26</v>
      </c>
      <c r="M77">
        <v>0.25</v>
      </c>
      <c r="N77">
        <v>1.61</v>
      </c>
      <c r="O77">
        <v>4.6100000000000003</v>
      </c>
      <c r="P77">
        <v>5.61</v>
      </c>
      <c r="Q77">
        <v>0.04</v>
      </c>
      <c r="R77">
        <v>99.850000000000009</v>
      </c>
      <c r="S77">
        <v>8.91</v>
      </c>
      <c r="T77">
        <v>5.98</v>
      </c>
      <c r="V77">
        <v>160.19600000000003</v>
      </c>
      <c r="X77">
        <v>144.2680853152593</v>
      </c>
      <c r="Y77">
        <v>-9.9427667886468604E-2</v>
      </c>
      <c r="Z77">
        <v>285.09784062173293</v>
      </c>
      <c r="AA77">
        <v>0.77968139417796245</v>
      </c>
      <c r="AB77">
        <v>161.21820741811575</v>
      </c>
      <c r="AC77">
        <v>6.38097966313595E-3</v>
      </c>
      <c r="AD77">
        <v>180.13231808915944</v>
      </c>
      <c r="AE77">
        <v>0.12444953737396321</v>
      </c>
      <c r="AF77">
        <v>113.6316088424031</v>
      </c>
      <c r="AG77">
        <v>-0.29067137230390849</v>
      </c>
      <c r="AI77">
        <v>9.9427667886468604E-2</v>
      </c>
      <c r="AJ77">
        <v>6.38097966313595E-3</v>
      </c>
      <c r="AK77">
        <v>0.77968139417796245</v>
      </c>
      <c r="AL77">
        <v>0.12444953737396321</v>
      </c>
      <c r="AM77">
        <v>0.29067137230390849</v>
      </c>
      <c r="AO77">
        <v>1.6948140074946958</v>
      </c>
      <c r="AP77">
        <v>4.1609217562666882E-2</v>
      </c>
      <c r="AQ77">
        <v>0.95640262415451727</v>
      </c>
      <c r="AS77">
        <v>0.63346682465932258</v>
      </c>
      <c r="AT77">
        <v>1.7615948002078373E-3</v>
      </c>
      <c r="AU77">
        <v>8.4165737597297674E-2</v>
      </c>
      <c r="AV77">
        <v>4.1019807523487483E-3</v>
      </c>
      <c r="AW77">
        <v>5.3866981480416671E-3</v>
      </c>
      <c r="AX77">
        <v>3.3557468261501697E-3</v>
      </c>
      <c r="AY77">
        <v>1.5533876522468081E-2</v>
      </c>
      <c r="AZ77">
        <v>4.0244944338905624E-2</v>
      </c>
      <c r="BA77">
        <v>3.2223590959382417E-2</v>
      </c>
      <c r="BB77">
        <v>2.7030379330508477E-4</v>
      </c>
      <c r="BC77">
        <v>0.17975900539587511</v>
      </c>
      <c r="BD77">
        <v>1.0002703037933049</v>
      </c>
      <c r="BF77">
        <v>0.64846234287481364</v>
      </c>
      <c r="BG77">
        <v>1.803295526886046E-3</v>
      </c>
      <c r="BH77">
        <v>0.17231624220094735</v>
      </c>
      <c r="BI77">
        <v>4.1990834334947125E-3</v>
      </c>
      <c r="BJ77">
        <v>5.5142128450327088E-3</v>
      </c>
      <c r="BK77">
        <v>3.4351845499570543E-3</v>
      </c>
      <c r="BL77">
        <v>1.5901596692305127E-2</v>
      </c>
      <c r="BM77">
        <v>8.2395256954169022E-2</v>
      </c>
      <c r="BN77">
        <v>6.5972784922394348E-2</v>
      </c>
      <c r="BO77">
        <v>2.7670246376174622E-4</v>
      </c>
      <c r="BP77">
        <v>1.6649968449864079</v>
      </c>
      <c r="BQ77">
        <v>1</v>
      </c>
    </row>
    <row r="78" spans="1:69">
      <c r="A78">
        <v>105</v>
      </c>
      <c r="B78">
        <f t="shared" si="2"/>
        <v>1073.1500000000001</v>
      </c>
      <c r="C78">
        <f t="shared" si="3"/>
        <v>2</v>
      </c>
      <c r="D78">
        <v>800</v>
      </c>
      <c r="E78">
        <v>2000</v>
      </c>
      <c r="F78" t="s">
        <v>64</v>
      </c>
      <c r="G78">
        <v>-8.9600000000000009</v>
      </c>
      <c r="H78" t="s">
        <v>123</v>
      </c>
      <c r="I78">
        <v>70.59</v>
      </c>
      <c r="J78">
        <v>0.19</v>
      </c>
      <c r="K78">
        <v>16.100000000000001</v>
      </c>
      <c r="L78">
        <v>1.29</v>
      </c>
      <c r="M78">
        <v>0.24</v>
      </c>
      <c r="N78">
        <v>1.64</v>
      </c>
      <c r="O78">
        <v>4.07</v>
      </c>
      <c r="P78">
        <v>5.79</v>
      </c>
      <c r="Q78">
        <v>0.04</v>
      </c>
      <c r="R78">
        <v>99.950000000000017</v>
      </c>
      <c r="S78">
        <v>8.6999999999999993</v>
      </c>
      <c r="T78">
        <v>5.95</v>
      </c>
      <c r="V78">
        <v>160.19600000000003</v>
      </c>
      <c r="X78">
        <v>132.04253361909196</v>
      </c>
      <c r="Y78">
        <v>-0.17574387862935445</v>
      </c>
      <c r="Z78">
        <v>273.44745806870509</v>
      </c>
      <c r="AA78">
        <v>0.70695559232880378</v>
      </c>
      <c r="AB78">
        <v>101.37533916876242</v>
      </c>
      <c r="AC78">
        <v>-0.36717933550923615</v>
      </c>
      <c r="AD78">
        <v>170.58868310465701</v>
      </c>
      <c r="AE78">
        <v>6.4874797776829515E-2</v>
      </c>
      <c r="AF78">
        <v>104.72982352849804</v>
      </c>
      <c r="AG78">
        <v>-0.34623945960886648</v>
      </c>
      <c r="AI78">
        <v>0.17574387862935445</v>
      </c>
      <c r="AJ78">
        <v>0.36717933550923615</v>
      </c>
      <c r="AK78">
        <v>0.70695559232880378</v>
      </c>
      <c r="AL78">
        <v>6.4874797776829515E-2</v>
      </c>
      <c r="AM78">
        <v>0.34623945960886648</v>
      </c>
      <c r="AO78">
        <v>1.5627794863147497</v>
      </c>
      <c r="AP78">
        <v>3.0026697459052655E-2</v>
      </c>
      <c r="AQ78">
        <v>1.0097829512472636</v>
      </c>
      <c r="AS78">
        <v>0.63641736185912112</v>
      </c>
      <c r="AT78">
        <v>1.2889181407599601E-3</v>
      </c>
      <c r="AU78">
        <v>8.5545484493896248E-2</v>
      </c>
      <c r="AV78">
        <v>2.8148589588120653E-3</v>
      </c>
      <c r="AW78">
        <v>6.9118064999438697E-3</v>
      </c>
      <c r="AX78">
        <v>3.2255181100499675E-3</v>
      </c>
      <c r="AY78">
        <v>1.5842980372267838E-2</v>
      </c>
      <c r="AZ78">
        <v>3.5574915598821186E-2</v>
      </c>
      <c r="BA78">
        <v>3.3298809127003767E-2</v>
      </c>
      <c r="BB78">
        <v>2.7063951337603394E-4</v>
      </c>
      <c r="BC78">
        <v>0.17907934683932394</v>
      </c>
      <c r="BD78">
        <v>1.000270639513376</v>
      </c>
      <c r="BF78">
        <v>0.65250830649522729</v>
      </c>
      <c r="BG78">
        <v>1.3215066772870833E-3</v>
      </c>
      <c r="BH78">
        <v>0.17541677069389011</v>
      </c>
      <c r="BI78">
        <v>2.8860288268564866E-3</v>
      </c>
      <c r="BJ78">
        <v>7.086562096493252E-3</v>
      </c>
      <c r="BK78">
        <v>3.3070709344103135E-3</v>
      </c>
      <c r="BL78">
        <v>1.6243548514055128E-2</v>
      </c>
      <c r="BM78">
        <v>7.2948757599218123E-2</v>
      </c>
      <c r="BN78">
        <v>6.8281448162562083E-2</v>
      </c>
      <c r="BO78">
        <v>2.7748226419815945E-4</v>
      </c>
      <c r="BP78">
        <v>1.6744663766868155</v>
      </c>
      <c r="BQ78">
        <v>1</v>
      </c>
    </row>
    <row r="79" spans="1:69">
      <c r="A79">
        <v>263</v>
      </c>
      <c r="B79">
        <f t="shared" si="2"/>
        <v>1073.1500000000001</v>
      </c>
      <c r="C79">
        <f t="shared" si="3"/>
        <v>2.5</v>
      </c>
      <c r="D79">
        <v>800</v>
      </c>
      <c r="E79">
        <v>2500</v>
      </c>
      <c r="F79" t="s">
        <v>122</v>
      </c>
      <c r="G79">
        <v>-10.37</v>
      </c>
      <c r="H79" t="s">
        <v>123</v>
      </c>
      <c r="I79">
        <v>69.930000000000007</v>
      </c>
      <c r="J79">
        <v>0.24</v>
      </c>
      <c r="K79">
        <v>16.22</v>
      </c>
      <c r="L79">
        <v>1.1599999999999999</v>
      </c>
      <c r="M79">
        <v>0.24</v>
      </c>
      <c r="N79">
        <v>1.86</v>
      </c>
      <c r="O79">
        <v>4.46</v>
      </c>
      <c r="P79">
        <v>5.68</v>
      </c>
      <c r="Q79">
        <v>0.04</v>
      </c>
      <c r="R79">
        <v>99.83</v>
      </c>
      <c r="S79">
        <v>9.9</v>
      </c>
      <c r="T79">
        <v>6.52</v>
      </c>
      <c r="V79">
        <v>160.19600000000003</v>
      </c>
      <c r="X79">
        <v>168.32907016283093</v>
      </c>
      <c r="Y79">
        <v>5.0769495885233731E-2</v>
      </c>
      <c r="Z79">
        <v>296.87531852139858</v>
      </c>
      <c r="AA79">
        <v>0.85320057006041683</v>
      </c>
      <c r="AB79">
        <v>156.34615857920099</v>
      </c>
      <c r="AC79">
        <v>-2.4032069594740427E-2</v>
      </c>
      <c r="AD79">
        <v>220.10670854292786</v>
      </c>
      <c r="AE79">
        <v>0.37398379824045436</v>
      </c>
      <c r="AF79">
        <v>114.19885425395924</v>
      </c>
      <c r="AG79">
        <v>-0.28713042614073248</v>
      </c>
      <c r="AI79">
        <v>5.0769495885233731E-2</v>
      </c>
      <c r="AJ79">
        <v>2.4032069594740427E-2</v>
      </c>
      <c r="AK79">
        <v>0.85320057006041683</v>
      </c>
      <c r="AL79">
        <v>0.37398379824045436</v>
      </c>
      <c r="AM79">
        <v>0.28713042614073248</v>
      </c>
      <c r="AO79">
        <v>1.69069481969671</v>
      </c>
      <c r="AP79">
        <v>3.838194091027957E-2</v>
      </c>
      <c r="AQ79">
        <v>0.96166884980274181</v>
      </c>
      <c r="AS79">
        <v>0.62047531319877691</v>
      </c>
      <c r="AT79">
        <v>1.6023047441609045E-3</v>
      </c>
      <c r="AU79">
        <v>8.4817253596596268E-2</v>
      </c>
      <c r="AV79">
        <v>3.7478685922117273E-3</v>
      </c>
      <c r="AW79">
        <v>4.859975641590188E-3</v>
      </c>
      <c r="AX79">
        <v>3.1743998230883115E-3</v>
      </c>
      <c r="AY79">
        <v>1.7683495733458388E-2</v>
      </c>
      <c r="AZ79">
        <v>3.8365995323380982E-2</v>
      </c>
      <c r="BA79">
        <v>3.2148492702324762E-2</v>
      </c>
      <c r="BB79">
        <v>2.6635039521395834E-4</v>
      </c>
      <c r="BC79">
        <v>0.19312490064441154</v>
      </c>
      <c r="BD79">
        <v>1.0002663503952141</v>
      </c>
      <c r="BF79">
        <v>0.64484608378816777</v>
      </c>
      <c r="BG79">
        <v>1.6652394016784195E-3</v>
      </c>
      <c r="BH79">
        <v>0.17629734062251423</v>
      </c>
      <c r="BI79">
        <v>3.895075811769089E-3</v>
      </c>
      <c r="BJ79">
        <v>5.0508637380409773E-3</v>
      </c>
      <c r="BK79">
        <v>3.2990825754909106E-3</v>
      </c>
      <c r="BL79">
        <v>1.8378060704169027E-2</v>
      </c>
      <c r="BM79">
        <v>7.9745837775149542E-2</v>
      </c>
      <c r="BN79">
        <v>6.6822415583020101E-2</v>
      </c>
      <c r="BO79">
        <v>2.7681199495865829E-4</v>
      </c>
      <c r="BP79">
        <v>1.6639012986910393</v>
      </c>
      <c r="BQ79">
        <v>1</v>
      </c>
    </row>
    <row r="80" spans="1:69">
      <c r="A80">
        <v>203</v>
      </c>
      <c r="B80">
        <f t="shared" si="2"/>
        <v>1073.1500000000001</v>
      </c>
      <c r="C80">
        <f t="shared" si="3"/>
        <v>4</v>
      </c>
      <c r="D80">
        <v>800</v>
      </c>
      <c r="E80">
        <v>4000</v>
      </c>
      <c r="F80" t="s">
        <v>122</v>
      </c>
      <c r="G80">
        <v>-10.27</v>
      </c>
      <c r="H80" t="s">
        <v>123</v>
      </c>
      <c r="I80">
        <v>67.31</v>
      </c>
      <c r="J80">
        <v>0.19</v>
      </c>
      <c r="K80">
        <v>17.89</v>
      </c>
      <c r="L80">
        <v>1.32</v>
      </c>
      <c r="M80">
        <v>0.38</v>
      </c>
      <c r="N80">
        <v>2.71</v>
      </c>
      <c r="O80">
        <v>5.31</v>
      </c>
      <c r="P80">
        <v>4.63</v>
      </c>
      <c r="Q80">
        <v>0.12</v>
      </c>
      <c r="R80">
        <v>99.859999999999985</v>
      </c>
      <c r="S80">
        <v>10.81</v>
      </c>
      <c r="T80">
        <v>8.24</v>
      </c>
      <c r="V80">
        <v>480.58799999999997</v>
      </c>
      <c r="X80">
        <v>301.10878227180655</v>
      </c>
      <c r="Y80">
        <v>-0.37345755143323062</v>
      </c>
      <c r="Z80">
        <v>345.50015829578354</v>
      </c>
      <c r="AA80">
        <v>-0.28108866992978693</v>
      </c>
      <c r="AB80">
        <v>327.38040198622565</v>
      </c>
      <c r="AC80">
        <v>-0.31879197569180739</v>
      </c>
      <c r="AD80">
        <v>412.66097307018703</v>
      </c>
      <c r="AE80">
        <v>-0.14134149610438243</v>
      </c>
      <c r="AF80">
        <v>219.03828819940927</v>
      </c>
      <c r="AG80">
        <v>-0.54422855294054506</v>
      </c>
      <c r="AI80">
        <v>0.37345755143323062</v>
      </c>
      <c r="AJ80">
        <v>0.31879197569180739</v>
      </c>
      <c r="AK80">
        <v>0.28108866992978693</v>
      </c>
      <c r="AL80">
        <v>0.14134149610438243</v>
      </c>
      <c r="AM80">
        <v>0.54422855294054506</v>
      </c>
      <c r="AO80">
        <v>1.8053058189290707</v>
      </c>
      <c r="AP80">
        <v>4.8243558903291232E-2</v>
      </c>
      <c r="AQ80">
        <v>0.95803161651441726</v>
      </c>
      <c r="AS80">
        <v>0.56955482040052685</v>
      </c>
      <c r="AT80">
        <v>1.2097132580431399E-3</v>
      </c>
      <c r="AU80">
        <v>8.9215160077494124E-2</v>
      </c>
      <c r="AV80">
        <v>4.142748128119848E-3</v>
      </c>
      <c r="AW80">
        <v>5.1985085132213397E-3</v>
      </c>
      <c r="AX80">
        <v>4.7932374491354577E-3</v>
      </c>
      <c r="AY80">
        <v>2.4570807599449202E-2</v>
      </c>
      <c r="AZ80">
        <v>4.3561326334530373E-2</v>
      </c>
      <c r="BA80">
        <v>2.4991264646626182E-2</v>
      </c>
      <c r="BB80">
        <v>7.6202560223482207E-4</v>
      </c>
      <c r="BC80">
        <v>0.23276241359285357</v>
      </c>
      <c r="BD80">
        <v>1.0007620256022349</v>
      </c>
      <c r="BF80">
        <v>0.61573138805978689</v>
      </c>
      <c r="BG80">
        <v>1.3077905705467022E-3</v>
      </c>
      <c r="BH80">
        <v>0.19289653035281629</v>
      </c>
      <c r="BI80">
        <v>4.4786207823076787E-3</v>
      </c>
      <c r="BJ80">
        <v>5.6199767749054302E-3</v>
      </c>
      <c r="BK80">
        <v>5.1818484229153878E-3</v>
      </c>
      <c r="BL80">
        <v>2.6562881968621863E-2</v>
      </c>
      <c r="BM80">
        <v>9.4186108058303145E-2</v>
      </c>
      <c r="BN80">
        <v>5.4034855009796642E-2</v>
      </c>
      <c r="BO80">
        <v>8.2380670831858679E-4</v>
      </c>
      <c r="BP80">
        <v>1.6421869506601443</v>
      </c>
      <c r="BQ80">
        <v>1</v>
      </c>
    </row>
    <row r="81" spans="1:69">
      <c r="A81">
        <v>193</v>
      </c>
      <c r="B81">
        <f t="shared" si="2"/>
        <v>1073.1500000000001</v>
      </c>
      <c r="C81">
        <f t="shared" si="3"/>
        <v>4</v>
      </c>
      <c r="D81">
        <v>800</v>
      </c>
      <c r="E81">
        <v>4000</v>
      </c>
      <c r="F81" t="s">
        <v>64</v>
      </c>
      <c r="G81">
        <v>-8.93</v>
      </c>
      <c r="H81" t="s">
        <v>123</v>
      </c>
      <c r="I81">
        <v>67.12</v>
      </c>
      <c r="J81">
        <v>0.1</v>
      </c>
      <c r="K81">
        <v>17.739999999999998</v>
      </c>
      <c r="L81">
        <v>1.27</v>
      </c>
      <c r="M81">
        <v>0.38</v>
      </c>
      <c r="N81">
        <v>2.7</v>
      </c>
      <c r="O81">
        <v>5.66</v>
      </c>
      <c r="P81">
        <v>4.62</v>
      </c>
      <c r="Q81">
        <v>0.13</v>
      </c>
      <c r="R81">
        <v>99.719999999999985</v>
      </c>
      <c r="S81">
        <v>10.56</v>
      </c>
      <c r="T81">
        <v>8.3000000000000007</v>
      </c>
      <c r="V81">
        <v>520.63700000000006</v>
      </c>
      <c r="X81">
        <v>311.25134097790396</v>
      </c>
      <c r="Y81">
        <v>-0.40217206810521738</v>
      </c>
      <c r="Z81">
        <v>353.50449446338678</v>
      </c>
      <c r="AA81">
        <v>-0.32101542060324806</v>
      </c>
      <c r="AB81">
        <v>463.80433282452339</v>
      </c>
      <c r="AC81">
        <v>-0.10915986988146571</v>
      </c>
      <c r="AD81">
        <v>418.09634479598395</v>
      </c>
      <c r="AE81">
        <v>-0.19695230113114529</v>
      </c>
      <c r="AF81">
        <v>226.35765052241607</v>
      </c>
      <c r="AG81">
        <v>-0.56522941987907882</v>
      </c>
      <c r="AI81">
        <v>0.40217206810521738</v>
      </c>
      <c r="AJ81">
        <v>0.10915986988146571</v>
      </c>
      <c r="AK81">
        <v>0.32101542060324806</v>
      </c>
      <c r="AL81">
        <v>0.19695230113114529</v>
      </c>
      <c r="AM81">
        <v>0.56522941987907882</v>
      </c>
      <c r="AO81">
        <v>1.8397001188267104</v>
      </c>
      <c r="AP81">
        <v>5.682396964139981E-2</v>
      </c>
      <c r="AQ81">
        <v>0.92297446902972902</v>
      </c>
      <c r="AS81">
        <v>0.56730100648721404</v>
      </c>
      <c r="AT81">
        <v>6.359668879682899E-4</v>
      </c>
      <c r="AU81">
        <v>8.8366488823228617E-2</v>
      </c>
      <c r="AV81">
        <v>2.6764820847451154E-3</v>
      </c>
      <c r="AW81">
        <v>6.3007149792628876E-3</v>
      </c>
      <c r="AX81">
        <v>4.7877846578506826E-3</v>
      </c>
      <c r="AY81">
        <v>2.4452291782720865E-2</v>
      </c>
      <c r="AZ81">
        <v>4.6379778430141273E-2</v>
      </c>
      <c r="BA81">
        <v>2.490891915179852E-2</v>
      </c>
      <c r="BB81">
        <v>8.245886146508296E-4</v>
      </c>
      <c r="BC81">
        <v>0.23419056671506963</v>
      </c>
      <c r="BD81">
        <v>1.0008245886146507</v>
      </c>
      <c r="BF81">
        <v>0.6129904854463053</v>
      </c>
      <c r="BG81">
        <v>6.8718660274797946E-4</v>
      </c>
      <c r="BH81">
        <v>0.19096675754675316</v>
      </c>
      <c r="BI81">
        <v>2.892041497644029E-3</v>
      </c>
      <c r="BJ81">
        <v>6.808164078031146E-3</v>
      </c>
      <c r="BK81">
        <v>5.1733848663538537E-3</v>
      </c>
      <c r="BL81">
        <v>2.642163866935179E-2</v>
      </c>
      <c r="BM81">
        <v>0.10023025719918284</v>
      </c>
      <c r="BN81">
        <v>5.3830084093629681E-2</v>
      </c>
      <c r="BO81">
        <v>8.9099960939290285E-4</v>
      </c>
      <c r="BP81">
        <v>1.635534962215039</v>
      </c>
      <c r="BQ81">
        <v>1</v>
      </c>
    </row>
    <row r="82" spans="1:69">
      <c r="A82">
        <v>139</v>
      </c>
      <c r="B82">
        <f t="shared" si="2"/>
        <v>1123.1500000000001</v>
      </c>
      <c r="C82">
        <f t="shared" si="3"/>
        <v>2</v>
      </c>
      <c r="D82">
        <v>850</v>
      </c>
      <c r="E82">
        <v>2000</v>
      </c>
      <c r="F82" t="s">
        <v>64</v>
      </c>
      <c r="G82">
        <v>-8.9600000000000009</v>
      </c>
      <c r="H82" t="s">
        <v>123</v>
      </c>
      <c r="I82">
        <v>67.87</v>
      </c>
      <c r="J82">
        <v>0.25</v>
      </c>
      <c r="K82">
        <v>17.32</v>
      </c>
      <c r="L82">
        <v>1.58</v>
      </c>
      <c r="M82">
        <v>0.8</v>
      </c>
      <c r="N82">
        <v>2.37</v>
      </c>
      <c r="O82">
        <v>4.6500000000000004</v>
      </c>
      <c r="P82">
        <v>4.9000000000000004</v>
      </c>
      <c r="Q82">
        <v>0.1</v>
      </c>
      <c r="R82">
        <v>99.84</v>
      </c>
      <c r="S82">
        <v>8.4700000000000006</v>
      </c>
      <c r="T82">
        <v>5.99</v>
      </c>
      <c r="V82">
        <v>400.49</v>
      </c>
      <c r="X82">
        <v>292.82464831792208</v>
      </c>
      <c r="Y82">
        <v>-0.26883405748477596</v>
      </c>
      <c r="Z82">
        <v>424.65339196340437</v>
      </c>
      <c r="AA82">
        <v>6.0334570060187179E-2</v>
      </c>
      <c r="AB82">
        <v>364.78653524360311</v>
      </c>
      <c r="AC82">
        <v>-8.91494538100749E-2</v>
      </c>
      <c r="AD82">
        <v>366.82739819761446</v>
      </c>
      <c r="AE82">
        <v>-8.4053538920785917E-2</v>
      </c>
      <c r="AF82">
        <v>230.98575275618819</v>
      </c>
      <c r="AG82">
        <v>-0.4232421464800914</v>
      </c>
      <c r="AI82">
        <v>0.26883405748477596</v>
      </c>
      <c r="AJ82">
        <v>8.91494538100749E-2</v>
      </c>
      <c r="AK82">
        <v>6.0334570060187179E-2</v>
      </c>
      <c r="AL82">
        <v>8.4053538920785917E-2</v>
      </c>
      <c r="AM82">
        <v>0.4232421464800914</v>
      </c>
      <c r="AO82">
        <v>1.7976057921668351</v>
      </c>
      <c r="AP82">
        <v>5.6177203967646895E-2</v>
      </c>
      <c r="AQ82">
        <v>1.0033566911485747</v>
      </c>
      <c r="AS82">
        <v>0.61171935113216624</v>
      </c>
      <c r="AT82">
        <v>1.6954589406485234E-3</v>
      </c>
      <c r="AU82">
        <v>9.2001442107622955E-2</v>
      </c>
      <c r="AV82">
        <v>4.7461296932677921E-3</v>
      </c>
      <c r="AW82">
        <v>7.163736671675947E-3</v>
      </c>
      <c r="AX82">
        <v>1.0748646072949924E-2</v>
      </c>
      <c r="AY82">
        <v>2.2888478022143569E-2</v>
      </c>
      <c r="AZ82">
        <v>4.0632912691248052E-2</v>
      </c>
      <c r="BA82">
        <v>2.8172264114689437E-2</v>
      </c>
      <c r="BB82">
        <v>6.7640490071283171E-4</v>
      </c>
      <c r="BC82">
        <v>0.18023158055358765</v>
      </c>
      <c r="BD82">
        <v>1.0006764049007129</v>
      </c>
      <c r="BF82">
        <v>0.6238373680766709</v>
      </c>
      <c r="BG82">
        <v>1.7290455848072621E-3</v>
      </c>
      <c r="BH82">
        <v>0.18764793821694012</v>
      </c>
      <c r="BI82">
        <v>4.8401494098868434E-3</v>
      </c>
      <c r="BJ82">
        <v>7.305648615793245E-3</v>
      </c>
      <c r="BK82">
        <v>1.0961574231919263E-2</v>
      </c>
      <c r="BL82">
        <v>2.33418934061639E-2</v>
      </c>
      <c r="BM82">
        <v>8.2875682332699846E-2</v>
      </c>
      <c r="BN82">
        <v>5.7460700125118391E-2</v>
      </c>
      <c r="BO82">
        <v>6.8980432323071294E-4</v>
      </c>
      <c r="BP82">
        <v>1.6528750158489356</v>
      </c>
      <c r="BQ82">
        <v>1</v>
      </c>
    </row>
    <row r="83" spans="1:69">
      <c r="A83">
        <v>213</v>
      </c>
      <c r="B83">
        <f t="shared" si="2"/>
        <v>1123.1500000000001</v>
      </c>
      <c r="C83">
        <f t="shared" si="3"/>
        <v>4</v>
      </c>
      <c r="D83">
        <v>850</v>
      </c>
      <c r="E83">
        <v>4000</v>
      </c>
      <c r="F83" t="s">
        <v>122</v>
      </c>
      <c r="G83">
        <v>-9.2100000000000009</v>
      </c>
      <c r="H83" t="s">
        <v>123</v>
      </c>
      <c r="I83">
        <v>64.47</v>
      </c>
      <c r="J83">
        <v>0.28000000000000003</v>
      </c>
      <c r="K83">
        <v>19.260000000000002</v>
      </c>
      <c r="L83">
        <v>1.91</v>
      </c>
      <c r="M83">
        <v>0.65</v>
      </c>
      <c r="N83">
        <v>4.18</v>
      </c>
      <c r="O83">
        <v>4.8899999999999997</v>
      </c>
      <c r="P83">
        <v>3.99</v>
      </c>
      <c r="Q83">
        <v>0.19</v>
      </c>
      <c r="R83">
        <v>99.82</v>
      </c>
      <c r="S83">
        <v>9.5299999999999994</v>
      </c>
      <c r="T83">
        <v>8.19</v>
      </c>
      <c r="V83">
        <v>760.93099999999993</v>
      </c>
      <c r="X83">
        <v>732.21341132248097</v>
      </c>
      <c r="Y83">
        <v>-3.7740069306571769E-2</v>
      </c>
      <c r="Z83">
        <v>560.71367861697797</v>
      </c>
      <c r="AA83">
        <v>-0.26312152006295181</v>
      </c>
      <c r="AB83">
        <v>764.44545799063565</v>
      </c>
      <c r="AC83">
        <v>4.6186290092475133E-3</v>
      </c>
      <c r="AD83">
        <v>800.59786395202354</v>
      </c>
      <c r="AE83">
        <v>5.2129383547290915E-2</v>
      </c>
      <c r="AF83">
        <v>470.45529095069838</v>
      </c>
      <c r="AG83">
        <v>-0.3817372521940906</v>
      </c>
      <c r="AI83">
        <v>3.7740069306571769E-2</v>
      </c>
      <c r="AJ83">
        <v>4.6186290092475133E-3</v>
      </c>
      <c r="AK83">
        <v>0.26312152006295181</v>
      </c>
      <c r="AL83">
        <v>5.2129383547290915E-2</v>
      </c>
      <c r="AM83">
        <v>0.3817372521940906</v>
      </c>
      <c r="AO83">
        <v>1.9298365037759602</v>
      </c>
      <c r="AP83">
        <v>6.8381538589051757E-2</v>
      </c>
      <c r="AQ83">
        <v>0.96479956071916728</v>
      </c>
      <c r="AS83">
        <v>0.54773075463856602</v>
      </c>
      <c r="AT83">
        <v>1.7899478836188865E-3</v>
      </c>
      <c r="AU83">
        <v>9.6435762049774096E-2</v>
      </c>
      <c r="AV83">
        <v>6.1338024527622954E-3</v>
      </c>
      <c r="AW83">
        <v>7.4373976940160201E-3</v>
      </c>
      <c r="AX83">
        <v>8.2321299828802472E-3</v>
      </c>
      <c r="AY83">
        <v>3.8052214615642309E-2</v>
      </c>
      <c r="AZ83">
        <v>4.0278097413369685E-2</v>
      </c>
      <c r="BA83">
        <v>2.1623881542438543E-2</v>
      </c>
      <c r="BB83">
        <v>1.2114219351506187E-3</v>
      </c>
      <c r="BC83">
        <v>0.23228601172693192</v>
      </c>
      <c r="BD83">
        <v>1.0012114219351507</v>
      </c>
      <c r="BF83">
        <v>0.59146885354365875</v>
      </c>
      <c r="BG83">
        <v>1.9328810983519999E-3</v>
      </c>
      <c r="BH83">
        <v>0.20827294847749572</v>
      </c>
      <c r="BI83">
        <v>6.6236067152968129E-3</v>
      </c>
      <c r="BJ83">
        <v>8.0312983161420076E-3</v>
      </c>
      <c r="BK83">
        <v>8.8894925873014459E-3</v>
      </c>
      <c r="BL83">
        <v>4.1090808874449325E-2</v>
      </c>
      <c r="BM83">
        <v>8.6988871441867247E-2</v>
      </c>
      <c r="BN83">
        <v>4.6701238945436666E-2</v>
      </c>
      <c r="BO83">
        <v>1.3081579536536885E-3</v>
      </c>
      <c r="BP83">
        <v>1.6347088028451779</v>
      </c>
      <c r="BQ83">
        <v>1</v>
      </c>
    </row>
    <row r="84" spans="1:69">
      <c r="A84">
        <v>208</v>
      </c>
      <c r="B84">
        <f t="shared" si="2"/>
        <v>1123.1500000000001</v>
      </c>
      <c r="C84">
        <f t="shared" si="3"/>
        <v>4</v>
      </c>
      <c r="D84">
        <v>850</v>
      </c>
      <c r="E84">
        <v>4000</v>
      </c>
      <c r="F84" t="s">
        <v>64</v>
      </c>
      <c r="G84">
        <v>-9.2100000000000009</v>
      </c>
      <c r="H84" t="s">
        <v>123</v>
      </c>
      <c r="I84">
        <v>64.47</v>
      </c>
      <c r="J84">
        <v>0.24</v>
      </c>
      <c r="K84">
        <v>19.2</v>
      </c>
      <c r="L84">
        <v>1.78</v>
      </c>
      <c r="M84">
        <v>0.69</v>
      </c>
      <c r="N84">
        <v>4.2300000000000004</v>
      </c>
      <c r="O84">
        <v>5.03</v>
      </c>
      <c r="P84">
        <v>3.98</v>
      </c>
      <c r="Q84">
        <v>0.2</v>
      </c>
      <c r="R84">
        <v>99.820000000000007</v>
      </c>
      <c r="S84">
        <v>9.27</v>
      </c>
      <c r="T84">
        <v>8.2200000000000006</v>
      </c>
      <c r="V84">
        <v>800.98</v>
      </c>
      <c r="X84">
        <v>738.41852408863178</v>
      </c>
      <c r="Y84">
        <v>-7.8106164837284622E-2</v>
      </c>
      <c r="Z84">
        <v>562.02692576924267</v>
      </c>
      <c r="AA84">
        <v>-0.29832589356882488</v>
      </c>
      <c r="AB84">
        <v>859.45461030739784</v>
      </c>
      <c r="AC84">
        <v>7.3003833188591258E-2</v>
      </c>
      <c r="AD84">
        <v>807.36650572238</v>
      </c>
      <c r="AE84">
        <v>7.9733647811181044E-3</v>
      </c>
      <c r="AF84">
        <v>477.18103247774366</v>
      </c>
      <c r="AG84">
        <v>-0.40425349886670875</v>
      </c>
      <c r="AI84">
        <v>7.8106164837284622E-2</v>
      </c>
      <c r="AJ84">
        <v>7.3003833188591258E-2</v>
      </c>
      <c r="AK84">
        <v>0.29832589356882488</v>
      </c>
      <c r="AL84">
        <v>7.9733647811181044E-3</v>
      </c>
      <c r="AM84">
        <v>0.40425349886670875</v>
      </c>
      <c r="AO84">
        <v>1.9702868372847799</v>
      </c>
      <c r="AP84">
        <v>7.232205983292618E-2</v>
      </c>
      <c r="AQ84">
        <v>0.94706852387159257</v>
      </c>
      <c r="AS84">
        <v>0.54694765462063089</v>
      </c>
      <c r="AT84">
        <v>1.532047512469936E-3</v>
      </c>
      <c r="AU84">
        <v>9.5997892778226054E-2</v>
      </c>
      <c r="AV84">
        <v>5.6672793340247878E-3</v>
      </c>
      <c r="AW84">
        <v>6.9621442066624883E-3</v>
      </c>
      <c r="AX84">
        <v>8.7262286962122571E-3</v>
      </c>
      <c r="AY84">
        <v>3.8452329981198116E-2</v>
      </c>
      <c r="AZ84">
        <v>4.1372018605438647E-2</v>
      </c>
      <c r="BA84">
        <v>2.1538847801507402E-2</v>
      </c>
      <c r="BB84">
        <v>1.2733578363291402E-3</v>
      </c>
      <c r="BC84">
        <v>0.23280355646362955</v>
      </c>
      <c r="BD84">
        <v>1.0012733578363291</v>
      </c>
      <c r="BF84">
        <v>0.59058911775176004</v>
      </c>
      <c r="BG84">
        <v>1.6542910113966666E-3</v>
      </c>
      <c r="BH84">
        <v>0.20731530823089495</v>
      </c>
      <c r="BI84">
        <v>6.1194768341332828E-3</v>
      </c>
      <c r="BJ84">
        <v>7.5176601818053232E-3</v>
      </c>
      <c r="BK84">
        <v>9.4225026169473119E-3</v>
      </c>
      <c r="BL84">
        <v>4.1520477228935072E-2</v>
      </c>
      <c r="BM84">
        <v>8.9346261059453744E-2</v>
      </c>
      <c r="BN84">
        <v>4.651490508467343E-2</v>
      </c>
      <c r="BO84">
        <v>1.3749602448913224E-3</v>
      </c>
      <c r="BP84">
        <v>1.6317293098974435</v>
      </c>
      <c r="BQ84">
        <v>1</v>
      </c>
    </row>
    <row r="85" spans="1:69">
      <c r="A85">
        <v>282</v>
      </c>
      <c r="B85">
        <f t="shared" si="2"/>
        <v>1173.1500000000001</v>
      </c>
      <c r="C85">
        <f t="shared" si="3"/>
        <v>1</v>
      </c>
      <c r="D85">
        <v>900</v>
      </c>
      <c r="E85">
        <v>1000</v>
      </c>
      <c r="F85" t="s">
        <v>122</v>
      </c>
      <c r="G85">
        <v>-8.4499999999999993</v>
      </c>
      <c r="H85" t="s">
        <v>123</v>
      </c>
      <c r="I85">
        <v>66.95</v>
      </c>
      <c r="J85">
        <v>0.63</v>
      </c>
      <c r="K85">
        <v>17.18</v>
      </c>
      <c r="L85">
        <v>1.9</v>
      </c>
      <c r="M85">
        <v>0.54</v>
      </c>
      <c r="N85">
        <v>2.06</v>
      </c>
      <c r="O85">
        <v>5.23</v>
      </c>
      <c r="P85">
        <v>5.28</v>
      </c>
      <c r="Q85">
        <v>0.11</v>
      </c>
      <c r="R85">
        <v>99.88000000000001</v>
      </c>
      <c r="S85">
        <v>6.77</v>
      </c>
      <c r="T85">
        <v>4.17</v>
      </c>
      <c r="V85">
        <v>440.53899999999999</v>
      </c>
      <c r="X85">
        <v>332.67796050549299</v>
      </c>
      <c r="Y85">
        <v>-0.24483879859559993</v>
      </c>
      <c r="Z85">
        <v>662.89158558389488</v>
      </c>
      <c r="AA85">
        <v>0.5047284930140008</v>
      </c>
      <c r="AB85">
        <v>430.33991977333113</v>
      </c>
      <c r="AC85">
        <v>-2.3151367362864252E-2</v>
      </c>
      <c r="AD85">
        <v>452.84216439944333</v>
      </c>
      <c r="AE85">
        <v>2.7927526052048395E-2</v>
      </c>
      <c r="AF85">
        <v>336.19962710813428</v>
      </c>
      <c r="AG85">
        <v>-0.23684480350630865</v>
      </c>
      <c r="AI85">
        <v>0.24483879859559993</v>
      </c>
      <c r="AJ85">
        <v>2.3151367362864252E-2</v>
      </c>
      <c r="AK85">
        <v>0.5047284930140008</v>
      </c>
      <c r="AL85">
        <v>2.7927526052048395E-2</v>
      </c>
      <c r="AM85">
        <v>0.23684480350630865</v>
      </c>
      <c r="AO85">
        <v>1.8687081868070503</v>
      </c>
      <c r="AP85">
        <v>6.6855568136759289E-2</v>
      </c>
      <c r="AQ85">
        <v>0.95106967451644264</v>
      </c>
      <c r="AS85">
        <v>0.64060968565711196</v>
      </c>
      <c r="AT85">
        <v>4.5358257995210052E-3</v>
      </c>
      <c r="AU85">
        <v>9.688096500103778E-2</v>
      </c>
      <c r="AV85">
        <v>6.4778767907967003E-3</v>
      </c>
      <c r="AW85">
        <v>8.7266165178935887E-3</v>
      </c>
      <c r="AX85">
        <v>7.7024002909539813E-3</v>
      </c>
      <c r="AY85">
        <v>2.1120506974177472E-2</v>
      </c>
      <c r="AZ85">
        <v>4.8517145389172629E-2</v>
      </c>
      <c r="BA85">
        <v>3.222761323908379E-2</v>
      </c>
      <c r="BB85">
        <v>7.8989248135009297E-4</v>
      </c>
      <c r="BC85">
        <v>0.13320136434025104</v>
      </c>
      <c r="BD85">
        <v>1.0007898924813501</v>
      </c>
      <c r="BF85">
        <v>0.61336149426195452</v>
      </c>
      <c r="BG85">
        <v>4.3428954516233379E-3</v>
      </c>
      <c r="BH85">
        <v>0.18552030913370543</v>
      </c>
      <c r="BI85">
        <v>6.2023417332072728E-3</v>
      </c>
      <c r="BJ85">
        <v>8.3554318130170165E-3</v>
      </c>
      <c r="BK85">
        <v>7.3747803969232677E-3</v>
      </c>
      <c r="BL85">
        <v>2.0222150877976981E-2</v>
      </c>
      <c r="BM85">
        <v>9.2906958666109707E-2</v>
      </c>
      <c r="BN85">
        <v>6.1713637665482352E-2</v>
      </c>
      <c r="BO85">
        <v>7.5629457923385242E-4</v>
      </c>
      <c r="BP85">
        <v>1.6373319620211426</v>
      </c>
      <c r="BQ85">
        <v>1</v>
      </c>
    </row>
    <row r="86" spans="1:69">
      <c r="A86">
        <v>169</v>
      </c>
      <c r="B86">
        <f t="shared" si="2"/>
        <v>1173.1500000000001</v>
      </c>
      <c r="C86">
        <f t="shared" si="3"/>
        <v>2</v>
      </c>
      <c r="D86">
        <v>900</v>
      </c>
      <c r="E86">
        <v>2000</v>
      </c>
      <c r="F86" t="s">
        <v>122</v>
      </c>
      <c r="G86">
        <v>-8.3800000000000008</v>
      </c>
      <c r="H86" t="s">
        <v>123</v>
      </c>
      <c r="I86">
        <v>64.14</v>
      </c>
      <c r="J86">
        <v>0.54</v>
      </c>
      <c r="K86">
        <v>18.46</v>
      </c>
      <c r="L86">
        <v>2.34</v>
      </c>
      <c r="M86">
        <v>0.96</v>
      </c>
      <c r="N86">
        <v>3.96</v>
      </c>
      <c r="O86">
        <v>5.01</v>
      </c>
      <c r="P86">
        <v>4.17</v>
      </c>
      <c r="Q86">
        <v>0.22</v>
      </c>
      <c r="R86">
        <v>99.800000000000011</v>
      </c>
      <c r="S86">
        <v>8.31</v>
      </c>
      <c r="T86">
        <v>6.05</v>
      </c>
      <c r="V86">
        <v>881.07799999999997</v>
      </c>
      <c r="X86">
        <v>781.16056660611093</v>
      </c>
      <c r="Y86">
        <v>-0.11340361851492041</v>
      </c>
      <c r="Z86">
        <v>738.56214412099052</v>
      </c>
      <c r="AA86">
        <v>-0.16175169040540049</v>
      </c>
      <c r="AB86">
        <v>1033.5256335401623</v>
      </c>
      <c r="AC86">
        <v>0.17302399281353334</v>
      </c>
      <c r="AD86">
        <v>718.41626890014277</v>
      </c>
      <c r="AE86">
        <v>-0.18461672076689828</v>
      </c>
      <c r="AF86">
        <v>576.06921481511006</v>
      </c>
      <c r="AG86">
        <v>-0.34617682564414265</v>
      </c>
      <c r="AI86">
        <v>0.11340361851492041</v>
      </c>
      <c r="AJ86">
        <v>0.17302399281353334</v>
      </c>
      <c r="AK86">
        <v>0.16175169040540049</v>
      </c>
      <c r="AL86">
        <v>0.18461672076689828</v>
      </c>
      <c r="AM86">
        <v>0.34617682564414265</v>
      </c>
      <c r="AO86">
        <v>2.0876661983805529</v>
      </c>
      <c r="AP86">
        <v>9.9398748531358064E-2</v>
      </c>
      <c r="AQ86">
        <v>0.92508404961279134</v>
      </c>
      <c r="AS86">
        <v>0.57903186392420614</v>
      </c>
      <c r="AT86">
        <v>3.6680915447783145E-3</v>
      </c>
      <c r="AU86">
        <v>9.8214945903627601E-2</v>
      </c>
      <c r="AV86">
        <v>7.7136581246611815E-3</v>
      </c>
      <c r="AW86">
        <v>9.9534227380525774E-3</v>
      </c>
      <c r="AX86">
        <v>1.2919156129595466E-2</v>
      </c>
      <c r="AY86">
        <v>3.8305654997931031E-2</v>
      </c>
      <c r="AZ86">
        <v>4.3849219334123342E-2</v>
      </c>
      <c r="BA86">
        <v>2.4013798606082489E-2</v>
      </c>
      <c r="BB86">
        <v>1.4904882757337137E-3</v>
      </c>
      <c r="BC86">
        <v>0.18233018869694206</v>
      </c>
      <c r="BD86">
        <v>1.0014904882757338</v>
      </c>
      <c r="BF86">
        <v>0.5885978891670135</v>
      </c>
      <c r="BG86">
        <v>3.7286910704632617E-3</v>
      </c>
      <c r="BH86">
        <v>0.1996750557102146</v>
      </c>
      <c r="BI86">
        <v>7.8410933366628369E-3</v>
      </c>
      <c r="BJ86">
        <v>1.0117860481632449E-2</v>
      </c>
      <c r="BK86">
        <v>1.3132589934108263E-2</v>
      </c>
      <c r="BL86">
        <v>3.893849212742697E-2</v>
      </c>
      <c r="BM86">
        <v>8.9147280312935603E-2</v>
      </c>
      <c r="BN86">
        <v>4.8821047859542638E-2</v>
      </c>
      <c r="BO86">
        <v>1.5151122202143295E-3</v>
      </c>
      <c r="BP86">
        <v>1.6282388742471614</v>
      </c>
      <c r="BQ86">
        <v>1</v>
      </c>
    </row>
    <row r="87" spans="1:69">
      <c r="A87">
        <v>114</v>
      </c>
      <c r="B87">
        <f t="shared" si="2"/>
        <v>1173.1500000000001</v>
      </c>
      <c r="C87">
        <f t="shared" si="3"/>
        <v>2</v>
      </c>
      <c r="D87">
        <v>900</v>
      </c>
      <c r="E87">
        <v>2000</v>
      </c>
      <c r="F87" t="s">
        <v>64</v>
      </c>
      <c r="G87">
        <v>-6.98</v>
      </c>
      <c r="H87" t="s">
        <v>123</v>
      </c>
      <c r="I87">
        <v>64.84</v>
      </c>
      <c r="J87">
        <v>0.48</v>
      </c>
      <c r="K87">
        <v>18.27</v>
      </c>
      <c r="L87">
        <v>2.09</v>
      </c>
      <c r="M87">
        <v>0.96</v>
      </c>
      <c r="N87">
        <v>3.71</v>
      </c>
      <c r="O87">
        <v>4.97</v>
      </c>
      <c r="P87">
        <v>4.32</v>
      </c>
      <c r="Q87">
        <v>0.17</v>
      </c>
      <c r="R87">
        <v>99.809999999999988</v>
      </c>
      <c r="S87">
        <v>8.25</v>
      </c>
      <c r="T87">
        <v>6.05</v>
      </c>
      <c r="V87">
        <v>680.83300000000008</v>
      </c>
      <c r="X87">
        <v>721.35935757131392</v>
      </c>
      <c r="Y87">
        <v>5.9524666946687121E-2</v>
      </c>
      <c r="Z87">
        <v>719.21654362365234</v>
      </c>
      <c r="AA87">
        <v>5.6377325458155311E-2</v>
      </c>
      <c r="AB87">
        <v>936.85904418596215</v>
      </c>
      <c r="AC87">
        <v>0.37604822942771876</v>
      </c>
      <c r="AD87">
        <v>710.32495571535731</v>
      </c>
      <c r="AE87">
        <v>4.3317459223270932E-2</v>
      </c>
      <c r="AF87">
        <v>502.28444239409839</v>
      </c>
      <c r="AG87">
        <v>-0.26225015180800826</v>
      </c>
      <c r="AI87">
        <v>5.9524666946687121E-2</v>
      </c>
      <c r="AJ87">
        <v>0.37604822942771876</v>
      </c>
      <c r="AK87">
        <v>5.6377325458155311E-2</v>
      </c>
      <c r="AL87">
        <v>4.3317459223270932E-2</v>
      </c>
      <c r="AM87">
        <v>0.26225015180800826</v>
      </c>
      <c r="AO87">
        <v>1.9923262224345024</v>
      </c>
      <c r="AP87">
        <v>9.1717429731175276E-2</v>
      </c>
      <c r="AQ87">
        <v>0.93228702228600702</v>
      </c>
      <c r="AS87">
        <v>0.5847028774512808</v>
      </c>
      <c r="AT87">
        <v>3.2569145207735494E-3</v>
      </c>
      <c r="AU87">
        <v>9.7096404791122859E-2</v>
      </c>
      <c r="AV87">
        <v>4.5954028480066382E-3</v>
      </c>
      <c r="AW87">
        <v>1.1166692219395332E-2</v>
      </c>
      <c r="AX87">
        <v>1.2904847116297477E-2</v>
      </c>
      <c r="AY87">
        <v>3.5847620525867055E-2</v>
      </c>
      <c r="AZ87">
        <v>4.345094695654543E-2</v>
      </c>
      <c r="BA87">
        <v>2.4850050346717421E-2</v>
      </c>
      <c r="BB87">
        <v>1.1504652938295105E-3</v>
      </c>
      <c r="BC87">
        <v>0.18212824322399337</v>
      </c>
      <c r="BD87">
        <v>1.0011504652938295</v>
      </c>
      <c r="BF87">
        <v>0.59465190398426016</v>
      </c>
      <c r="BG87">
        <v>3.3123326318046892E-3</v>
      </c>
      <c r="BH87">
        <v>0.1974971022230983</v>
      </c>
      <c r="BI87">
        <v>4.6735960408704046E-3</v>
      </c>
      <c r="BJ87">
        <v>1.135669935201054E-2</v>
      </c>
      <c r="BK87">
        <v>1.3124429867324362E-2</v>
      </c>
      <c r="BL87">
        <v>3.6457586615499901E-2</v>
      </c>
      <c r="BM87">
        <v>8.8380575276993584E-2</v>
      </c>
      <c r="BN87">
        <v>5.0545774008138068E-2</v>
      </c>
      <c r="BO87">
        <v>1.1700410650031959E-3</v>
      </c>
      <c r="BP87">
        <v>1.6329279627610533</v>
      </c>
      <c r="BQ87">
        <v>1</v>
      </c>
    </row>
    <row r="88" spans="1:69">
      <c r="A88">
        <v>189</v>
      </c>
      <c r="B88">
        <f t="shared" si="2"/>
        <v>1173.1500000000001</v>
      </c>
      <c r="C88">
        <f t="shared" si="3"/>
        <v>4</v>
      </c>
      <c r="D88">
        <v>900</v>
      </c>
      <c r="E88">
        <v>4000</v>
      </c>
      <c r="F88" t="s">
        <v>122</v>
      </c>
      <c r="G88">
        <v>-8.25</v>
      </c>
      <c r="H88" t="s">
        <v>123</v>
      </c>
      <c r="I88">
        <v>60.77</v>
      </c>
      <c r="J88">
        <v>0.52</v>
      </c>
      <c r="K88">
        <v>20.22</v>
      </c>
      <c r="L88">
        <v>2.5099999999999998</v>
      </c>
      <c r="M88">
        <v>0.97</v>
      </c>
      <c r="N88">
        <v>6.39</v>
      </c>
      <c r="O88">
        <v>4.8600000000000003</v>
      </c>
      <c r="P88">
        <v>3.18</v>
      </c>
      <c r="Q88">
        <v>0.39</v>
      </c>
      <c r="R88">
        <v>99.810000000000016</v>
      </c>
      <c r="S88">
        <v>11.23</v>
      </c>
      <c r="T88">
        <v>8.2100000000000009</v>
      </c>
      <c r="V88">
        <v>1561.9110000000001</v>
      </c>
      <c r="X88">
        <v>1636.1173541630903</v>
      </c>
      <c r="Y88">
        <v>4.7509976024940143E-2</v>
      </c>
      <c r="Z88">
        <v>973.30728625269273</v>
      </c>
      <c r="AA88">
        <v>-0.37684843358380044</v>
      </c>
      <c r="AB88">
        <v>2745.5786323203497</v>
      </c>
      <c r="AC88">
        <v>0.75783295739664402</v>
      </c>
      <c r="AD88">
        <v>1530.9570379910617</v>
      </c>
      <c r="AE88">
        <v>-1.9818006281368358E-2</v>
      </c>
      <c r="AF88">
        <v>1260.3237175487534</v>
      </c>
      <c r="AG88">
        <v>-0.1930886474653464</v>
      </c>
      <c r="AI88">
        <v>4.7509976024940143E-2</v>
      </c>
      <c r="AJ88">
        <v>0.75783295739664402</v>
      </c>
      <c r="AK88">
        <v>0.37684843358380044</v>
      </c>
      <c r="AL88">
        <v>1.9818006281368358E-2</v>
      </c>
      <c r="AM88">
        <v>0.1930886474653464</v>
      </c>
      <c r="AO88">
        <v>2.2897124533641926</v>
      </c>
      <c r="AP88">
        <v>0.12329914439983196</v>
      </c>
      <c r="AQ88">
        <v>0.87704624289569788</v>
      </c>
      <c r="AS88">
        <v>0.51667259420622047</v>
      </c>
      <c r="AT88">
        <v>3.3266141567726516E-3</v>
      </c>
      <c r="AU88">
        <v>0.10131639256421161</v>
      </c>
      <c r="AV88">
        <v>7.9842431846447251E-3</v>
      </c>
      <c r="AW88">
        <v>9.863172651372043E-3</v>
      </c>
      <c r="AX88">
        <v>1.229383357646833E-2</v>
      </c>
      <c r="AY88">
        <v>5.8213169644927933E-2</v>
      </c>
      <c r="AZ88">
        <v>4.006019795098105E-2</v>
      </c>
      <c r="BA88">
        <v>1.7246644472896606E-2</v>
      </c>
      <c r="BB88">
        <v>2.4884170715611087E-3</v>
      </c>
      <c r="BC88">
        <v>0.23302313759150459</v>
      </c>
      <c r="BD88">
        <v>1.0024884170715611</v>
      </c>
      <c r="BF88">
        <v>0.55820283042261376</v>
      </c>
      <c r="BG88">
        <v>3.5940080020835635E-3</v>
      </c>
      <c r="BH88">
        <v>0.21892044490743257</v>
      </c>
      <c r="BI88">
        <v>8.6260180904278554E-3</v>
      </c>
      <c r="BJ88">
        <v>1.0655976246236333E-2</v>
      </c>
      <c r="BK88">
        <v>1.3282014134448484E-2</v>
      </c>
      <c r="BL88">
        <v>6.2892354709839435E-2</v>
      </c>
      <c r="BM88">
        <v>8.6560487760659277E-2</v>
      </c>
      <c r="BN88">
        <v>3.7265865726258819E-2</v>
      </c>
      <c r="BO88">
        <v>2.6884364841363189E-3</v>
      </c>
      <c r="BP88">
        <v>1.6146718722580731</v>
      </c>
      <c r="BQ88">
        <v>1</v>
      </c>
    </row>
    <row r="89" spans="1:69">
      <c r="A89">
        <v>104</v>
      </c>
      <c r="B89">
        <f t="shared" si="2"/>
        <v>1223.1500000000001</v>
      </c>
      <c r="C89">
        <f t="shared" si="3"/>
        <v>2</v>
      </c>
      <c r="D89">
        <v>950</v>
      </c>
      <c r="E89">
        <v>2000</v>
      </c>
      <c r="F89" t="s">
        <v>122</v>
      </c>
      <c r="G89">
        <v>-7.49</v>
      </c>
      <c r="H89" t="s">
        <v>123</v>
      </c>
      <c r="I89">
        <v>60.83</v>
      </c>
      <c r="J89">
        <v>0.61</v>
      </c>
      <c r="K89">
        <v>19.13</v>
      </c>
      <c r="L89">
        <v>3.16</v>
      </c>
      <c r="M89">
        <v>1.43</v>
      </c>
      <c r="N89">
        <v>6.41</v>
      </c>
      <c r="O89">
        <v>4.4800000000000004</v>
      </c>
      <c r="P89">
        <v>3.29</v>
      </c>
      <c r="Q89">
        <v>0.41</v>
      </c>
      <c r="R89">
        <v>99.75</v>
      </c>
      <c r="S89">
        <v>7.99</v>
      </c>
      <c r="T89">
        <v>5.98</v>
      </c>
      <c r="V89">
        <v>1642.0089999999998</v>
      </c>
      <c r="X89">
        <v>1730.5332065384325</v>
      </c>
      <c r="Y89">
        <v>5.3912132356419937E-2</v>
      </c>
      <c r="Z89">
        <v>1213.7243738613274</v>
      </c>
      <c r="AA89">
        <v>-0.26082964596337316</v>
      </c>
      <c r="AB89">
        <v>2055.1033273203616</v>
      </c>
      <c r="AC89">
        <v>0.25157860116501302</v>
      </c>
      <c r="AD89">
        <v>1323.7773428221299</v>
      </c>
      <c r="AE89">
        <v>-0.19380628070727382</v>
      </c>
      <c r="AF89">
        <v>1483.4028121902561</v>
      </c>
      <c r="AG89">
        <v>-9.6592763992002298E-2</v>
      </c>
      <c r="AI89">
        <v>5.3912132356419937E-2</v>
      </c>
      <c r="AJ89">
        <v>0.25157860116501302</v>
      </c>
      <c r="AK89">
        <v>0.26082964596337316</v>
      </c>
      <c r="AL89">
        <v>0.19380628070727382</v>
      </c>
      <c r="AM89">
        <v>9.6592763992002298E-2</v>
      </c>
      <c r="AO89">
        <v>2.4599588484818047</v>
      </c>
      <c r="AP89">
        <v>0.16336742376493396</v>
      </c>
      <c r="AQ89">
        <v>0.84702375567354204</v>
      </c>
      <c r="AS89">
        <v>0.54994346136021555</v>
      </c>
      <c r="AT89">
        <v>4.1495687035191259E-3</v>
      </c>
      <c r="AU89">
        <v>0.1019266084572527</v>
      </c>
      <c r="AV89">
        <v>1.043446389004803E-2</v>
      </c>
      <c r="AW89">
        <v>1.3458099146679179E-2</v>
      </c>
      <c r="AX89">
        <v>1.9271950418199263E-2</v>
      </c>
      <c r="AY89">
        <v>6.2094402849853549E-2</v>
      </c>
      <c r="AZ89">
        <v>3.9267103979877378E-2</v>
      </c>
      <c r="BA89">
        <v>1.8973498858748272E-2</v>
      </c>
      <c r="BB89">
        <v>2.78173950727223E-3</v>
      </c>
      <c r="BC89">
        <v>0.18048084233560693</v>
      </c>
      <c r="BD89">
        <v>1.0027817395072722</v>
      </c>
      <c r="BF89">
        <v>0.56134644594867988</v>
      </c>
      <c r="BG89">
        <v>4.2356093082350534E-3</v>
      </c>
      <c r="BH89">
        <v>0.20808007886325108</v>
      </c>
      <c r="BI89">
        <v>1.0650820732682023E-2</v>
      </c>
      <c r="BJ89">
        <v>1.3737150554582161E-2</v>
      </c>
      <c r="BK89">
        <v>1.9671551048170994E-2</v>
      </c>
      <c r="BL89">
        <v>6.3381919782913312E-2</v>
      </c>
      <c r="BM89">
        <v>8.0162601469184566E-2</v>
      </c>
      <c r="BN89">
        <v>3.8733822292300747E-2</v>
      </c>
      <c r="BO89">
        <v>2.8394184051212779E-3</v>
      </c>
      <c r="BP89">
        <v>1.6170424580850886</v>
      </c>
      <c r="BQ89">
        <v>1</v>
      </c>
    </row>
    <row r="90" spans="1:69">
      <c r="A90">
        <v>119</v>
      </c>
      <c r="B90">
        <f t="shared" si="2"/>
        <v>1223.1500000000001</v>
      </c>
      <c r="C90">
        <f t="shared" si="3"/>
        <v>2</v>
      </c>
      <c r="D90">
        <v>950</v>
      </c>
      <c r="E90">
        <v>2000</v>
      </c>
      <c r="F90" t="s">
        <v>64</v>
      </c>
      <c r="G90">
        <v>-6.11</v>
      </c>
      <c r="H90" t="s">
        <v>123</v>
      </c>
      <c r="I90">
        <v>60.74</v>
      </c>
      <c r="J90">
        <v>0.65</v>
      </c>
      <c r="K90">
        <v>19.05</v>
      </c>
      <c r="L90">
        <v>3.24</v>
      </c>
      <c r="M90">
        <v>1.42</v>
      </c>
      <c r="N90">
        <v>6.54</v>
      </c>
      <c r="O90">
        <v>4.5599999999999996</v>
      </c>
      <c r="P90">
        <v>3.19</v>
      </c>
      <c r="Q90">
        <v>0.39</v>
      </c>
      <c r="R90">
        <v>99.78</v>
      </c>
      <c r="S90">
        <v>6.96</v>
      </c>
      <c r="T90">
        <v>5.98</v>
      </c>
      <c r="V90">
        <v>1561.9110000000001</v>
      </c>
      <c r="X90">
        <v>1757.8845319824318</v>
      </c>
      <c r="Y90">
        <v>0.1254703577748231</v>
      </c>
      <c r="Z90">
        <v>1244.6856828776924</v>
      </c>
      <c r="AA90">
        <v>-0.20310076382220729</v>
      </c>
      <c r="AB90">
        <v>2218.4583012541375</v>
      </c>
      <c r="AC90">
        <v>0.42034872745895085</v>
      </c>
      <c r="AD90">
        <v>1302.1576456626351</v>
      </c>
      <c r="AE90">
        <v>-0.16630483704728691</v>
      </c>
      <c r="AF90">
        <v>1553.4766233052974</v>
      </c>
      <c r="AG90">
        <v>-5.4000366824375253E-3</v>
      </c>
      <c r="AI90">
        <v>0.1254703577748231</v>
      </c>
      <c r="AJ90">
        <v>0.42034872745895085</v>
      </c>
      <c r="AK90">
        <v>0.20310076382220729</v>
      </c>
      <c r="AL90">
        <v>0.16630483704728691</v>
      </c>
      <c r="AM90">
        <v>5.4000366824375253E-3</v>
      </c>
      <c r="AO90">
        <v>2.3986772182208358</v>
      </c>
      <c r="AP90">
        <v>0.1697925671527786</v>
      </c>
      <c r="AQ90">
        <v>0.83389203577439464</v>
      </c>
      <c r="AS90">
        <v>0.54864363645828973</v>
      </c>
      <c r="AT90">
        <v>4.4177568966398536E-3</v>
      </c>
      <c r="AU90">
        <v>0.10141049812650209</v>
      </c>
      <c r="AV90">
        <v>7.1642155535279022E-3</v>
      </c>
      <c r="AW90">
        <v>1.7311533990516517E-2</v>
      </c>
      <c r="AX90">
        <v>1.9120238665238071E-2</v>
      </c>
      <c r="AY90">
        <v>6.3297638266964995E-2</v>
      </c>
      <c r="AZ90">
        <v>3.9932916819107996E-2</v>
      </c>
      <c r="BA90">
        <v>1.8380509387431836E-2</v>
      </c>
      <c r="BB90">
        <v>2.6437022537703914E-3</v>
      </c>
      <c r="BC90">
        <v>0.18032105583578112</v>
      </c>
      <c r="BD90">
        <v>1.0026437022537704</v>
      </c>
      <c r="BF90">
        <v>0.56018177412538794</v>
      </c>
      <c r="BG90">
        <v>4.5106636285619662E-3</v>
      </c>
      <c r="BH90">
        <v>0.20708638168908056</v>
      </c>
      <c r="BI90">
        <v>7.3148811219230555E-3</v>
      </c>
      <c r="BJ90">
        <v>1.7675600661736197E-2</v>
      </c>
      <c r="BK90">
        <v>1.9522342929804828E-2</v>
      </c>
      <c r="BL90">
        <v>6.4628806288963822E-2</v>
      </c>
      <c r="BM90">
        <v>8.1545435700793381E-2</v>
      </c>
      <c r="BN90">
        <v>3.7534113853748094E-2</v>
      </c>
      <c r="BO90">
        <v>2.6993000927460369E-3</v>
      </c>
      <c r="BP90">
        <v>1.6175336541520873</v>
      </c>
      <c r="BQ90">
        <v>1</v>
      </c>
    </row>
    <row r="91" spans="1:69">
      <c r="A91">
        <v>233</v>
      </c>
      <c r="B91">
        <f t="shared" si="2"/>
        <v>1223.1500000000001</v>
      </c>
      <c r="C91">
        <f t="shared" si="3"/>
        <v>4</v>
      </c>
      <c r="D91">
        <v>950</v>
      </c>
      <c r="E91">
        <v>4000</v>
      </c>
      <c r="F91" t="s">
        <v>122</v>
      </c>
      <c r="G91">
        <v>-7.37</v>
      </c>
      <c r="H91" t="s">
        <v>123</v>
      </c>
      <c r="I91">
        <v>59.84</v>
      </c>
      <c r="J91">
        <v>0.63</v>
      </c>
      <c r="K91">
        <v>18.93</v>
      </c>
      <c r="L91">
        <v>2.86</v>
      </c>
      <c r="M91">
        <v>0.3</v>
      </c>
      <c r="N91">
        <v>9.65</v>
      </c>
      <c r="O91">
        <v>4.63</v>
      </c>
      <c r="P91">
        <v>2.08</v>
      </c>
      <c r="Q91">
        <v>0.87</v>
      </c>
      <c r="R91">
        <v>99.79</v>
      </c>
      <c r="S91">
        <v>11.16</v>
      </c>
      <c r="T91">
        <v>8.0299999999999994</v>
      </c>
      <c r="V91">
        <v>3484.2630000000004</v>
      </c>
      <c r="X91">
        <v>3334.7531762799549</v>
      </c>
      <c r="Y91">
        <v>-4.291002823840951E-2</v>
      </c>
      <c r="Z91">
        <v>2102.2690076444701</v>
      </c>
      <c r="AA91">
        <v>-0.39663882788283494</v>
      </c>
      <c r="AB91">
        <v>5004.7539653539479</v>
      </c>
      <c r="AC91">
        <v>0.43638811575186703</v>
      </c>
      <c r="AD91">
        <v>2709.7886930877808</v>
      </c>
      <c r="AE91">
        <v>-0.22227779789075036</v>
      </c>
      <c r="AF91">
        <v>2933.9265457939441</v>
      </c>
      <c r="AG91">
        <v>-0.15794917151950247</v>
      </c>
      <c r="AI91">
        <v>4.291002823840951E-2</v>
      </c>
      <c r="AJ91">
        <v>0.43638811575186703</v>
      </c>
      <c r="AK91">
        <v>0.39663882788283494</v>
      </c>
      <c r="AL91">
        <v>0.22227779789075036</v>
      </c>
      <c r="AM91">
        <v>0.15794917151950247</v>
      </c>
      <c r="AO91">
        <v>2.673474155829088</v>
      </c>
      <c r="AP91">
        <v>0.19082488061304839</v>
      </c>
      <c r="AQ91">
        <v>0.69055479126082875</v>
      </c>
      <c r="AS91">
        <v>0.51026676079246414</v>
      </c>
      <c r="AT91">
        <v>4.0422125089419683E-3</v>
      </c>
      <c r="AU91">
        <v>9.5132450820279962E-2</v>
      </c>
      <c r="AV91">
        <v>8.7518733306796281E-3</v>
      </c>
      <c r="AW91">
        <v>1.1644227897791107E-2</v>
      </c>
      <c r="AX91">
        <v>3.8134350564565755E-3</v>
      </c>
      <c r="AY91">
        <v>8.8171292365883738E-2</v>
      </c>
      <c r="AZ91">
        <v>3.8276949327325484E-2</v>
      </c>
      <c r="BA91">
        <v>1.1314108266864483E-2</v>
      </c>
      <c r="BB91">
        <v>5.567462778377886E-3</v>
      </c>
      <c r="BC91">
        <v>0.22858668963331286</v>
      </c>
      <c r="BD91">
        <v>1.0055674627783779</v>
      </c>
      <c r="BF91">
        <v>0.55697658944799433</v>
      </c>
      <c r="BG91">
        <v>4.41223671625794E-3</v>
      </c>
      <c r="BH91">
        <v>0.20768175423152549</v>
      </c>
      <c r="BI91">
        <v>9.5530199761245903E-3</v>
      </c>
      <c r="BJ91">
        <v>1.2710140733436268E-2</v>
      </c>
      <c r="BK91">
        <v>4.1625169715698461E-3</v>
      </c>
      <c r="BL91">
        <v>9.6242494088588454E-2</v>
      </c>
      <c r="BM91">
        <v>8.3561643943640948E-2</v>
      </c>
      <c r="BN91">
        <v>2.4699603890861954E-2</v>
      </c>
      <c r="BO91">
        <v>6.0771084233738415E-3</v>
      </c>
      <c r="BP91">
        <v>1.6174541497294816</v>
      </c>
      <c r="BQ91">
        <v>1</v>
      </c>
    </row>
    <row r="92" spans="1:69">
      <c r="A92">
        <v>243</v>
      </c>
      <c r="B92">
        <f t="shared" si="2"/>
        <v>1223.1500000000001</v>
      </c>
      <c r="C92">
        <f t="shared" si="3"/>
        <v>4</v>
      </c>
      <c r="D92">
        <v>950</v>
      </c>
      <c r="E92">
        <v>4000</v>
      </c>
      <c r="F92" t="s">
        <v>64</v>
      </c>
      <c r="G92">
        <v>-6.09</v>
      </c>
      <c r="H92" t="s">
        <v>123</v>
      </c>
      <c r="I92">
        <v>59.82</v>
      </c>
      <c r="J92">
        <v>0.44</v>
      </c>
      <c r="K92">
        <v>19.62</v>
      </c>
      <c r="L92">
        <v>2.78</v>
      </c>
      <c r="M92">
        <v>0.44</v>
      </c>
      <c r="N92">
        <v>8.92</v>
      </c>
      <c r="O92">
        <v>4.76</v>
      </c>
      <c r="P92">
        <v>2.2799999999999998</v>
      </c>
      <c r="Q92">
        <v>0.76</v>
      </c>
      <c r="R92">
        <v>99.820000000000007</v>
      </c>
      <c r="S92">
        <v>11.64</v>
      </c>
      <c r="T92">
        <v>8.09</v>
      </c>
      <c r="V92">
        <v>3043.7239999999997</v>
      </c>
      <c r="X92">
        <v>3156.0424826724011</v>
      </c>
      <c r="Y92">
        <v>3.6901664760800056E-2</v>
      </c>
      <c r="Z92">
        <v>1889.8999483690393</v>
      </c>
      <c r="AA92">
        <v>-0.37908300871924017</v>
      </c>
      <c r="AB92">
        <v>4071.246882808829</v>
      </c>
      <c r="AC92">
        <v>0.33758740372281765</v>
      </c>
      <c r="AD92">
        <v>2687.9137802731952</v>
      </c>
      <c r="AE92">
        <v>-0.11689963338555155</v>
      </c>
      <c r="AF92">
        <v>2795.1569465671828</v>
      </c>
      <c r="AG92">
        <v>-8.1665437941422073E-2</v>
      </c>
      <c r="AI92">
        <v>3.6901664760800056E-2</v>
      </c>
      <c r="AJ92">
        <v>0.33758740372281765</v>
      </c>
      <c r="AK92">
        <v>0.37908300871924017</v>
      </c>
      <c r="AL92">
        <v>0.11689963338555155</v>
      </c>
      <c r="AM92">
        <v>8.1665437941422073E-2</v>
      </c>
      <c r="AO92">
        <v>2.4762718969178881</v>
      </c>
      <c r="AP92">
        <v>0.16986829072401233</v>
      </c>
      <c r="AQ92">
        <v>0.73993485520061286</v>
      </c>
      <c r="AS92">
        <v>0.50984755795774117</v>
      </c>
      <c r="AT92">
        <v>2.821756339512631E-3</v>
      </c>
      <c r="AU92">
        <v>9.8551971142552625E-2</v>
      </c>
      <c r="AV92">
        <v>5.9569791685677434E-3</v>
      </c>
      <c r="AW92">
        <v>1.385893727162555E-2</v>
      </c>
      <c r="AX92">
        <v>5.5903116168067148E-3</v>
      </c>
      <c r="AY92">
        <v>8.1461609817121236E-2</v>
      </c>
      <c r="AZ92">
        <v>3.9332497127436958E-2</v>
      </c>
      <c r="BA92">
        <v>1.239595762650867E-2</v>
      </c>
      <c r="BB92">
        <v>4.8611598535328133E-3</v>
      </c>
      <c r="BC92">
        <v>0.2301824219321266</v>
      </c>
      <c r="BD92">
        <v>1.0048611598535329</v>
      </c>
      <c r="BF92">
        <v>0.55412309967089524</v>
      </c>
      <c r="BG92">
        <v>3.0667997619326388E-3</v>
      </c>
      <c r="BH92">
        <v>0.21422059545380515</v>
      </c>
      <c r="BI92">
        <v>6.4742876768575314E-3</v>
      </c>
      <c r="BJ92">
        <v>1.5062457707670673E-2</v>
      </c>
      <c r="BK92">
        <v>6.0757784417747578E-3</v>
      </c>
      <c r="BL92">
        <v>8.8535796693539642E-2</v>
      </c>
      <c r="BM92">
        <v>8.549632095269713E-2</v>
      </c>
      <c r="BN92">
        <v>2.6944863640827269E-2</v>
      </c>
      <c r="BO92">
        <v>5.2833065962406417E-3</v>
      </c>
      <c r="BP92">
        <v>1.6156108337168036</v>
      </c>
      <c r="BQ92">
        <v>1</v>
      </c>
    </row>
    <row r="93" spans="1:69">
      <c r="A93">
        <v>93</v>
      </c>
      <c r="B93">
        <f t="shared" si="2"/>
        <v>1273.1500000000001</v>
      </c>
      <c r="C93">
        <f t="shared" si="3"/>
        <v>2</v>
      </c>
      <c r="D93">
        <v>1000</v>
      </c>
      <c r="E93">
        <v>2000</v>
      </c>
      <c r="F93" t="s">
        <v>122</v>
      </c>
      <c r="G93">
        <v>-6.67</v>
      </c>
      <c r="H93" t="s">
        <v>123</v>
      </c>
      <c r="I93">
        <v>57.55</v>
      </c>
      <c r="J93">
        <v>0.64</v>
      </c>
      <c r="K93">
        <v>18.690000000000001</v>
      </c>
      <c r="L93">
        <v>4.93</v>
      </c>
      <c r="M93">
        <v>1.99</v>
      </c>
      <c r="N93">
        <v>8.4499999999999993</v>
      </c>
      <c r="O93">
        <v>4.13</v>
      </c>
      <c r="P93">
        <v>2.5099999999999998</v>
      </c>
      <c r="Q93">
        <v>0.79</v>
      </c>
      <c r="R93">
        <v>99.68</v>
      </c>
      <c r="S93">
        <v>7.03</v>
      </c>
      <c r="T93">
        <v>5.94</v>
      </c>
      <c r="V93">
        <v>3163.8710000000001</v>
      </c>
      <c r="X93">
        <v>2920.1524024160985</v>
      </c>
      <c r="Y93">
        <v>-7.7031774552091897E-2</v>
      </c>
      <c r="Z93">
        <v>2104.4240701041635</v>
      </c>
      <c r="AA93">
        <v>-0.33485781496648775</v>
      </c>
      <c r="AB93">
        <v>3169.2583599797035</v>
      </c>
      <c r="AC93">
        <v>1.7027748538747101E-3</v>
      </c>
      <c r="AD93">
        <v>2432.6846062146315</v>
      </c>
      <c r="AE93">
        <v>-0.23110499567945994</v>
      </c>
      <c r="AF93">
        <v>3081.3713245070339</v>
      </c>
      <c r="AG93">
        <v>-2.6075549696231659E-2</v>
      </c>
      <c r="AI93">
        <v>7.7031774552091897E-2</v>
      </c>
      <c r="AJ93">
        <v>1.7027748538747101E-3</v>
      </c>
      <c r="AK93">
        <v>0.33485781496648775</v>
      </c>
      <c r="AL93">
        <v>0.23110499567945994</v>
      </c>
      <c r="AM93">
        <v>2.6075549696231659E-2</v>
      </c>
      <c r="AO93">
        <v>2.9765588970782706</v>
      </c>
      <c r="AP93">
        <v>0.2697679344350104</v>
      </c>
      <c r="AQ93">
        <v>0.75139000329218297</v>
      </c>
      <c r="AS93">
        <v>0.52022520647912551</v>
      </c>
      <c r="AT93">
        <v>4.3531029215748808E-3</v>
      </c>
      <c r="AU93">
        <v>9.9569824551818245E-2</v>
      </c>
      <c r="AV93">
        <v>1.6233614559467074E-2</v>
      </c>
      <c r="AW93">
        <v>2.103715963661552E-2</v>
      </c>
      <c r="AX93">
        <v>2.6815663399310428E-2</v>
      </c>
      <c r="AY93">
        <v>8.1845908028385664E-2</v>
      </c>
      <c r="AZ93">
        <v>3.61948471578303E-2</v>
      </c>
      <c r="BA93">
        <v>1.4473417368059887E-2</v>
      </c>
      <c r="BB93">
        <v>5.3592686762443465E-3</v>
      </c>
      <c r="BC93">
        <v>0.17925125589781263</v>
      </c>
      <c r="BD93">
        <v>1.0053592686762445</v>
      </c>
      <c r="BF93">
        <v>0.53576957864138497</v>
      </c>
      <c r="BG93">
        <v>4.4831739966224408E-3</v>
      </c>
      <c r="BH93">
        <v>0.20508995827623303</v>
      </c>
      <c r="BI93">
        <v>1.6718676304088926E-2</v>
      </c>
      <c r="BJ93">
        <v>2.1665751705119096E-2</v>
      </c>
      <c r="BK93">
        <v>2.7616917637792789E-2</v>
      </c>
      <c r="BL93">
        <v>8.4291470524216663E-2</v>
      </c>
      <c r="BM93">
        <v>7.4552704364271097E-2</v>
      </c>
      <c r="BN93">
        <v>2.9811768550271123E-2</v>
      </c>
      <c r="BO93">
        <v>5.5194040671933901E-3</v>
      </c>
      <c r="BP93">
        <v>1.6014483711714123</v>
      </c>
      <c r="BQ93">
        <v>1</v>
      </c>
    </row>
    <row r="94" spans="1:69">
      <c r="A94">
        <v>110</v>
      </c>
      <c r="B94">
        <f t="shared" si="2"/>
        <v>1273.1500000000001</v>
      </c>
      <c r="C94">
        <f t="shared" si="3"/>
        <v>2</v>
      </c>
      <c r="D94">
        <v>1000</v>
      </c>
      <c r="E94">
        <v>2000</v>
      </c>
      <c r="F94" t="s">
        <v>64</v>
      </c>
      <c r="G94">
        <v>-5.31</v>
      </c>
      <c r="H94" t="s">
        <v>123</v>
      </c>
      <c r="I94">
        <v>57.62</v>
      </c>
      <c r="J94">
        <v>0.66</v>
      </c>
      <c r="K94">
        <v>18.75</v>
      </c>
      <c r="L94">
        <v>1.58</v>
      </c>
      <c r="M94">
        <v>2.09</v>
      </c>
      <c r="N94">
        <v>8.4600000000000009</v>
      </c>
      <c r="O94">
        <v>4.1500000000000004</v>
      </c>
      <c r="P94">
        <v>2.76</v>
      </c>
      <c r="Q94">
        <v>0.72</v>
      </c>
      <c r="R94">
        <v>96.79</v>
      </c>
      <c r="S94">
        <v>6.53</v>
      </c>
      <c r="T94">
        <v>5.97</v>
      </c>
      <c r="V94">
        <v>2883.5280000000002</v>
      </c>
      <c r="X94">
        <v>3041.7926103814766</v>
      </c>
      <c r="Y94">
        <v>5.4885754666324151E-2</v>
      </c>
      <c r="Z94">
        <v>1658.9163421143455</v>
      </c>
      <c r="AA94">
        <v>-0.42469213334694672</v>
      </c>
      <c r="AB94">
        <v>1800.392430453441</v>
      </c>
      <c r="AC94">
        <v>-0.37562859439775137</v>
      </c>
      <c r="AD94">
        <v>2422.2497591998308</v>
      </c>
      <c r="AE94">
        <v>-0.15997009247011626</v>
      </c>
      <c r="AF94">
        <v>2805.8930571827705</v>
      </c>
      <c r="AG94">
        <v>-2.6923595962040175E-2</v>
      </c>
      <c r="AI94">
        <v>5.4885754666324151E-2</v>
      </c>
      <c r="AJ94">
        <v>0.37562859439775137</v>
      </c>
      <c r="AK94">
        <v>0.42469213334694672</v>
      </c>
      <c r="AL94">
        <v>0.15997009247011626</v>
      </c>
      <c r="AM94">
        <v>2.6923595962040175E-2</v>
      </c>
      <c r="AO94">
        <v>2.9061120550390895</v>
      </c>
      <c r="AP94">
        <v>0.20661275656250275</v>
      </c>
      <c r="AQ94">
        <v>0.74417823863836852</v>
      </c>
      <c r="AS94">
        <v>0.5316347373587097</v>
      </c>
      <c r="AT94">
        <v>4.5820194675122664E-3</v>
      </c>
      <c r="AU94">
        <v>0.10195622466573613</v>
      </c>
      <c r="AV94">
        <v>3.3960951592794599E-3</v>
      </c>
      <c r="AW94">
        <v>8.7958391733439934E-3</v>
      </c>
      <c r="AX94">
        <v>2.8745891916129418E-2</v>
      </c>
      <c r="AY94">
        <v>8.3638196293038633E-2</v>
      </c>
      <c r="AZ94">
        <v>3.7122637554231758E-2</v>
      </c>
      <c r="BA94">
        <v>1.6244280481639027E-2</v>
      </c>
      <c r="BB94">
        <v>4.9854569253112106E-3</v>
      </c>
      <c r="BC94">
        <v>0.18388407793037975</v>
      </c>
      <c r="BD94">
        <v>1.0049854569253114</v>
      </c>
      <c r="BF94">
        <v>0.54726514162152717</v>
      </c>
      <c r="BG94">
        <v>4.7167337959497495E-3</v>
      </c>
      <c r="BH94">
        <v>0.2099076068960572</v>
      </c>
      <c r="BI94">
        <v>3.4959425479551163E-3</v>
      </c>
      <c r="BJ94">
        <v>9.054442519681254E-3</v>
      </c>
      <c r="BK94">
        <v>2.9591039683893129E-2</v>
      </c>
      <c r="BL94">
        <v>8.6097213223286756E-2</v>
      </c>
      <c r="BM94">
        <v>7.6428134096036368E-2</v>
      </c>
      <c r="BN94">
        <v>3.3443745615613127E-2</v>
      </c>
      <c r="BO94">
        <v>5.132032575285903E-3</v>
      </c>
      <c r="BP94">
        <v>1.6065269602695211</v>
      </c>
      <c r="BQ94">
        <v>1</v>
      </c>
    </row>
    <row r="95" spans="1:69">
      <c r="A95">
        <v>238</v>
      </c>
      <c r="B95">
        <f t="shared" si="2"/>
        <v>1273.1500000000001</v>
      </c>
      <c r="C95">
        <f t="shared" si="3"/>
        <v>4</v>
      </c>
      <c r="D95">
        <v>1000</v>
      </c>
      <c r="E95">
        <v>4000</v>
      </c>
      <c r="F95" t="s">
        <v>64</v>
      </c>
      <c r="G95">
        <v>-5.29</v>
      </c>
      <c r="H95" t="s">
        <v>123</v>
      </c>
      <c r="I95">
        <v>57.98</v>
      </c>
      <c r="J95">
        <v>0.55000000000000004</v>
      </c>
      <c r="K95">
        <v>18.760000000000002</v>
      </c>
      <c r="L95">
        <v>4.21</v>
      </c>
      <c r="M95">
        <v>0.79</v>
      </c>
      <c r="N95">
        <v>9.52</v>
      </c>
      <c r="O95">
        <v>4.51</v>
      </c>
      <c r="P95">
        <v>2.2599999999999998</v>
      </c>
      <c r="Q95">
        <v>1.21</v>
      </c>
      <c r="R95">
        <v>99.789999999999992</v>
      </c>
      <c r="S95">
        <v>11.17</v>
      </c>
      <c r="T95">
        <v>8.02</v>
      </c>
      <c r="V95">
        <v>4845.9290000000001</v>
      </c>
      <c r="X95">
        <v>4183.8359636475507</v>
      </c>
      <c r="Y95">
        <v>-0.13662871171914598</v>
      </c>
      <c r="Z95">
        <v>3114.5055347577977</v>
      </c>
      <c r="AA95">
        <v>-0.35729443523464793</v>
      </c>
      <c r="AB95">
        <v>5437.7730181616434</v>
      </c>
      <c r="AC95">
        <v>0.122132209977002</v>
      </c>
      <c r="AD95">
        <v>4799.0692400092912</v>
      </c>
      <c r="AE95">
        <v>-9.6699229375232041E-3</v>
      </c>
      <c r="AF95">
        <v>3326.229668715137</v>
      </c>
      <c r="AG95">
        <v>-0.313603301097656</v>
      </c>
      <c r="AI95">
        <v>0.13662871171914598</v>
      </c>
      <c r="AJ95">
        <v>0.122132209977002</v>
      </c>
      <c r="AK95">
        <v>0.35729443523464793</v>
      </c>
      <c r="AL95">
        <v>9.6699229375232041E-3</v>
      </c>
      <c r="AM95">
        <v>0.313603301097656</v>
      </c>
      <c r="AO95">
        <v>2.7425887632216766</v>
      </c>
      <c r="AP95">
        <v>0.24115281181773948</v>
      </c>
      <c r="AQ95">
        <v>0.69037065024014399</v>
      </c>
      <c r="AS95">
        <v>0.49582299683971204</v>
      </c>
      <c r="AT95">
        <v>3.5390283578476166E-3</v>
      </c>
      <c r="AU95">
        <v>9.4548287303018161E-2</v>
      </c>
      <c r="AV95">
        <v>9.0707292017321306E-3</v>
      </c>
      <c r="AW95">
        <v>2.1038939871690074E-2</v>
      </c>
      <c r="AX95">
        <v>1.0070822745521816E-2</v>
      </c>
      <c r="AY95">
        <v>8.7232757759739502E-2</v>
      </c>
      <c r="AZ95">
        <v>3.7391736014734223E-2</v>
      </c>
      <c r="BA95">
        <v>1.2328441971172091E-2</v>
      </c>
      <c r="BB95">
        <v>7.7654423660167785E-3</v>
      </c>
      <c r="BC95">
        <v>0.22895625993483226</v>
      </c>
      <c r="BD95">
        <v>1.0077654423660167</v>
      </c>
      <c r="BF95">
        <v>0.54169822486732921</v>
      </c>
      <c r="BG95">
        <v>3.8664712839468029E-3</v>
      </c>
      <c r="BH95">
        <v>0.20659243206844768</v>
      </c>
      <c r="BI95">
        <v>9.9099838816451534E-3</v>
      </c>
      <c r="BJ95">
        <v>2.2985534059988936E-2</v>
      </c>
      <c r="BK95">
        <v>1.1002609477523441E-2</v>
      </c>
      <c r="BL95">
        <v>9.5303828846019997E-2</v>
      </c>
      <c r="BM95">
        <v>8.1702692908523125E-2</v>
      </c>
      <c r="BN95">
        <v>2.693822260657561E-2</v>
      </c>
      <c r="BO95">
        <v>8.4839274737002843E-3</v>
      </c>
      <c r="BP95">
        <v>1.6060332214579449</v>
      </c>
      <c r="BQ95">
        <v>1</v>
      </c>
    </row>
    <row r="96" spans="1:69">
      <c r="A96">
        <v>108</v>
      </c>
      <c r="B96">
        <f t="shared" si="2"/>
        <v>1073.1500000000001</v>
      </c>
      <c r="C96">
        <f t="shared" si="3"/>
        <v>2.5</v>
      </c>
      <c r="D96">
        <v>800</v>
      </c>
      <c r="E96">
        <v>2500</v>
      </c>
      <c r="F96" t="s">
        <v>64</v>
      </c>
      <c r="G96">
        <v>-8.9499999999999993</v>
      </c>
      <c r="H96" t="s">
        <v>123</v>
      </c>
      <c r="I96">
        <v>74.42</v>
      </c>
      <c r="J96">
        <v>0.15</v>
      </c>
      <c r="K96">
        <v>15.25</v>
      </c>
      <c r="L96">
        <v>1.1100000000000001</v>
      </c>
      <c r="M96">
        <v>0.9</v>
      </c>
      <c r="N96">
        <v>1.96</v>
      </c>
      <c r="O96">
        <v>4.0199999999999996</v>
      </c>
      <c r="P96">
        <v>2.0499999999999998</v>
      </c>
      <c r="Q96">
        <v>7.0000000000000007E-2</v>
      </c>
      <c r="R96">
        <v>99.929999999999993</v>
      </c>
      <c r="S96">
        <v>9.26</v>
      </c>
      <c r="T96">
        <v>5.84</v>
      </c>
      <c r="V96">
        <v>280.34300000000007</v>
      </c>
      <c r="X96">
        <v>215.22550776610365</v>
      </c>
      <c r="Y96">
        <v>-0.23227793179746387</v>
      </c>
      <c r="Z96">
        <v>238.76133539564805</v>
      </c>
      <c r="AA96">
        <v>-0.14832424781197326</v>
      </c>
      <c r="AB96">
        <v>44.16461029385637</v>
      </c>
      <c r="AC96">
        <v>-0.84246223271543663</v>
      </c>
      <c r="AD96">
        <v>181.20707776460603</v>
      </c>
      <c r="AE96">
        <v>-0.35362367612315637</v>
      </c>
      <c r="AF96">
        <v>153.77841624619006</v>
      </c>
      <c r="AG96">
        <v>-0.45146332797255495</v>
      </c>
      <c r="AI96">
        <v>0.23227793179746387</v>
      </c>
      <c r="AJ96">
        <v>0.84246223271543663</v>
      </c>
      <c r="AK96">
        <v>0.14832424781197326</v>
      </c>
      <c r="AL96">
        <v>0.35362367612315637</v>
      </c>
      <c r="AM96">
        <v>0.45146332797255495</v>
      </c>
      <c r="AO96">
        <v>1.3871108912404733</v>
      </c>
      <c r="AP96">
        <v>1.2720072023219958E-2</v>
      </c>
      <c r="AQ96">
        <v>1.2302879532914086</v>
      </c>
      <c r="AS96">
        <v>0.66097348032346426</v>
      </c>
      <c r="AT96">
        <v>1.0024403201597733E-3</v>
      </c>
      <c r="AU96">
        <v>7.9824570453209245E-2</v>
      </c>
      <c r="AV96">
        <v>2.6818395249006959E-3</v>
      </c>
      <c r="AW96">
        <v>5.5632007167541455E-3</v>
      </c>
      <c r="AX96">
        <v>1.1915884490393375E-2</v>
      </c>
      <c r="AY96">
        <v>1.8652826031526463E-2</v>
      </c>
      <c r="AZ96">
        <v>3.4615535500827917E-2</v>
      </c>
      <c r="BA96">
        <v>1.1614473611770483E-2</v>
      </c>
      <c r="BB96">
        <v>4.6657856690039261E-4</v>
      </c>
      <c r="BC96">
        <v>0.17315574902699385</v>
      </c>
      <c r="BD96">
        <v>1.0004665785669005</v>
      </c>
      <c r="BF96">
        <v>0.6936449695816278</v>
      </c>
      <c r="BG96">
        <v>1.0519902932328569E-3</v>
      </c>
      <c r="BH96">
        <v>0.16754049411115904</v>
      </c>
      <c r="BI96">
        <v>2.8144011084411317E-3</v>
      </c>
      <c r="BJ96">
        <v>5.8381861100705191E-3</v>
      </c>
      <c r="BK96">
        <v>1.2504878911075558E-2</v>
      </c>
      <c r="BL96">
        <v>1.957482309111375E-2</v>
      </c>
      <c r="BM96">
        <v>7.2653117815780405E-2</v>
      </c>
      <c r="BN96">
        <v>2.4377138977499036E-2</v>
      </c>
      <c r="BO96">
        <v>4.8964124201576265E-4</v>
      </c>
      <c r="BP96">
        <v>1.7328711715888359</v>
      </c>
      <c r="BQ96">
        <v>1</v>
      </c>
    </row>
    <row r="97" spans="1:69">
      <c r="A97">
        <v>265</v>
      </c>
      <c r="B97">
        <f t="shared" si="2"/>
        <v>1073.1500000000001</v>
      </c>
      <c r="C97">
        <f t="shared" si="3"/>
        <v>2.5</v>
      </c>
      <c r="D97">
        <v>800</v>
      </c>
      <c r="E97">
        <v>2500</v>
      </c>
      <c r="F97" t="s">
        <v>122</v>
      </c>
      <c r="G97">
        <v>-10.37</v>
      </c>
      <c r="H97" t="s">
        <v>123</v>
      </c>
      <c r="I97">
        <v>73.39</v>
      </c>
      <c r="J97">
        <v>0.2</v>
      </c>
      <c r="K97">
        <v>15.93</v>
      </c>
      <c r="L97">
        <v>1.33</v>
      </c>
      <c r="M97">
        <v>1.31</v>
      </c>
      <c r="N97">
        <v>2.27</v>
      </c>
      <c r="O97">
        <v>3.59</v>
      </c>
      <c r="P97">
        <v>1.88</v>
      </c>
      <c r="Q97">
        <v>0.04</v>
      </c>
      <c r="R97">
        <v>99.940000000000012</v>
      </c>
      <c r="S97">
        <v>9.15</v>
      </c>
      <c r="T97">
        <v>6.43</v>
      </c>
      <c r="V97">
        <v>160.19600000000003</v>
      </c>
      <c r="X97">
        <v>296.92738856513415</v>
      </c>
      <c r="Y97">
        <v>0.85352560966025437</v>
      </c>
      <c r="Z97">
        <v>221.8342465988338</v>
      </c>
      <c r="AA97">
        <v>0.38476770080921974</v>
      </c>
      <c r="AB97">
        <v>58.196926953865955</v>
      </c>
      <c r="AC97">
        <v>-0.63671423160462215</v>
      </c>
      <c r="AD97">
        <v>190.16900921601646</v>
      </c>
      <c r="AE97">
        <v>0.18710210751839265</v>
      </c>
      <c r="AF97">
        <v>165.76285595365835</v>
      </c>
      <c r="AG97">
        <v>3.475028061660914E-2</v>
      </c>
      <c r="AI97">
        <v>0.85352560966025437</v>
      </c>
      <c r="AJ97">
        <v>0.63671423160462215</v>
      </c>
      <c r="AK97">
        <v>0.38476770080921974</v>
      </c>
      <c r="AL97">
        <v>0.18710210751839265</v>
      </c>
      <c r="AM97">
        <v>3.475028061660914E-2</v>
      </c>
      <c r="AO97">
        <v>1.4501244715116151</v>
      </c>
      <c r="AP97">
        <v>1.7118835351734543E-2</v>
      </c>
      <c r="AQ97">
        <v>1.3200511715978251</v>
      </c>
      <c r="AS97">
        <v>0.64056060742623122</v>
      </c>
      <c r="AT97">
        <v>1.3134883750693103E-3</v>
      </c>
      <c r="AU97">
        <v>8.1942930728435143E-2</v>
      </c>
      <c r="AV97">
        <v>4.7244139115955571E-3</v>
      </c>
      <c r="AW97">
        <v>4.9840475756651762E-3</v>
      </c>
      <c r="AX97">
        <v>1.704449118572017E-2</v>
      </c>
      <c r="AY97">
        <v>2.1229677452477686E-2</v>
      </c>
      <c r="AZ97">
        <v>3.0378646503920304E-2</v>
      </c>
      <c r="BA97">
        <v>1.0467247424103291E-2</v>
      </c>
      <c r="BB97">
        <v>2.6200869647317383E-4</v>
      </c>
      <c r="BC97">
        <v>0.18735444941678217</v>
      </c>
      <c r="BD97">
        <v>1.0002620086964733</v>
      </c>
      <c r="BF97">
        <v>0.6847734318744777</v>
      </c>
      <c r="BG97">
        <v>1.4041480726349927E-3</v>
      </c>
      <c r="BH97">
        <v>0.1751976042305261</v>
      </c>
      <c r="BI97">
        <v>5.0505027788668453E-3</v>
      </c>
      <c r="BJ97">
        <v>5.328056898046071E-3</v>
      </c>
      <c r="BK97">
        <v>1.8220937392163974E-2</v>
      </c>
      <c r="BL97">
        <v>2.2694993913430033E-2</v>
      </c>
      <c r="BM97">
        <v>6.4950887647541714E-2</v>
      </c>
      <c r="BN97">
        <v>2.2379437192312668E-2</v>
      </c>
      <c r="BO97">
        <v>2.8009308125547775E-4</v>
      </c>
      <c r="BP97">
        <v>1.7327752480914718</v>
      </c>
      <c r="BQ97">
        <v>1</v>
      </c>
    </row>
    <row r="98" spans="1:69">
      <c r="A98">
        <v>270</v>
      </c>
      <c r="B98">
        <f t="shared" si="2"/>
        <v>1073.1500000000001</v>
      </c>
      <c r="C98">
        <f t="shared" si="3"/>
        <v>2.5</v>
      </c>
      <c r="D98">
        <v>800</v>
      </c>
      <c r="E98">
        <v>2500</v>
      </c>
      <c r="F98" t="s">
        <v>64</v>
      </c>
      <c r="G98">
        <v>-10.37</v>
      </c>
      <c r="H98" t="s">
        <v>123</v>
      </c>
      <c r="I98">
        <v>73.86</v>
      </c>
      <c r="J98">
        <v>0.2</v>
      </c>
      <c r="K98">
        <v>15.95</v>
      </c>
      <c r="L98">
        <v>1.1599999999999999</v>
      </c>
      <c r="M98">
        <v>0.85</v>
      </c>
      <c r="N98">
        <v>2.2000000000000002</v>
      </c>
      <c r="O98">
        <v>3.83</v>
      </c>
      <c r="P98">
        <v>1.81</v>
      </c>
      <c r="Q98">
        <v>0.06</v>
      </c>
      <c r="R98">
        <v>99.92</v>
      </c>
      <c r="S98">
        <v>9.9499999999999993</v>
      </c>
      <c r="T98">
        <v>6.43</v>
      </c>
      <c r="V98">
        <v>240.29399999999998</v>
      </c>
      <c r="X98">
        <v>282.65254043173218</v>
      </c>
      <c r="Y98">
        <v>0.17627797794257116</v>
      </c>
      <c r="Z98">
        <v>232.02449122547176</v>
      </c>
      <c r="AA98">
        <v>-3.4414129252200304E-2</v>
      </c>
      <c r="AB98">
        <v>33.209762323133454</v>
      </c>
      <c r="AC98">
        <v>-0.86179529108869368</v>
      </c>
      <c r="AD98">
        <v>183.06042561544854</v>
      </c>
      <c r="AE98">
        <v>-0.23818145432075477</v>
      </c>
      <c r="AF98">
        <v>175.11240056826855</v>
      </c>
      <c r="AG98">
        <v>-0.27125770694121132</v>
      </c>
      <c r="AI98">
        <v>0.17627797794257116</v>
      </c>
      <c r="AJ98">
        <v>0.86179529108869368</v>
      </c>
      <c r="AK98">
        <v>3.4414129252200304E-2</v>
      </c>
      <c r="AL98">
        <v>0.23818145432075477</v>
      </c>
      <c r="AM98">
        <v>0.27125770694121132</v>
      </c>
      <c r="AO98">
        <v>1.3470036552446736</v>
      </c>
      <c r="AP98">
        <v>1.3432550078055709E-3</v>
      </c>
      <c r="AQ98">
        <v>1.3010328521606227</v>
      </c>
      <c r="AS98">
        <v>0.64597703263016282</v>
      </c>
      <c r="AT98">
        <v>1.3161660000433498E-3</v>
      </c>
      <c r="AU98">
        <v>8.2213064798804317E-2</v>
      </c>
      <c r="AV98">
        <v>4.1036273434452925E-3</v>
      </c>
      <c r="AW98">
        <v>4.3811645456024338E-3</v>
      </c>
      <c r="AX98">
        <v>1.1081947934624489E-2</v>
      </c>
      <c r="AY98">
        <v>2.0616961205386614E-2</v>
      </c>
      <c r="AZ98">
        <v>3.2475599726045433E-2</v>
      </c>
      <c r="BA98">
        <v>1.0098053096702021E-2</v>
      </c>
      <c r="BB98">
        <v>3.938142254157434E-4</v>
      </c>
      <c r="BC98">
        <v>0.18773638271918336</v>
      </c>
      <c r="BD98">
        <v>1.0003938142254158</v>
      </c>
      <c r="BF98">
        <v>0.68937282082874152</v>
      </c>
      <c r="BG98">
        <v>1.40458409865515E-3</v>
      </c>
      <c r="BH98">
        <v>0.17547203546407164</v>
      </c>
      <c r="BI98">
        <v>4.3793030007004373E-3</v>
      </c>
      <c r="BJ98">
        <v>4.6754847444336143E-3</v>
      </c>
      <c r="BK98">
        <v>1.1826416918979191E-2</v>
      </c>
      <c r="BL98">
        <v>2.2001978375617032E-2</v>
      </c>
      <c r="BM98">
        <v>6.9314525626692325E-2</v>
      </c>
      <c r="BN98">
        <v>2.1552850942108973E-2</v>
      </c>
      <c r="BO98">
        <v>4.2027008661895944E-4</v>
      </c>
      <c r="BP98">
        <v>1.7354174767472488</v>
      </c>
      <c r="BQ98">
        <v>1</v>
      </c>
    </row>
    <row r="99" spans="1:69">
      <c r="A99">
        <v>205</v>
      </c>
      <c r="B99">
        <f t="shared" si="2"/>
        <v>1073.1500000000001</v>
      </c>
      <c r="C99">
        <f t="shared" si="3"/>
        <v>4</v>
      </c>
      <c r="D99">
        <v>800</v>
      </c>
      <c r="E99">
        <v>4000</v>
      </c>
      <c r="F99" t="s">
        <v>122</v>
      </c>
      <c r="G99">
        <v>-10.27</v>
      </c>
      <c r="H99" t="s">
        <v>123</v>
      </c>
      <c r="I99">
        <v>69.98</v>
      </c>
      <c r="J99">
        <v>0.17</v>
      </c>
      <c r="K99">
        <v>17.71</v>
      </c>
      <c r="L99">
        <v>1.25</v>
      </c>
      <c r="M99">
        <v>0.82</v>
      </c>
      <c r="N99">
        <v>2.82</v>
      </c>
      <c r="O99">
        <v>5.23</v>
      </c>
      <c r="P99">
        <v>1.8</v>
      </c>
      <c r="Q99">
        <v>0.12</v>
      </c>
      <c r="R99">
        <v>99.9</v>
      </c>
      <c r="S99">
        <v>11.92</v>
      </c>
      <c r="T99">
        <v>8.1199999999999992</v>
      </c>
      <c r="V99">
        <v>480.58799999999997</v>
      </c>
      <c r="X99">
        <v>354.87836031100903</v>
      </c>
      <c r="Y99">
        <v>-0.26157465373457295</v>
      </c>
      <c r="Z99">
        <v>291.69799554135994</v>
      </c>
      <c r="AA99">
        <v>-0.39303936939465828</v>
      </c>
      <c r="AB99">
        <v>122.29096674843321</v>
      </c>
      <c r="AC99">
        <v>-0.74553886749474974</v>
      </c>
      <c r="AD99">
        <v>379.5136200853143</v>
      </c>
      <c r="AE99">
        <v>-0.21031399018428606</v>
      </c>
      <c r="AF99">
        <v>317.06229505153237</v>
      </c>
      <c r="AG99">
        <v>-0.34026173135506421</v>
      </c>
      <c r="AI99">
        <v>0.26157465373457295</v>
      </c>
      <c r="AJ99">
        <v>0.74553886749474974</v>
      </c>
      <c r="AK99">
        <v>0.39303936939465828</v>
      </c>
      <c r="AL99">
        <v>0.21031399018428606</v>
      </c>
      <c r="AM99">
        <v>0.34026173135506421</v>
      </c>
      <c r="AO99">
        <v>1.5891836197354439</v>
      </c>
      <c r="AP99">
        <v>2.3571488574198309E-2</v>
      </c>
      <c r="AQ99">
        <v>1.1295388558554429</v>
      </c>
      <c r="AS99">
        <v>0.58727413217570512</v>
      </c>
      <c r="AT99">
        <v>1.0734671360817557E-3</v>
      </c>
      <c r="AU99">
        <v>8.7590674773465396E-2</v>
      </c>
      <c r="AV99">
        <v>4.1614291729238284E-3</v>
      </c>
      <c r="AW99">
        <v>4.6116566561613783E-3</v>
      </c>
      <c r="AX99">
        <v>1.0258177083447543E-2</v>
      </c>
      <c r="AY99">
        <v>2.5357722274347461E-2</v>
      </c>
      <c r="AZ99">
        <v>4.2551929189640639E-2</v>
      </c>
      <c r="BA99">
        <v>9.6358657348245419E-3</v>
      </c>
      <c r="BB99">
        <v>7.5575417528035618E-4</v>
      </c>
      <c r="BC99">
        <v>0.22748494580340217</v>
      </c>
      <c r="BD99">
        <v>1.0007557541752803</v>
      </c>
      <c r="BF99">
        <v>0.64373375102857899</v>
      </c>
      <c r="BG99">
        <v>1.1766685918137255E-3</v>
      </c>
      <c r="BH99">
        <v>0.19202301118952567</v>
      </c>
      <c r="BI99">
        <v>4.5615024813055001E-3</v>
      </c>
      <c r="BJ99">
        <v>5.0550141323753815E-3</v>
      </c>
      <c r="BK99">
        <v>1.1244382224326201E-2</v>
      </c>
      <c r="BL99">
        <v>2.7795574132869885E-2</v>
      </c>
      <c r="BM99">
        <v>9.3285610552158504E-2</v>
      </c>
      <c r="BN99">
        <v>2.1124485667046257E-2</v>
      </c>
      <c r="BO99">
        <v>8.2841120262926496E-4</v>
      </c>
      <c r="BP99">
        <v>1.6862443841717407</v>
      </c>
      <c r="BQ99">
        <v>1</v>
      </c>
    </row>
    <row r="100" spans="1:69">
      <c r="A100">
        <v>168</v>
      </c>
      <c r="B100">
        <f t="shared" si="2"/>
        <v>1123.1500000000001</v>
      </c>
      <c r="C100">
        <f t="shared" si="3"/>
        <v>2</v>
      </c>
      <c r="D100">
        <v>850</v>
      </c>
      <c r="E100">
        <v>2000</v>
      </c>
      <c r="F100" t="s">
        <v>122</v>
      </c>
      <c r="G100">
        <v>-9.35</v>
      </c>
      <c r="H100" t="s">
        <v>123</v>
      </c>
      <c r="I100">
        <v>71.8</v>
      </c>
      <c r="J100">
        <v>0.22</v>
      </c>
      <c r="K100">
        <v>16.61</v>
      </c>
      <c r="L100">
        <v>1.47</v>
      </c>
      <c r="M100">
        <v>0.69</v>
      </c>
      <c r="N100">
        <v>2.16</v>
      </c>
      <c r="O100">
        <v>4.74</v>
      </c>
      <c r="P100">
        <v>2.16</v>
      </c>
      <c r="Q100">
        <v>0.09</v>
      </c>
      <c r="R100">
        <v>99.939999999999984</v>
      </c>
      <c r="S100">
        <v>8.58</v>
      </c>
      <c r="T100">
        <v>5.91</v>
      </c>
      <c r="V100">
        <v>360.44100000000003</v>
      </c>
      <c r="X100">
        <v>350.92459410311943</v>
      </c>
      <c r="Y100">
        <v>-2.6402118229836777E-2</v>
      </c>
      <c r="Z100">
        <v>386.07152295493529</v>
      </c>
      <c r="AA100">
        <v>7.1108788830724745E-2</v>
      </c>
      <c r="AB100">
        <v>125.4405365255883</v>
      </c>
      <c r="AC100">
        <v>-0.65198038922989254</v>
      </c>
      <c r="AD100">
        <v>328.43180349885984</v>
      </c>
      <c r="AE100">
        <v>-8.8805647806826066E-2</v>
      </c>
      <c r="AF100">
        <v>300.996163907452</v>
      </c>
      <c r="AG100">
        <v>-0.16492251462111143</v>
      </c>
      <c r="AI100">
        <v>2.6402118229836777E-2</v>
      </c>
      <c r="AJ100">
        <v>0.65198038922989254</v>
      </c>
      <c r="AK100">
        <v>7.1108788830724745E-2</v>
      </c>
      <c r="AL100">
        <v>8.8805647806826066E-2</v>
      </c>
      <c r="AM100">
        <v>0.16492251462111143</v>
      </c>
      <c r="AO100">
        <v>1.4720101724919787</v>
      </c>
      <c r="AP100">
        <v>1.6561226548075344E-2</v>
      </c>
      <c r="AQ100">
        <v>1.1811479328303887</v>
      </c>
      <c r="AS100">
        <v>0.64090021441720524</v>
      </c>
      <c r="AT100">
        <v>1.4776158860444098E-3</v>
      </c>
      <c r="AU100">
        <v>8.7379183520917461E-2</v>
      </c>
      <c r="AV100">
        <v>5.1495520301790094E-3</v>
      </c>
      <c r="AW100">
        <v>5.8242908779929789E-3</v>
      </c>
      <c r="AX100">
        <v>9.1813061517624223E-3</v>
      </c>
      <c r="AY100">
        <v>2.065922011286913E-2</v>
      </c>
      <c r="AZ100">
        <v>4.1019932975891127E-2</v>
      </c>
      <c r="BA100">
        <v>1.2299034648935253E-2</v>
      </c>
      <c r="BB100">
        <v>6.0289385533996332E-4</v>
      </c>
      <c r="BC100">
        <v>0.17610964937820298</v>
      </c>
      <c r="BD100">
        <v>1.00060289385534</v>
      </c>
      <c r="BF100">
        <v>0.66442862758865617</v>
      </c>
      <c r="BG100">
        <v>1.5318613930570208E-3</v>
      </c>
      <c r="BH100">
        <v>0.18117401018320503</v>
      </c>
      <c r="BI100">
        <v>5.3385998493065343E-3</v>
      </c>
      <c r="BJ100">
        <v>6.0381093775432465E-3</v>
      </c>
      <c r="BK100">
        <v>9.5183657434629605E-3</v>
      </c>
      <c r="BL100">
        <v>2.141765123160037E-2</v>
      </c>
      <c r="BM100">
        <v>8.5051673124290766E-2</v>
      </c>
      <c r="BN100">
        <v>2.5501101508877893E-2</v>
      </c>
      <c r="BO100">
        <v>6.2502699776661498E-4</v>
      </c>
      <c r="BP100">
        <v>1.7042901614455028</v>
      </c>
      <c r="BQ100">
        <v>1</v>
      </c>
    </row>
    <row r="101" spans="1:69">
      <c r="A101">
        <v>141</v>
      </c>
      <c r="B101">
        <f t="shared" si="2"/>
        <v>1123.1500000000001</v>
      </c>
      <c r="C101">
        <f t="shared" si="3"/>
        <v>2</v>
      </c>
      <c r="D101">
        <v>850</v>
      </c>
      <c r="E101">
        <v>2000</v>
      </c>
      <c r="F101" t="s">
        <v>64</v>
      </c>
      <c r="G101">
        <v>-7.93</v>
      </c>
      <c r="H101" t="s">
        <v>123</v>
      </c>
      <c r="I101">
        <v>72.34</v>
      </c>
      <c r="J101">
        <v>0.17</v>
      </c>
      <c r="K101">
        <v>16.66</v>
      </c>
      <c r="L101">
        <v>1.36</v>
      </c>
      <c r="M101">
        <v>0.65</v>
      </c>
      <c r="N101">
        <v>2.27</v>
      </c>
      <c r="O101">
        <v>4.28</v>
      </c>
      <c r="P101">
        <v>2.12</v>
      </c>
      <c r="Q101">
        <v>0.09</v>
      </c>
      <c r="R101">
        <v>99.940000000000012</v>
      </c>
      <c r="S101">
        <v>9.64</v>
      </c>
      <c r="T101">
        <v>5.88</v>
      </c>
      <c r="V101">
        <v>360.44100000000003</v>
      </c>
      <c r="X101">
        <v>389.4147534344562</v>
      </c>
      <c r="Y101">
        <v>8.0384177811226157E-2</v>
      </c>
      <c r="Z101">
        <v>372.92872093269563</v>
      </c>
      <c r="AA101">
        <v>3.4645672752810011E-2</v>
      </c>
      <c r="AB101">
        <v>83.788589316916003</v>
      </c>
      <c r="AC101">
        <v>-0.76753868367661837</v>
      </c>
      <c r="AD101">
        <v>307.2290123625869</v>
      </c>
      <c r="AE101">
        <v>-0.14763022973916154</v>
      </c>
      <c r="AF101">
        <v>280.81787882577578</v>
      </c>
      <c r="AG101">
        <v>-0.22090472830289631</v>
      </c>
      <c r="AI101">
        <v>8.0384177811226157E-2</v>
      </c>
      <c r="AJ101">
        <v>0.76753868367661837</v>
      </c>
      <c r="AK101">
        <v>3.4645672752810011E-2</v>
      </c>
      <c r="AL101">
        <v>0.14763022973916154</v>
      </c>
      <c r="AM101">
        <v>0.22090472830289631</v>
      </c>
      <c r="AO101">
        <v>1.3520431405922473</v>
      </c>
      <c r="AP101">
        <v>4.826262979249935E-3</v>
      </c>
      <c r="AQ101">
        <v>1.2375054491616582</v>
      </c>
      <c r="AS101">
        <v>0.64614457220157795</v>
      </c>
      <c r="AT101">
        <v>1.1425442146805673E-3</v>
      </c>
      <c r="AU101">
        <v>8.7699793413791971E-2</v>
      </c>
      <c r="AV101">
        <v>3.2834596945665764E-3</v>
      </c>
      <c r="AW101">
        <v>6.8758812640293994E-3</v>
      </c>
      <c r="AX101">
        <v>8.6547386635710839E-3</v>
      </c>
      <c r="AY101">
        <v>2.1725573637929589E-2</v>
      </c>
      <c r="AZ101">
        <v>3.7063429058063285E-2</v>
      </c>
      <c r="BA101">
        <v>1.2079205175902774E-2</v>
      </c>
      <c r="BB101">
        <v>6.0328993664331273E-4</v>
      </c>
      <c r="BC101">
        <v>0.17533080267588685</v>
      </c>
      <c r="BD101">
        <v>1.0006032899366433</v>
      </c>
      <c r="BF101">
        <v>0.67200911088358461</v>
      </c>
      <c r="BG101">
        <v>1.1882791481735773E-3</v>
      </c>
      <c r="BH101">
        <v>0.18242066166669094</v>
      </c>
      <c r="BI101">
        <v>3.4148933921237124E-3</v>
      </c>
      <c r="BJ101">
        <v>7.1511161024501923E-3</v>
      </c>
      <c r="BK101">
        <v>9.0011794332952293E-3</v>
      </c>
      <c r="BL101">
        <v>2.2595227216899393E-2</v>
      </c>
      <c r="BM101">
        <v>7.7094084138915261E-2</v>
      </c>
      <c r="BN101">
        <v>2.5125448017866966E-2</v>
      </c>
      <c r="BO101">
        <v>6.2743904595117281E-4</v>
      </c>
      <c r="BP101">
        <v>1.7168735128379378</v>
      </c>
      <c r="BQ101">
        <v>1</v>
      </c>
    </row>
    <row r="102" spans="1:69">
      <c r="A102">
        <v>215</v>
      </c>
      <c r="B102">
        <f t="shared" si="2"/>
        <v>1123.1500000000001</v>
      </c>
      <c r="C102">
        <f t="shared" si="3"/>
        <v>4</v>
      </c>
      <c r="D102">
        <v>850</v>
      </c>
      <c r="E102">
        <v>4000</v>
      </c>
      <c r="F102" t="s">
        <v>122</v>
      </c>
      <c r="G102">
        <v>-9.2100000000000009</v>
      </c>
      <c r="H102" t="s">
        <v>123</v>
      </c>
      <c r="I102">
        <v>67.510000000000005</v>
      </c>
      <c r="J102">
        <v>0.22</v>
      </c>
      <c r="K102">
        <v>19.45</v>
      </c>
      <c r="L102">
        <v>1.54</v>
      </c>
      <c r="M102">
        <v>0.7</v>
      </c>
      <c r="N102">
        <v>4.04</v>
      </c>
      <c r="O102">
        <v>4.93</v>
      </c>
      <c r="P102">
        <v>1.31</v>
      </c>
      <c r="Q102">
        <v>0.19</v>
      </c>
      <c r="R102">
        <v>99.890000000000015</v>
      </c>
      <c r="S102">
        <v>11.04</v>
      </c>
      <c r="T102">
        <v>8.1300000000000008</v>
      </c>
      <c r="V102">
        <v>760.93099999999993</v>
      </c>
      <c r="X102">
        <v>851.84174457238362</v>
      </c>
      <c r="Y102">
        <v>0.11947304627145391</v>
      </c>
      <c r="Z102">
        <v>471.68659155948944</v>
      </c>
      <c r="AA102">
        <v>-0.38011910204803129</v>
      </c>
      <c r="AB102">
        <v>181.58824920851853</v>
      </c>
      <c r="AC102">
        <v>-0.76136042662407166</v>
      </c>
      <c r="AD102">
        <v>725.31733542563927</v>
      </c>
      <c r="AE102">
        <v>-4.6802751595559466E-2</v>
      </c>
      <c r="AF102">
        <v>698.43490344597058</v>
      </c>
      <c r="AG102">
        <v>-8.2131095400278548E-2</v>
      </c>
      <c r="AI102">
        <v>0.11947304627145391</v>
      </c>
      <c r="AJ102">
        <v>0.76136042662407166</v>
      </c>
      <c r="AK102">
        <v>0.38011910204803129</v>
      </c>
      <c r="AL102">
        <v>4.6802751595559466E-2</v>
      </c>
      <c r="AM102">
        <v>8.2131095400278548E-2</v>
      </c>
      <c r="AO102">
        <v>1.5813602485686316</v>
      </c>
      <c r="AP102">
        <v>1.7974959790354367E-2</v>
      </c>
      <c r="AQ102">
        <v>1.152716346339675</v>
      </c>
      <c r="AS102">
        <v>0.56944205957121419</v>
      </c>
      <c r="AT102">
        <v>1.3962944520262586E-3</v>
      </c>
      <c r="AU102">
        <v>9.6688186880772797E-2</v>
      </c>
      <c r="AV102">
        <v>5.2326139643523338E-3</v>
      </c>
      <c r="AW102">
        <v>5.6310815759638691E-3</v>
      </c>
      <c r="AX102">
        <v>8.8017469674986932E-3</v>
      </c>
      <c r="AY102">
        <v>3.6513797071782254E-2</v>
      </c>
      <c r="AZ102">
        <v>4.0316143730262537E-2</v>
      </c>
      <c r="BA102">
        <v>7.0486189041618552E-3</v>
      </c>
      <c r="BB102">
        <v>1.202727967481592E-3</v>
      </c>
      <c r="BC102">
        <v>0.22892945688196525</v>
      </c>
      <c r="BD102">
        <v>1.0012027279674816</v>
      </c>
      <c r="BF102">
        <v>0.62225706601921782</v>
      </c>
      <c r="BG102">
        <v>1.5257989367188861E-3</v>
      </c>
      <c r="BH102">
        <v>0.21131177957754391</v>
      </c>
      <c r="BI102">
        <v>5.7179320676116535E-3</v>
      </c>
      <c r="BJ102">
        <v>6.1533570291815512E-3</v>
      </c>
      <c r="BK102">
        <v>9.6180974899595373E-3</v>
      </c>
      <c r="BL102">
        <v>3.9900404006365568E-2</v>
      </c>
      <c r="BM102">
        <v>8.8110826691279481E-2</v>
      </c>
      <c r="BN102">
        <v>1.5404738182121697E-2</v>
      </c>
      <c r="BO102">
        <v>1.3142794138316673E-3</v>
      </c>
      <c r="BP102">
        <v>1.680757650822599</v>
      </c>
      <c r="BQ102">
        <v>1</v>
      </c>
    </row>
    <row r="103" spans="1:69">
      <c r="A103">
        <v>210</v>
      </c>
      <c r="B103">
        <f t="shared" si="2"/>
        <v>1123.1500000000001</v>
      </c>
      <c r="C103">
        <f t="shared" si="3"/>
        <v>4</v>
      </c>
      <c r="D103">
        <v>850</v>
      </c>
      <c r="E103">
        <v>4000</v>
      </c>
      <c r="F103" t="s">
        <v>64</v>
      </c>
      <c r="G103">
        <v>-7.9</v>
      </c>
      <c r="H103" t="s">
        <v>123</v>
      </c>
      <c r="I103">
        <v>67.94</v>
      </c>
      <c r="J103">
        <v>0.19</v>
      </c>
      <c r="K103">
        <v>19.329999999999998</v>
      </c>
      <c r="L103">
        <v>1.55</v>
      </c>
      <c r="M103">
        <v>0.78</v>
      </c>
      <c r="N103">
        <v>4.22</v>
      </c>
      <c r="O103">
        <v>4.43</v>
      </c>
      <c r="P103">
        <v>0.13</v>
      </c>
      <c r="Q103">
        <v>0.17</v>
      </c>
      <c r="R103">
        <v>98.74</v>
      </c>
      <c r="S103">
        <v>11.38</v>
      </c>
      <c r="T103">
        <v>8.07</v>
      </c>
      <c r="V103">
        <v>680.83300000000008</v>
      </c>
      <c r="X103">
        <v>1022.9835882120059</v>
      </c>
      <c r="Y103">
        <v>0.50254700963673293</v>
      </c>
      <c r="Z103">
        <v>429.70177409826562</v>
      </c>
      <c r="AA103">
        <v>-0.36885877432752884</v>
      </c>
      <c r="AB103">
        <v>99.282408968810969</v>
      </c>
      <c r="AC103">
        <v>-0.85417509290999272</v>
      </c>
      <c r="AD103">
        <v>670.09579341719427</v>
      </c>
      <c r="AE103">
        <v>-1.5770690584630608E-2</v>
      </c>
      <c r="AF103">
        <v>788.24243859732758</v>
      </c>
      <c r="AG103">
        <v>0.15776179855754272</v>
      </c>
      <c r="AI103">
        <v>0.50254700963673293</v>
      </c>
      <c r="AJ103">
        <v>0.85417509290999272</v>
      </c>
      <c r="AK103">
        <v>0.36885877432752884</v>
      </c>
      <c r="AL103">
        <v>1.5770690584630608E-2</v>
      </c>
      <c r="AM103">
        <v>0.15776179855754272</v>
      </c>
      <c r="AO103">
        <v>1.3983281209714695</v>
      </c>
      <c r="AP103">
        <v>0</v>
      </c>
      <c r="AQ103">
        <v>1.2800714101078794</v>
      </c>
      <c r="AS103">
        <v>0.57686724258710875</v>
      </c>
      <c r="AT103">
        <v>1.2138830153499564E-3</v>
      </c>
      <c r="AU103">
        <v>9.6728525361908277E-2</v>
      </c>
      <c r="AV103">
        <v>3.9214394466206542E-3</v>
      </c>
      <c r="AW103">
        <v>7.0852690681259779E-3</v>
      </c>
      <c r="AX103">
        <v>9.8726637157504418E-3</v>
      </c>
      <c r="AY103">
        <v>3.8393436434480489E-2</v>
      </c>
      <c r="AZ103">
        <v>3.646739104243342E-2</v>
      </c>
      <c r="BA103">
        <v>7.0411725828361691E-4</v>
      </c>
      <c r="BB103">
        <v>1.0832573204363339E-3</v>
      </c>
      <c r="BC103">
        <v>0.22874603206993843</v>
      </c>
      <c r="BD103">
        <v>1.0010832573204362</v>
      </c>
      <c r="BF103">
        <v>0.63731391737987919</v>
      </c>
      <c r="BG103">
        <v>1.3410789912147959E-3</v>
      </c>
      <c r="BH103">
        <v>0.2137283273160305</v>
      </c>
      <c r="BI103">
        <v>4.3323450371103535E-3</v>
      </c>
      <c r="BJ103">
        <v>7.8276945753528258E-3</v>
      </c>
      <c r="BK103">
        <v>1.0907164635386622E-2</v>
      </c>
      <c r="BL103">
        <v>4.2416468763242871E-2</v>
      </c>
      <c r="BM103">
        <v>8.0577207808320561E-2</v>
      </c>
      <c r="BN103">
        <v>1.5557954934622604E-3</v>
      </c>
      <c r="BO103">
        <v>1.196765764201739E-3</v>
      </c>
      <c r="BP103">
        <v>1.7083665056658943</v>
      </c>
      <c r="BQ103">
        <v>1</v>
      </c>
    </row>
    <row r="104" spans="1:69">
      <c r="A104">
        <v>95</v>
      </c>
      <c r="B104">
        <f t="shared" si="2"/>
        <v>1273.1500000000001</v>
      </c>
      <c r="C104">
        <f t="shared" si="3"/>
        <v>2</v>
      </c>
      <c r="D104">
        <v>1000</v>
      </c>
      <c r="E104">
        <v>2000</v>
      </c>
      <c r="F104" t="s">
        <v>122</v>
      </c>
      <c r="G104">
        <v>-6.67</v>
      </c>
      <c r="H104" t="s">
        <v>123</v>
      </c>
      <c r="I104">
        <v>59.71</v>
      </c>
      <c r="J104">
        <v>0.62</v>
      </c>
      <c r="K104">
        <v>21.54</v>
      </c>
      <c r="L104">
        <v>2.64</v>
      </c>
      <c r="M104">
        <v>0.9</v>
      </c>
      <c r="N104">
        <v>7.7</v>
      </c>
      <c r="O104">
        <v>4.34</v>
      </c>
      <c r="P104">
        <v>1.07</v>
      </c>
      <c r="Q104">
        <v>1.23</v>
      </c>
      <c r="R104">
        <v>99.750000000000014</v>
      </c>
      <c r="S104">
        <v>9.1199999999999992</v>
      </c>
      <c r="T104">
        <v>5.96</v>
      </c>
      <c r="V104">
        <v>4926.027</v>
      </c>
      <c r="X104">
        <v>3353.2786148582318</v>
      </c>
      <c r="Y104">
        <v>-0.31927319625770795</v>
      </c>
      <c r="Z104">
        <v>1577.5122438312756</v>
      </c>
      <c r="AA104">
        <v>-0.67975972445313926</v>
      </c>
      <c r="AB104">
        <v>782.40663283822619</v>
      </c>
      <c r="AC104">
        <v>-0.84116882980173968</v>
      </c>
      <c r="AD104">
        <v>2113.4163276935869</v>
      </c>
      <c r="AE104">
        <v>-0.57096939832169269</v>
      </c>
      <c r="AF104">
        <v>5947.7740013584589</v>
      </c>
      <c r="AG104">
        <v>0.20741806761482609</v>
      </c>
      <c r="AI104">
        <v>0.31927319625770795</v>
      </c>
      <c r="AJ104">
        <v>0.84116882980173968</v>
      </c>
      <c r="AK104">
        <v>0.67975972445313926</v>
      </c>
      <c r="AL104">
        <v>0.57096939832169269</v>
      </c>
      <c r="AM104">
        <v>0.20741806761482609</v>
      </c>
      <c r="AO104">
        <v>2.0899746341009244</v>
      </c>
      <c r="AP104">
        <v>9.3908147211042403E-2</v>
      </c>
      <c r="AQ104">
        <v>0.96604282542017439</v>
      </c>
      <c r="AS104">
        <v>0.54550665266131582</v>
      </c>
      <c r="AT104">
        <v>4.2620404562068882E-3</v>
      </c>
      <c r="AU104">
        <v>0.11597678256077608</v>
      </c>
      <c r="AV104">
        <v>9.172121637675501E-3</v>
      </c>
      <c r="AW104">
        <v>1.0999106373150838E-2</v>
      </c>
      <c r="AX104">
        <v>1.2257020020222865E-2</v>
      </c>
      <c r="AY104">
        <v>7.537683612729662E-2</v>
      </c>
      <c r="AZ104">
        <v>3.8440881830086725E-2</v>
      </c>
      <c r="BA104">
        <v>6.2357408634848618E-3</v>
      </c>
      <c r="BB104">
        <v>8.4331624651856844E-3</v>
      </c>
      <c r="BC104">
        <v>0.18177281746978366</v>
      </c>
      <c r="BD104">
        <v>1.0084331624651854</v>
      </c>
      <c r="BF104">
        <v>0.55727599409844786</v>
      </c>
      <c r="BG104">
        <v>4.3539942556761538E-3</v>
      </c>
      <c r="BH104">
        <v>0.23695797834393412</v>
      </c>
      <c r="BI104">
        <v>9.3700107573224667E-3</v>
      </c>
      <c r="BJ104">
        <v>1.123641280704564E-2</v>
      </c>
      <c r="BK104">
        <v>1.2521466022697797E-2</v>
      </c>
      <c r="BL104">
        <v>7.7003096259056547E-2</v>
      </c>
      <c r="BM104">
        <v>7.8540492701132114E-2</v>
      </c>
      <c r="BN104">
        <v>1.27405547546873E-2</v>
      </c>
      <c r="BO104">
        <v>8.6151084927242327E-3</v>
      </c>
      <c r="BP104">
        <v>1.6400866602017041</v>
      </c>
      <c r="BQ104">
        <v>1</v>
      </c>
    </row>
    <row r="105" spans="1:69">
      <c r="A105">
        <v>112</v>
      </c>
      <c r="B105">
        <f t="shared" si="2"/>
        <v>1273.1500000000001</v>
      </c>
      <c r="C105">
        <f t="shared" si="3"/>
        <v>2</v>
      </c>
      <c r="D105">
        <v>1000</v>
      </c>
      <c r="E105">
        <v>2000</v>
      </c>
      <c r="F105" t="s">
        <v>64</v>
      </c>
      <c r="G105">
        <v>-5.31</v>
      </c>
      <c r="H105" t="s">
        <v>123</v>
      </c>
      <c r="I105">
        <v>60.67</v>
      </c>
      <c r="J105">
        <v>0.67</v>
      </c>
      <c r="K105">
        <v>21.11</v>
      </c>
      <c r="L105">
        <v>2.4500000000000002</v>
      </c>
      <c r="M105">
        <v>1.1100000000000001</v>
      </c>
      <c r="N105">
        <v>7.06</v>
      </c>
      <c r="O105">
        <v>4.6100000000000003</v>
      </c>
      <c r="P105">
        <v>1.07</v>
      </c>
      <c r="Q105">
        <v>1.1399999999999999</v>
      </c>
      <c r="R105">
        <v>99.89</v>
      </c>
      <c r="S105">
        <v>9.25</v>
      </c>
      <c r="T105">
        <v>5.99</v>
      </c>
      <c r="V105">
        <v>4565.5860000000002</v>
      </c>
      <c r="X105">
        <v>2970.9573891826462</v>
      </c>
      <c r="Y105">
        <v>-0.34927139929405643</v>
      </c>
      <c r="Z105">
        <v>1511.6030751774226</v>
      </c>
      <c r="AA105">
        <v>-0.66891367829290205</v>
      </c>
      <c r="AB105">
        <v>866.56715316737245</v>
      </c>
      <c r="AC105">
        <v>-0.81019585368288483</v>
      </c>
      <c r="AD105">
        <v>2119.0647739494561</v>
      </c>
      <c r="AE105">
        <v>-0.53586138253677496</v>
      </c>
      <c r="AF105">
        <v>4649.0637066019099</v>
      </c>
      <c r="AG105">
        <v>1.8284116562892392E-2</v>
      </c>
      <c r="AI105">
        <v>0.34927139929405643</v>
      </c>
      <c r="AJ105">
        <v>0.81019585368288483</v>
      </c>
      <c r="AK105">
        <v>0.66891367829290205</v>
      </c>
      <c r="AL105">
        <v>0.53586138253677496</v>
      </c>
      <c r="AM105">
        <v>1.8284116562892392E-2</v>
      </c>
      <c r="AO105">
        <v>2.0251366911698128</v>
      </c>
      <c r="AP105">
        <v>9.3026587623730006E-2</v>
      </c>
      <c r="AQ105">
        <v>0.97832412277630532</v>
      </c>
      <c r="AS105">
        <v>0.55138316257730746</v>
      </c>
      <c r="AT105">
        <v>4.5817058747465991E-3</v>
      </c>
      <c r="AU105">
        <v>0.1130681055451923</v>
      </c>
      <c r="AV105">
        <v>5.7881276962389776E-3</v>
      </c>
      <c r="AW105">
        <v>1.283364499220389E-2</v>
      </c>
      <c r="AX105">
        <v>1.5038062648228556E-2</v>
      </c>
      <c r="AY105">
        <v>6.8750902760722418E-2</v>
      </c>
      <c r="AZ105">
        <v>4.0619171654673977E-2</v>
      </c>
      <c r="BA105">
        <v>6.2031828649471094E-3</v>
      </c>
      <c r="BB105">
        <v>7.7752924310497025E-3</v>
      </c>
      <c r="BC105">
        <v>0.18173393338573862</v>
      </c>
      <c r="BD105">
        <v>1.0077752924310497</v>
      </c>
      <c r="BF105">
        <v>0.56369624649880989</v>
      </c>
      <c r="BG105">
        <v>4.6840211661234666E-3</v>
      </c>
      <c r="BH105">
        <v>0.23118611891098495</v>
      </c>
      <c r="BI105">
        <v>5.9173839138917435E-3</v>
      </c>
      <c r="BJ105">
        <v>1.3120236528784624E-2</v>
      </c>
      <c r="BK105">
        <v>1.5373881621261647E-2</v>
      </c>
      <c r="BL105">
        <v>7.0286197439317424E-2</v>
      </c>
      <c r="BM105">
        <v>8.3052498341097902E-2</v>
      </c>
      <c r="BN105">
        <v>1.2683415579728219E-2</v>
      </c>
      <c r="BO105">
        <v>7.9489245524409953E-3</v>
      </c>
      <c r="BP105">
        <v>1.6426654884244047</v>
      </c>
      <c r="BQ105">
        <v>1</v>
      </c>
    </row>
    <row r="106" spans="1:69">
      <c r="A106">
        <v>250</v>
      </c>
      <c r="B106">
        <f t="shared" si="2"/>
        <v>1273.1500000000001</v>
      </c>
      <c r="C106">
        <f t="shared" si="3"/>
        <v>4</v>
      </c>
      <c r="D106">
        <v>1000</v>
      </c>
      <c r="E106">
        <v>4000</v>
      </c>
      <c r="F106" t="s">
        <v>122</v>
      </c>
      <c r="G106">
        <v>-6.55</v>
      </c>
      <c r="H106" t="s">
        <v>123</v>
      </c>
      <c r="I106">
        <v>60.66</v>
      </c>
      <c r="J106">
        <v>0.42</v>
      </c>
      <c r="K106">
        <v>20.49</v>
      </c>
      <c r="L106">
        <v>1.95</v>
      </c>
      <c r="M106">
        <v>0.36</v>
      </c>
      <c r="N106">
        <v>8.42</v>
      </c>
      <c r="O106">
        <v>4.7699999999999996</v>
      </c>
      <c r="P106">
        <v>1.1200000000000001</v>
      </c>
      <c r="Q106">
        <v>1.68</v>
      </c>
      <c r="R106">
        <v>99.87</v>
      </c>
      <c r="S106">
        <v>11.36</v>
      </c>
      <c r="T106">
        <v>7.99</v>
      </c>
      <c r="V106">
        <v>6728.232</v>
      </c>
      <c r="X106">
        <v>4570.4386079851265</v>
      </c>
      <c r="Y106">
        <v>-0.32070734065277079</v>
      </c>
      <c r="Z106">
        <v>2257.0575852477305</v>
      </c>
      <c r="AA106">
        <v>-0.6645392749168384</v>
      </c>
      <c r="AB106">
        <v>1913.7390892416215</v>
      </c>
      <c r="AC106">
        <v>-0.71556582929339807</v>
      </c>
      <c r="AD106">
        <v>4531.9431891972108</v>
      </c>
      <c r="AE106">
        <v>-0.32642881678318897</v>
      </c>
      <c r="AF106">
        <v>4212.3918033737154</v>
      </c>
      <c r="AG106">
        <v>-0.37392292605639704</v>
      </c>
      <c r="AI106">
        <v>0.32070734065277079</v>
      </c>
      <c r="AJ106">
        <v>0.71556582929339807</v>
      </c>
      <c r="AK106">
        <v>0.6645392749168384</v>
      </c>
      <c r="AL106">
        <v>0.32642881678318897</v>
      </c>
      <c r="AM106">
        <v>0.37392292605639704</v>
      </c>
      <c r="AO106">
        <v>2.2004075992995391</v>
      </c>
      <c r="AP106">
        <v>0.10500444196360824</v>
      </c>
      <c r="AQ106">
        <v>0.84086785573780176</v>
      </c>
      <c r="AS106">
        <v>0.52179023011100201</v>
      </c>
      <c r="AT106">
        <v>2.7184147987414026E-3</v>
      </c>
      <c r="AU106">
        <v>0.10387424324677365</v>
      </c>
      <c r="AV106">
        <v>6.2726501593127881E-3</v>
      </c>
      <c r="AW106">
        <v>7.7556025286151849E-3</v>
      </c>
      <c r="AX106">
        <v>4.6162087924475678E-3</v>
      </c>
      <c r="AY106">
        <v>7.7606809195513729E-2</v>
      </c>
      <c r="AZ106">
        <v>3.9779795702035971E-2</v>
      </c>
      <c r="BA106">
        <v>6.1455797828022197E-3</v>
      </c>
      <c r="BB106">
        <v>1.0845140793180387E-2</v>
      </c>
      <c r="BC106">
        <v>0.22944046568275561</v>
      </c>
      <c r="BD106">
        <v>1.0108451407931804</v>
      </c>
      <c r="BF106">
        <v>0.56694196866785895</v>
      </c>
      <c r="BG106">
        <v>2.9536456390270699E-3</v>
      </c>
      <c r="BH106">
        <v>0.22572545272716935</v>
      </c>
      <c r="BI106">
        <v>6.8154373632657401E-3</v>
      </c>
      <c r="BJ106">
        <v>8.4267130966463964E-3</v>
      </c>
      <c r="BK106">
        <v>5.0156602204210598E-3</v>
      </c>
      <c r="BL106">
        <v>8.4322309327208952E-2</v>
      </c>
      <c r="BM106">
        <v>8.6444070383302402E-2</v>
      </c>
      <c r="BN106">
        <v>1.3354742575099891E-2</v>
      </c>
      <c r="BO106">
        <v>1.1783596389794019E-2</v>
      </c>
      <c r="BP106">
        <v>1.6370722907395925</v>
      </c>
      <c r="BQ106">
        <v>1</v>
      </c>
    </row>
    <row r="107" spans="1:69">
      <c r="A107">
        <v>151</v>
      </c>
      <c r="B107">
        <f t="shared" si="2"/>
        <v>1073.1500000000001</v>
      </c>
      <c r="C107">
        <f t="shared" si="3"/>
        <v>2</v>
      </c>
      <c r="D107">
        <v>800</v>
      </c>
      <c r="E107">
        <v>2000</v>
      </c>
      <c r="F107" t="s">
        <v>122</v>
      </c>
      <c r="G107">
        <v>-10.41</v>
      </c>
      <c r="H107" t="s">
        <v>123</v>
      </c>
      <c r="I107">
        <v>69.510000000000005</v>
      </c>
      <c r="J107">
        <v>0.03</v>
      </c>
      <c r="K107">
        <v>16.54</v>
      </c>
      <c r="L107">
        <v>1.31</v>
      </c>
      <c r="M107">
        <v>0.34</v>
      </c>
      <c r="N107">
        <v>1.52</v>
      </c>
      <c r="O107">
        <v>4.9000000000000004</v>
      </c>
      <c r="P107">
        <v>5.78</v>
      </c>
      <c r="Q107">
        <v>0.03</v>
      </c>
      <c r="R107">
        <v>99.960000000000022</v>
      </c>
      <c r="S107">
        <v>9.2799999999999994</v>
      </c>
      <c r="T107">
        <v>6.05</v>
      </c>
      <c r="V107">
        <v>120.14699999999999</v>
      </c>
      <c r="X107">
        <v>136.18393738304709</v>
      </c>
      <c r="Y107">
        <v>0.1334776347561496</v>
      </c>
      <c r="Z107">
        <v>276.64413944057702</v>
      </c>
      <c r="AA107">
        <v>1.3025472083412573</v>
      </c>
      <c r="AB107">
        <v>186.06165008747996</v>
      </c>
      <c r="AC107">
        <v>0.54861669527728507</v>
      </c>
      <c r="AD107">
        <v>185.27419478897841</v>
      </c>
      <c r="AE107">
        <v>0.54206259656069999</v>
      </c>
      <c r="AF107">
        <v>136.97474208116677</v>
      </c>
      <c r="AG107">
        <v>0.14005961098626496</v>
      </c>
      <c r="AI107">
        <v>0.1334776347561496</v>
      </c>
      <c r="AJ107">
        <v>0.54861669527728507</v>
      </c>
      <c r="AK107">
        <v>1.3025472083412573</v>
      </c>
      <c r="AL107">
        <v>0.54206259656069999</v>
      </c>
      <c r="AM107">
        <v>0.14005961098626496</v>
      </c>
      <c r="AO107">
        <v>1.7234918752027846</v>
      </c>
      <c r="AP107">
        <v>4.3163873645895759E-2</v>
      </c>
      <c r="AQ107">
        <v>0.96836074786144222</v>
      </c>
      <c r="AS107">
        <v>0.62539328030326113</v>
      </c>
      <c r="AT107">
        <v>2.0309539435392471E-4</v>
      </c>
      <c r="AU107">
        <v>8.7702869790096533E-2</v>
      </c>
      <c r="AV107">
        <v>4.2324588649388069E-3</v>
      </c>
      <c r="AW107">
        <v>5.6247202735287419E-3</v>
      </c>
      <c r="AX107">
        <v>4.5600987229434432E-3</v>
      </c>
      <c r="AY107">
        <v>1.4653578966665913E-2</v>
      </c>
      <c r="AZ107">
        <v>4.2741782911805803E-2</v>
      </c>
      <c r="BA107">
        <v>3.3173023905217126E-2</v>
      </c>
      <c r="BB107">
        <v>2.0256273502066227E-4</v>
      </c>
      <c r="BC107">
        <v>0.18171509086718848</v>
      </c>
      <c r="BD107">
        <v>1.0002025627350206</v>
      </c>
      <c r="BF107">
        <v>0.63691988328148097</v>
      </c>
      <c r="BG107">
        <v>2.0683863888684885E-4</v>
      </c>
      <c r="BH107">
        <v>0.17863863699677784</v>
      </c>
      <c r="BI107">
        <v>4.310467175060304E-3</v>
      </c>
      <c r="BJ107">
        <v>5.7283893078763299E-3</v>
      </c>
      <c r="BK107">
        <v>4.6441457525107713E-3</v>
      </c>
      <c r="BL107">
        <v>1.492365859860063E-2</v>
      </c>
      <c r="BM107">
        <v>8.7059110613497234E-2</v>
      </c>
      <c r="BN107">
        <v>6.7568869635309045E-2</v>
      </c>
      <c r="BO107">
        <v>2.0629616212693578E-4</v>
      </c>
      <c r="BP107">
        <v>1.6519962449482914</v>
      </c>
      <c r="BQ107">
        <v>1</v>
      </c>
    </row>
    <row r="108" spans="1:69">
      <c r="A108">
        <v>107</v>
      </c>
      <c r="B108">
        <f t="shared" si="2"/>
        <v>1073.1500000000001</v>
      </c>
      <c r="C108">
        <f t="shared" si="3"/>
        <v>2</v>
      </c>
      <c r="D108">
        <v>800</v>
      </c>
      <c r="E108">
        <v>2000</v>
      </c>
      <c r="F108" t="s">
        <v>64</v>
      </c>
      <c r="G108">
        <v>-8.9600000000000009</v>
      </c>
      <c r="H108" t="s">
        <v>123</v>
      </c>
      <c r="I108">
        <v>70.319999999999993</v>
      </c>
      <c r="J108">
        <v>0.01</v>
      </c>
      <c r="K108">
        <v>16.350000000000001</v>
      </c>
      <c r="L108">
        <v>1.39</v>
      </c>
      <c r="M108">
        <v>0.27</v>
      </c>
      <c r="N108">
        <v>1.34</v>
      </c>
      <c r="O108">
        <v>4.33</v>
      </c>
      <c r="P108">
        <v>5.92</v>
      </c>
      <c r="Q108">
        <v>0.05</v>
      </c>
      <c r="R108">
        <v>99.98</v>
      </c>
      <c r="S108">
        <v>8.3800000000000008</v>
      </c>
      <c r="T108">
        <v>6</v>
      </c>
      <c r="V108">
        <v>200.245</v>
      </c>
      <c r="X108">
        <v>122.07757724763408</v>
      </c>
      <c r="Y108">
        <v>-0.3903589240798318</v>
      </c>
      <c r="Z108">
        <v>268.29307441826245</v>
      </c>
      <c r="AA108">
        <v>0.33982408758402177</v>
      </c>
      <c r="AB108">
        <v>125.92122770621116</v>
      </c>
      <c r="AC108">
        <v>-0.37116418534190043</v>
      </c>
      <c r="AD108">
        <v>178.57994377520501</v>
      </c>
      <c r="AE108">
        <v>-0.10819274501133609</v>
      </c>
      <c r="AF108">
        <v>116.40293927791409</v>
      </c>
      <c r="AG108">
        <v>-0.41869739929629163</v>
      </c>
      <c r="AI108">
        <v>0.3903589240798318</v>
      </c>
      <c r="AJ108">
        <v>0.37116418534190043</v>
      </c>
      <c r="AK108">
        <v>0.33982408758402177</v>
      </c>
      <c r="AL108">
        <v>0.10819274501133609</v>
      </c>
      <c r="AM108">
        <v>0.41869739929629163</v>
      </c>
      <c r="AO108">
        <v>1.5587113201063323</v>
      </c>
      <c r="AP108">
        <v>2.9897058991587209E-2</v>
      </c>
      <c r="AQ108">
        <v>1.0239865481014396</v>
      </c>
      <c r="AS108">
        <v>0.63369338397568675</v>
      </c>
      <c r="AT108">
        <v>6.7806793720458168E-5</v>
      </c>
      <c r="AU108">
        <v>8.6834127535830863E-2</v>
      </c>
      <c r="AV108">
        <v>3.0194939564534761E-3</v>
      </c>
      <c r="AW108">
        <v>7.4563867111275212E-3</v>
      </c>
      <c r="AX108">
        <v>3.6270494853864127E-3</v>
      </c>
      <c r="AY108">
        <v>1.2938958153229596E-2</v>
      </c>
      <c r="AZ108">
        <v>3.7830217596665647E-2</v>
      </c>
      <c r="BA108">
        <v>3.4030890908039776E-2</v>
      </c>
      <c r="BB108">
        <v>3.3814478247257336E-4</v>
      </c>
      <c r="BC108">
        <v>0.18050168488385962</v>
      </c>
      <c r="BD108">
        <v>1.0003381447824726</v>
      </c>
      <c r="BF108">
        <v>0.64782003850502634</v>
      </c>
      <c r="BG108">
        <v>6.9318381459660222E-5</v>
      </c>
      <c r="BH108">
        <v>0.17753976691658374</v>
      </c>
      <c r="BI108">
        <v>3.0868062387888768E-3</v>
      </c>
      <c r="BJ108">
        <v>7.622608738639328E-3</v>
      </c>
      <c r="BK108">
        <v>3.7079057422711127E-3</v>
      </c>
      <c r="BL108">
        <v>1.3227400791928927E-2</v>
      </c>
      <c r="BM108">
        <v>7.7347100789885298E-2</v>
      </c>
      <c r="BN108">
        <v>6.9579053895416784E-2</v>
      </c>
      <c r="BO108">
        <v>3.4568289892397057E-4</v>
      </c>
      <c r="BP108">
        <v>1.6670074673714466</v>
      </c>
      <c r="BQ108">
        <v>1</v>
      </c>
    </row>
    <row r="109" spans="1:69">
      <c r="A109">
        <v>167</v>
      </c>
      <c r="B109">
        <f t="shared" si="2"/>
        <v>1123.1500000000001</v>
      </c>
      <c r="C109">
        <f t="shared" si="3"/>
        <v>2</v>
      </c>
      <c r="D109">
        <v>850</v>
      </c>
      <c r="E109">
        <v>2000</v>
      </c>
      <c r="F109" t="s">
        <v>122</v>
      </c>
      <c r="G109">
        <v>-9.35</v>
      </c>
      <c r="H109" t="s">
        <v>123</v>
      </c>
      <c r="I109">
        <v>67.83</v>
      </c>
      <c r="J109">
        <v>0.02</v>
      </c>
      <c r="K109">
        <v>17.68</v>
      </c>
      <c r="L109">
        <v>1.61</v>
      </c>
      <c r="M109">
        <v>0.41</v>
      </c>
      <c r="N109">
        <v>1.89</v>
      </c>
      <c r="O109">
        <v>5.21</v>
      </c>
      <c r="P109">
        <v>5.21</v>
      </c>
      <c r="Q109">
        <v>0.1</v>
      </c>
      <c r="R109">
        <v>99.95999999999998</v>
      </c>
      <c r="S109">
        <v>9.7799999999999994</v>
      </c>
      <c r="T109">
        <v>6.06</v>
      </c>
      <c r="V109">
        <v>400.49</v>
      </c>
      <c r="X109">
        <v>240.77858831223</v>
      </c>
      <c r="Y109">
        <v>-0.39879001145539217</v>
      </c>
      <c r="Z109">
        <v>437.78581311446669</v>
      </c>
      <c r="AA109">
        <v>9.312545410488822E-2</v>
      </c>
      <c r="AB109">
        <v>326.06979970874403</v>
      </c>
      <c r="AC109">
        <v>-0.18582286771518883</v>
      </c>
      <c r="AD109">
        <v>379.2488221729854</v>
      </c>
      <c r="AE109">
        <v>-5.3037973050549601E-2</v>
      </c>
      <c r="AF109">
        <v>259.65359561238955</v>
      </c>
      <c r="AG109">
        <v>-0.35166022719071749</v>
      </c>
      <c r="AI109">
        <v>0.39879001145539217</v>
      </c>
      <c r="AJ109">
        <v>0.18582286771518883</v>
      </c>
      <c r="AK109">
        <v>9.312545410488822E-2</v>
      </c>
      <c r="AL109">
        <v>5.3037973050549601E-2</v>
      </c>
      <c r="AM109">
        <v>0.35166022719071749</v>
      </c>
      <c r="AO109">
        <v>1.7320659830796519</v>
      </c>
      <c r="AP109">
        <v>4.3706303876005936E-2</v>
      </c>
      <c r="AQ109">
        <v>1.001919752141766</v>
      </c>
      <c r="AS109">
        <v>0.61189458995778567</v>
      </c>
      <c r="AT109">
        <v>1.3575558019163401E-4</v>
      </c>
      <c r="AU109">
        <v>9.3996013343937243E-2</v>
      </c>
      <c r="AV109">
        <v>5.2835748748659688E-3</v>
      </c>
      <c r="AW109">
        <v>6.8630635530444479E-3</v>
      </c>
      <c r="AX109">
        <v>5.5135086330719363E-3</v>
      </c>
      <c r="AY109">
        <v>1.8268832737568075E-2</v>
      </c>
      <c r="AZ109">
        <v>4.5566235643498938E-2</v>
      </c>
      <c r="BA109">
        <v>2.9980841668620632E-2</v>
      </c>
      <c r="BB109">
        <v>6.7699766667315433E-4</v>
      </c>
      <c r="BC109">
        <v>0.1824975840074155</v>
      </c>
      <c r="BD109">
        <v>1.0006769976666732</v>
      </c>
      <c r="BF109">
        <v>0.61992540955419373</v>
      </c>
      <c r="BG109">
        <v>1.3753730631181418E-4</v>
      </c>
      <c r="BH109">
        <v>0.19045933082272162</v>
      </c>
      <c r="BI109">
        <v>5.3529192314602791E-3</v>
      </c>
      <c r="BJ109">
        <v>6.9531379321576634E-3</v>
      </c>
      <c r="BK109">
        <v>5.5858707586767618E-3</v>
      </c>
      <c r="BL109">
        <v>1.8508602303045824E-2</v>
      </c>
      <c r="BM109">
        <v>9.2328540754340618E-2</v>
      </c>
      <c r="BN109">
        <v>6.0748651337091619E-2</v>
      </c>
      <c r="BO109">
        <v>6.8588293256285004E-4</v>
      </c>
      <c r="BP109">
        <v>1.642230585192229</v>
      </c>
      <c r="BQ109">
        <v>1</v>
      </c>
    </row>
    <row r="110" spans="1:69">
      <c r="A110">
        <v>143</v>
      </c>
      <c r="B110">
        <f t="shared" si="2"/>
        <v>1123.1500000000001</v>
      </c>
      <c r="C110">
        <f t="shared" si="3"/>
        <v>2</v>
      </c>
      <c r="D110">
        <v>850</v>
      </c>
      <c r="E110">
        <v>2000</v>
      </c>
      <c r="F110" t="s">
        <v>64</v>
      </c>
      <c r="G110">
        <v>-7.93</v>
      </c>
      <c r="H110" t="s">
        <v>123</v>
      </c>
      <c r="I110">
        <v>68.39</v>
      </c>
      <c r="J110">
        <v>0</v>
      </c>
      <c r="K110">
        <v>17.52</v>
      </c>
      <c r="L110">
        <v>1.64</v>
      </c>
      <c r="M110">
        <v>0.4</v>
      </c>
      <c r="N110">
        <v>1.79</v>
      </c>
      <c r="O110">
        <v>4.9000000000000004</v>
      </c>
      <c r="P110">
        <v>5.27</v>
      </c>
      <c r="Q110">
        <v>0.09</v>
      </c>
      <c r="R110">
        <v>100.00000000000001</v>
      </c>
      <c r="S110">
        <v>8.39</v>
      </c>
      <c r="T110">
        <v>5.62</v>
      </c>
      <c r="V110">
        <v>360.44100000000003</v>
      </c>
      <c r="X110">
        <v>234.95904458268339</v>
      </c>
      <c r="Y110">
        <v>-0.34813452248028565</v>
      </c>
      <c r="Z110">
        <v>429.67400261472574</v>
      </c>
      <c r="AA110">
        <v>0.19207859986717854</v>
      </c>
      <c r="AB110">
        <v>237.85764974337488</v>
      </c>
      <c r="AC110">
        <v>-0.3400926927198214</v>
      </c>
      <c r="AD110">
        <v>355.81597952811597</v>
      </c>
      <c r="AE110">
        <v>-1.2831560427043694E-2</v>
      </c>
      <c r="AF110">
        <v>240.6120150694297</v>
      </c>
      <c r="AG110">
        <v>-0.33245103895109135</v>
      </c>
      <c r="AI110">
        <v>0.34813452248028565</v>
      </c>
      <c r="AJ110">
        <v>0.3400926927198214</v>
      </c>
      <c r="AK110">
        <v>0.19207859986717854</v>
      </c>
      <c r="AL110">
        <v>1.2831560427043694E-2</v>
      </c>
      <c r="AM110">
        <v>0.33245103895109135</v>
      </c>
      <c r="AO110">
        <v>1.6280704719527077</v>
      </c>
      <c r="AP110">
        <v>3.7572902868836654E-2</v>
      </c>
      <c r="AQ110">
        <v>1.0294201287236011</v>
      </c>
      <c r="AS110">
        <v>0.62470898409529174</v>
      </c>
      <c r="AT110">
        <v>0</v>
      </c>
      <c r="AU110">
        <v>9.4317358026157427E-2</v>
      </c>
      <c r="AV110">
        <v>3.6644699781327675E-3</v>
      </c>
      <c r="AW110">
        <v>8.8641843657478892E-3</v>
      </c>
      <c r="AX110">
        <v>5.4467136679019635E-3</v>
      </c>
      <c r="AY110">
        <v>1.7519930458100009E-2</v>
      </c>
      <c r="AZ110">
        <v>4.3394217367309126E-2</v>
      </c>
      <c r="BA110">
        <v>3.0707684111278798E-2</v>
      </c>
      <c r="BB110">
        <v>6.169642973579846E-4</v>
      </c>
      <c r="BC110">
        <v>0.17137645793008058</v>
      </c>
      <c r="BD110">
        <v>1.0006169642973581</v>
      </c>
      <c r="BF110">
        <v>0.62656185181685942</v>
      </c>
      <c r="BG110">
        <v>0</v>
      </c>
      <c r="BH110">
        <v>0.18919420084513658</v>
      </c>
      <c r="BI110">
        <v>3.6753386839013732E-3</v>
      </c>
      <c r="BJ110">
        <v>8.8904752652026256E-3</v>
      </c>
      <c r="BK110">
        <v>5.4628684538916231E-3</v>
      </c>
      <c r="BL110">
        <v>1.7571894035471856E-2</v>
      </c>
      <c r="BM110">
        <v>8.7045846575041913E-2</v>
      </c>
      <c r="BN110">
        <v>6.1597524324494508E-2</v>
      </c>
      <c r="BO110">
        <v>6.1879419457579047E-4</v>
      </c>
      <c r="BP110">
        <v>1.6512825044222608</v>
      </c>
      <c r="BQ110">
        <v>1</v>
      </c>
    </row>
    <row r="111" spans="1:69">
      <c r="A111" t="s">
        <v>124</v>
      </c>
      <c r="B111">
        <f t="shared" si="2"/>
        <v>1023.15</v>
      </c>
      <c r="C111">
        <f t="shared" si="3"/>
        <v>2</v>
      </c>
      <c r="D111">
        <v>750</v>
      </c>
      <c r="E111">
        <v>2000</v>
      </c>
      <c r="F111" t="s">
        <v>125</v>
      </c>
      <c r="G111">
        <v>-14.44</v>
      </c>
      <c r="H111" t="s">
        <v>126</v>
      </c>
      <c r="I111">
        <v>72.22</v>
      </c>
      <c r="K111">
        <v>11.95</v>
      </c>
      <c r="N111">
        <v>0.14000000000000001</v>
      </c>
      <c r="O111">
        <v>3.57</v>
      </c>
      <c r="P111">
        <v>3.87</v>
      </c>
      <c r="Q111">
        <v>1.5480649188514356E-2</v>
      </c>
      <c r="R111">
        <v>91.765480649188518</v>
      </c>
      <c r="S111">
        <v>8.230000000000004</v>
      </c>
      <c r="T111">
        <v>5.26</v>
      </c>
      <c r="V111">
        <v>61.999999999999993</v>
      </c>
      <c r="X111">
        <v>119.10854524106026</v>
      </c>
      <c r="Y111">
        <v>0.92110556840419788</v>
      </c>
      <c r="Z111">
        <v>131.68086840164688</v>
      </c>
      <c r="AA111">
        <v>1.1238849742201111</v>
      </c>
      <c r="AB111">
        <v>74.529826375268414</v>
      </c>
      <c r="AC111">
        <v>0.20209397379465197</v>
      </c>
      <c r="AD111">
        <v>99.422516053291531</v>
      </c>
      <c r="AE111">
        <v>0.60358896860147648</v>
      </c>
      <c r="AF111">
        <v>96.377609022791248</v>
      </c>
      <c r="AG111">
        <v>0.55447756488373001</v>
      </c>
      <c r="AI111">
        <v>0.92110556840419788</v>
      </c>
      <c r="AJ111">
        <v>0.20209397379465197</v>
      </c>
      <c r="AK111">
        <v>1.1238849742201111</v>
      </c>
      <c r="AL111">
        <v>0.60358896860147648</v>
      </c>
      <c r="AM111">
        <v>0.55447756488373001</v>
      </c>
      <c r="AO111">
        <v>1.1752020070785199</v>
      </c>
      <c r="AP111">
        <v>0</v>
      </c>
      <c r="AQ111">
        <v>1.158377213747847</v>
      </c>
      <c r="AS111">
        <v>0.7018316875724061</v>
      </c>
      <c r="AT111">
        <v>0</v>
      </c>
      <c r="AU111">
        <v>6.8440909322311685E-2</v>
      </c>
      <c r="AV111">
        <v>0</v>
      </c>
      <c r="AW111">
        <v>0</v>
      </c>
      <c r="AX111">
        <v>0</v>
      </c>
      <c r="AY111">
        <v>1.4577992527566805E-3</v>
      </c>
      <c r="AZ111">
        <v>3.3635224966314346E-2</v>
      </c>
      <c r="BA111">
        <v>2.3990414672890599E-2</v>
      </c>
      <c r="BB111">
        <v>1.1290080359872529E-4</v>
      </c>
      <c r="BC111">
        <v>0.17064396421332054</v>
      </c>
      <c r="BD111">
        <v>1.0001129008035987</v>
      </c>
      <c r="BF111">
        <v>0.73457724233866173</v>
      </c>
      <c r="BG111">
        <v>0</v>
      </c>
      <c r="BH111">
        <v>0.14326835143916858</v>
      </c>
      <c r="BI111">
        <v>0</v>
      </c>
      <c r="BJ111">
        <v>0</v>
      </c>
      <c r="BK111">
        <v>0</v>
      </c>
      <c r="BL111">
        <v>1.5258161948734834E-3</v>
      </c>
      <c r="BM111">
        <v>7.0409105883087311E-2</v>
      </c>
      <c r="BN111">
        <v>5.0219484144208994E-2</v>
      </c>
      <c r="BO111">
        <v>1.1816844755504767E-4</v>
      </c>
      <c r="BP111">
        <v>1.7458971230445979</v>
      </c>
      <c r="BQ111">
        <v>1</v>
      </c>
    </row>
    <row r="112" spans="1:69">
      <c r="A112" t="s">
        <v>127</v>
      </c>
      <c r="B112">
        <f t="shared" si="2"/>
        <v>1023.15</v>
      </c>
      <c r="C112">
        <f t="shared" si="3"/>
        <v>2</v>
      </c>
      <c r="D112">
        <v>750</v>
      </c>
      <c r="E112">
        <v>2000</v>
      </c>
      <c r="F112" t="s">
        <v>125</v>
      </c>
      <c r="G112">
        <v>-14.44</v>
      </c>
      <c r="H112" t="s">
        <v>126</v>
      </c>
      <c r="I112">
        <v>71.849999999999994</v>
      </c>
      <c r="K112">
        <v>11.91</v>
      </c>
      <c r="N112">
        <v>0.5</v>
      </c>
      <c r="O112">
        <v>3.62</v>
      </c>
      <c r="P112">
        <v>3.9</v>
      </c>
      <c r="Q112">
        <v>7.9900124843945066E-3</v>
      </c>
      <c r="R112">
        <v>91.7879900124844</v>
      </c>
      <c r="S112">
        <v>8.2000000000000028</v>
      </c>
      <c r="T112">
        <v>5.26</v>
      </c>
      <c r="V112">
        <v>32</v>
      </c>
      <c r="X112">
        <v>31.193154361296227</v>
      </c>
      <c r="Y112">
        <v>-2.5213926209492921E-2</v>
      </c>
      <c r="Z112">
        <v>137.10889531353803</v>
      </c>
      <c r="AA112">
        <v>3.2846529785480634</v>
      </c>
      <c r="AB112">
        <v>20.895100869761112</v>
      </c>
      <c r="AC112">
        <v>-0.34702809781996524</v>
      </c>
      <c r="AD112">
        <v>80.191169397697337</v>
      </c>
      <c r="AE112">
        <v>1.5059740436780418</v>
      </c>
      <c r="AF112">
        <v>54.744332500447875</v>
      </c>
      <c r="AG112">
        <v>0.7107603906389961</v>
      </c>
      <c r="AI112">
        <v>2.5213926209492921E-2</v>
      </c>
      <c r="AJ112">
        <v>0.34702809781996524</v>
      </c>
      <c r="AK112">
        <v>3.2846529785480634</v>
      </c>
      <c r="AL112">
        <v>1.5059740436780418</v>
      </c>
      <c r="AM112">
        <v>0.7107603906389961</v>
      </c>
      <c r="AO112">
        <v>1.2749445027820068</v>
      </c>
      <c r="AP112">
        <v>0</v>
      </c>
      <c r="AQ112">
        <v>1.0743859598524508</v>
      </c>
      <c r="AS112">
        <v>0.69783064066490719</v>
      </c>
      <c r="AT112">
        <v>0</v>
      </c>
      <c r="AU112">
        <v>6.8172214366389747E-2</v>
      </c>
      <c r="AV112">
        <v>0</v>
      </c>
      <c r="AW112">
        <v>0</v>
      </c>
      <c r="AX112">
        <v>0</v>
      </c>
      <c r="AY112">
        <v>5.2034030316510617E-3</v>
      </c>
      <c r="AZ112">
        <v>3.408650429474893E-2</v>
      </c>
      <c r="BA112">
        <v>2.4162349975763629E-2</v>
      </c>
      <c r="BB112">
        <v>5.8237549912114846E-5</v>
      </c>
      <c r="BC112">
        <v>0.1705448876665395</v>
      </c>
      <c r="BD112">
        <v>1.0000582375499121</v>
      </c>
      <c r="BF112">
        <v>0.73004292245937186</v>
      </c>
      <c r="BG112">
        <v>0</v>
      </c>
      <c r="BH112">
        <v>0.14263816951100161</v>
      </c>
      <c r="BI112">
        <v>0</v>
      </c>
      <c r="BJ112">
        <v>0</v>
      </c>
      <c r="BK112">
        <v>0</v>
      </c>
      <c r="BL112">
        <v>5.4435952430248839E-3</v>
      </c>
      <c r="BM112">
        <v>7.1319915640424947E-2</v>
      </c>
      <c r="BN112">
        <v>5.055539714617658E-2</v>
      </c>
      <c r="BO112">
        <v>6.0925830218925085E-5</v>
      </c>
      <c r="BP112">
        <v>1.7404243508215718</v>
      </c>
      <c r="BQ112">
        <v>1</v>
      </c>
    </row>
    <row r="113" spans="1:69">
      <c r="A113" t="s">
        <v>128</v>
      </c>
      <c r="B113">
        <f t="shared" si="2"/>
        <v>1123.1500000000001</v>
      </c>
      <c r="C113">
        <f t="shared" si="3"/>
        <v>2</v>
      </c>
      <c r="D113">
        <v>850</v>
      </c>
      <c r="E113">
        <v>2000</v>
      </c>
      <c r="F113" t="s">
        <v>50</v>
      </c>
      <c r="G113">
        <v>-10.72</v>
      </c>
      <c r="H113" t="s">
        <v>126</v>
      </c>
      <c r="I113">
        <v>72.3</v>
      </c>
      <c r="K113">
        <v>12.11</v>
      </c>
      <c r="N113">
        <v>0.2</v>
      </c>
      <c r="O113">
        <v>3.9</v>
      </c>
      <c r="P113">
        <v>3.98</v>
      </c>
      <c r="Q113">
        <v>3.245942571785268E-2</v>
      </c>
      <c r="R113">
        <v>92.522459425717855</v>
      </c>
      <c r="S113">
        <v>7.5</v>
      </c>
      <c r="T113">
        <v>5.62</v>
      </c>
      <c r="V113">
        <v>129.99999999999997</v>
      </c>
      <c r="X113">
        <v>127.96135448169932</v>
      </c>
      <c r="Y113">
        <v>-1.5681888602312732E-2</v>
      </c>
      <c r="Z113">
        <v>372.28989731537968</v>
      </c>
      <c r="AA113">
        <v>1.8637684408875366</v>
      </c>
      <c r="AB113">
        <v>647.30425807592474</v>
      </c>
      <c r="AC113">
        <v>3.9792635236609604</v>
      </c>
      <c r="AD113">
        <v>489.57899163389595</v>
      </c>
      <c r="AE113">
        <v>2.7659922433376618</v>
      </c>
      <c r="AF113">
        <v>134.61630933003522</v>
      </c>
      <c r="AG113">
        <v>3.5510071769501932E-2</v>
      </c>
      <c r="AI113">
        <v>1.5681888602312732E-2</v>
      </c>
      <c r="AJ113">
        <v>3.9792635236609604</v>
      </c>
      <c r="AK113">
        <v>1.8637684408875366</v>
      </c>
      <c r="AL113">
        <v>2.7659922433376618</v>
      </c>
      <c r="AM113">
        <v>3.5510071769501932E-2</v>
      </c>
      <c r="AO113">
        <v>1.2590634216685634</v>
      </c>
      <c r="AP113">
        <v>0</v>
      </c>
      <c r="AQ113">
        <v>1.0922534793323355</v>
      </c>
      <c r="AS113">
        <v>0.69032909321577507</v>
      </c>
      <c r="AT113">
        <v>0</v>
      </c>
      <c r="AU113">
        <v>6.8145063370561892E-2</v>
      </c>
      <c r="AV113">
        <v>0</v>
      </c>
      <c r="AW113">
        <v>0</v>
      </c>
      <c r="AX113">
        <v>0</v>
      </c>
      <c r="AY113">
        <v>2.0461717015277489E-3</v>
      </c>
      <c r="AZ113">
        <v>3.6102154338862297E-2</v>
      </c>
      <c r="BA113">
        <v>2.4241096067211837E-2</v>
      </c>
      <c r="BB113">
        <v>2.3259002575021977E-4</v>
      </c>
      <c r="BC113">
        <v>0.17913642130606111</v>
      </c>
      <c r="BD113">
        <v>1.0002325900257503</v>
      </c>
      <c r="BF113">
        <v>0.72715828418404072</v>
      </c>
      <c r="BG113">
        <v>0</v>
      </c>
      <c r="BH113">
        <v>0.14356123142752159</v>
      </c>
      <c r="BI113">
        <v>0</v>
      </c>
      <c r="BJ113">
        <v>0</v>
      </c>
      <c r="BK113">
        <v>0</v>
      </c>
      <c r="BL113">
        <v>2.1553353585284712E-3</v>
      </c>
      <c r="BM113">
        <v>7.6056422545091804E-2</v>
      </c>
      <c r="BN113">
        <v>5.1068726484817521E-2</v>
      </c>
      <c r="BO113">
        <v>2.449987487199631E-4</v>
      </c>
      <c r="BP113">
        <v>1.7353763253828469</v>
      </c>
      <c r="BQ113">
        <v>1</v>
      </c>
    </row>
    <row r="114" spans="1:69">
      <c r="A114" t="s">
        <v>129</v>
      </c>
      <c r="B114">
        <f t="shared" si="2"/>
        <v>1123.1500000000001</v>
      </c>
      <c r="C114">
        <f t="shared" si="3"/>
        <v>2</v>
      </c>
      <c r="D114">
        <v>850</v>
      </c>
      <c r="E114">
        <v>2000</v>
      </c>
      <c r="F114" t="s">
        <v>50</v>
      </c>
      <c r="G114">
        <v>-10.72</v>
      </c>
      <c r="H114" t="s">
        <v>126</v>
      </c>
      <c r="I114">
        <v>72.53</v>
      </c>
      <c r="K114">
        <v>12.34</v>
      </c>
      <c r="N114">
        <v>0.13</v>
      </c>
      <c r="O114">
        <v>3.92</v>
      </c>
      <c r="P114">
        <v>3.92</v>
      </c>
      <c r="Q114">
        <v>7.990012484394507E-2</v>
      </c>
      <c r="R114">
        <v>92.919900124843949</v>
      </c>
      <c r="S114">
        <v>7.0799999999999983</v>
      </c>
      <c r="T114">
        <v>5.62</v>
      </c>
      <c r="V114">
        <v>320</v>
      </c>
      <c r="X114">
        <v>265.14549729291258</v>
      </c>
      <c r="Y114">
        <v>-0.17142032095964818</v>
      </c>
      <c r="Z114">
        <v>366.55296074387223</v>
      </c>
      <c r="AA114">
        <v>0.14547800232460073</v>
      </c>
      <c r="AB114">
        <v>1001.5907648610082</v>
      </c>
      <c r="AC114">
        <v>2.1299711401906505</v>
      </c>
      <c r="AD114">
        <v>524.34157438952354</v>
      </c>
      <c r="AE114">
        <v>0.63856741996726107</v>
      </c>
      <c r="AF114">
        <v>177.08216413096639</v>
      </c>
      <c r="AG114">
        <v>-0.44661823709073001</v>
      </c>
      <c r="AI114">
        <v>0.17142032095964818</v>
      </c>
      <c r="AJ114">
        <v>2.1299711401906505</v>
      </c>
      <c r="AK114">
        <v>0.14547800232460073</v>
      </c>
      <c r="AL114">
        <v>0.63856741996726107</v>
      </c>
      <c r="AM114">
        <v>0.44661823709073001</v>
      </c>
      <c r="AO114">
        <v>1.218721604899955</v>
      </c>
      <c r="AP114">
        <v>0</v>
      </c>
      <c r="AQ114">
        <v>1.1292238303807887</v>
      </c>
      <c r="AS114">
        <v>0.69073349977113807</v>
      </c>
      <c r="AT114">
        <v>0</v>
      </c>
      <c r="AU114">
        <v>6.925966374858597E-2</v>
      </c>
      <c r="AV114">
        <v>0</v>
      </c>
      <c r="AW114">
        <v>0</v>
      </c>
      <c r="AX114">
        <v>0</v>
      </c>
      <c r="AY114">
        <v>1.326570676780851E-3</v>
      </c>
      <c r="AZ114">
        <v>3.6193413201674345E-2</v>
      </c>
      <c r="BA114">
        <v>2.3813882698936049E-2</v>
      </c>
      <c r="BB114">
        <v>5.7104807943098869E-4</v>
      </c>
      <c r="BC114">
        <v>0.17867296990288464</v>
      </c>
      <c r="BD114">
        <v>1.000571048079431</v>
      </c>
      <c r="BF114">
        <v>0.72663356514117716</v>
      </c>
      <c r="BG114">
        <v>0</v>
      </c>
      <c r="BH114">
        <v>0.14571870745168405</v>
      </c>
      <c r="BI114">
        <v>0</v>
      </c>
      <c r="BJ114">
        <v>0</v>
      </c>
      <c r="BK114">
        <v>0</v>
      </c>
      <c r="BL114">
        <v>1.3955176353838271E-3</v>
      </c>
      <c r="BM114">
        <v>7.6149047000251713E-2</v>
      </c>
      <c r="BN114">
        <v>5.0103162771503194E-2</v>
      </c>
      <c r="BO114">
        <v>6.0072763513199388E-4</v>
      </c>
      <c r="BP114">
        <v>1.7363668139811417</v>
      </c>
      <c r="BQ114">
        <v>1</v>
      </c>
    </row>
    <row r="115" spans="1:69">
      <c r="A115" t="s">
        <v>130</v>
      </c>
      <c r="B115">
        <f t="shared" si="2"/>
        <v>1123.1500000000001</v>
      </c>
      <c r="C115">
        <f t="shared" si="3"/>
        <v>2</v>
      </c>
      <c r="D115">
        <v>850</v>
      </c>
      <c r="E115">
        <v>2000</v>
      </c>
      <c r="F115" t="s">
        <v>50</v>
      </c>
      <c r="G115">
        <v>-10.72</v>
      </c>
      <c r="H115" t="s">
        <v>126</v>
      </c>
      <c r="I115">
        <v>72.64</v>
      </c>
      <c r="K115">
        <v>12.06</v>
      </c>
      <c r="N115">
        <v>0.3</v>
      </c>
      <c r="O115">
        <v>3.83</v>
      </c>
      <c r="P115">
        <v>3.86</v>
      </c>
      <c r="Q115">
        <v>2.4968789013732832E-2</v>
      </c>
      <c r="R115">
        <v>92.714968789013724</v>
      </c>
      <c r="S115">
        <v>7.2800000000000011</v>
      </c>
      <c r="T115">
        <v>5.62</v>
      </c>
      <c r="V115">
        <v>100</v>
      </c>
      <c r="X115">
        <v>100.47126451149157</v>
      </c>
      <c r="Y115">
        <v>4.7126451149156878E-3</v>
      </c>
      <c r="Z115">
        <v>373.28442208608504</v>
      </c>
      <c r="AA115">
        <v>2.7328442208608505</v>
      </c>
      <c r="AB115">
        <v>434.03741054223968</v>
      </c>
      <c r="AC115">
        <v>3.3403741054223968</v>
      </c>
      <c r="AD115">
        <v>447.4364498951519</v>
      </c>
      <c r="AE115">
        <v>3.4743644989515188</v>
      </c>
      <c r="AF115">
        <v>111.02815298386103</v>
      </c>
      <c r="AG115">
        <v>0.11028152983861034</v>
      </c>
      <c r="AI115">
        <v>4.7126451149156878E-3</v>
      </c>
      <c r="AJ115">
        <v>3.3403741054223968</v>
      </c>
      <c r="AK115">
        <v>2.7328442208608505</v>
      </c>
      <c r="AL115">
        <v>3.4743644989515188</v>
      </c>
      <c r="AM115">
        <v>0.11028152983861034</v>
      </c>
      <c r="AO115">
        <v>1.2524403961016892</v>
      </c>
      <c r="AP115">
        <v>0</v>
      </c>
      <c r="AQ115">
        <v>1.0939824280376624</v>
      </c>
      <c r="AS115">
        <v>0.69177047730841135</v>
      </c>
      <c r="AT115">
        <v>0</v>
      </c>
      <c r="AU115">
        <v>6.768709465409109E-2</v>
      </c>
      <c r="AV115">
        <v>0</v>
      </c>
      <c r="AW115">
        <v>0</v>
      </c>
      <c r="AX115">
        <v>0</v>
      </c>
      <c r="AY115">
        <v>3.061270045515613E-3</v>
      </c>
      <c r="AZ115">
        <v>3.5361900209967448E-2</v>
      </c>
      <c r="BA115">
        <v>2.3449025238100146E-2</v>
      </c>
      <c r="BB115">
        <v>1.7844979084054218E-4</v>
      </c>
      <c r="BC115">
        <v>0.17867023254391437</v>
      </c>
      <c r="BD115">
        <v>1.0001784497908406</v>
      </c>
      <c r="BF115">
        <v>0.72984827664793694</v>
      </c>
      <c r="BG115">
        <v>0</v>
      </c>
      <c r="BH115">
        <v>0.14282572328558515</v>
      </c>
      <c r="BI115">
        <v>0</v>
      </c>
      <c r="BJ115">
        <v>0</v>
      </c>
      <c r="BK115">
        <v>0</v>
      </c>
      <c r="BL115">
        <v>3.2297745283475323E-3</v>
      </c>
      <c r="BM115">
        <v>7.461671977578406E-2</v>
      </c>
      <c r="BN115">
        <v>4.9479505762346519E-2</v>
      </c>
      <c r="BO115">
        <v>1.8827237730627985E-4</v>
      </c>
      <c r="BP115">
        <v>1.7392130255216647</v>
      </c>
      <c r="BQ115">
        <v>1</v>
      </c>
    </row>
    <row r="116" spans="1:69">
      <c r="A116" t="s">
        <v>131</v>
      </c>
      <c r="B116">
        <f t="shared" si="2"/>
        <v>1223.1500000000001</v>
      </c>
      <c r="C116">
        <f t="shared" si="3"/>
        <v>2</v>
      </c>
      <c r="D116">
        <v>950</v>
      </c>
      <c r="E116">
        <v>2000</v>
      </c>
      <c r="F116" t="s">
        <v>132</v>
      </c>
      <c r="G116">
        <v>-9.0399999999999991</v>
      </c>
      <c r="H116" t="s">
        <v>126</v>
      </c>
      <c r="I116">
        <v>72.739999999999995</v>
      </c>
      <c r="K116">
        <v>12.36</v>
      </c>
      <c r="N116">
        <v>0.16</v>
      </c>
      <c r="O116">
        <v>3.52</v>
      </c>
      <c r="P116">
        <v>3.7</v>
      </c>
      <c r="Q116">
        <v>0.30461922596754054</v>
      </c>
      <c r="R116">
        <v>92.784619225967532</v>
      </c>
      <c r="S116">
        <v>7.4599999999999937</v>
      </c>
      <c r="T116">
        <v>5.8</v>
      </c>
      <c r="V116">
        <v>1219.9999999999998</v>
      </c>
      <c r="X116">
        <v>798.45246955938649</v>
      </c>
      <c r="Y116">
        <v>-0.34553076265624044</v>
      </c>
      <c r="Z116">
        <v>809.69001351888721</v>
      </c>
      <c r="AA116">
        <v>-0.33631966105009231</v>
      </c>
      <c r="AB116">
        <v>6233.6321981865567</v>
      </c>
      <c r="AC116">
        <v>4.1095345886775059</v>
      </c>
      <c r="AD116">
        <v>1818.5019977373561</v>
      </c>
      <c r="AE116">
        <v>0.49057540798143967</v>
      </c>
      <c r="AF116">
        <v>219.65196587659901</v>
      </c>
      <c r="AG116">
        <v>-0.81995740501918113</v>
      </c>
      <c r="AI116">
        <v>0.34553076265624044</v>
      </c>
      <c r="AJ116">
        <v>4.1095345886775059</v>
      </c>
      <c r="AK116">
        <v>0.33631966105009231</v>
      </c>
      <c r="AL116">
        <v>0.49057540798143967</v>
      </c>
      <c r="AM116">
        <v>0.81995740501918113</v>
      </c>
      <c r="AO116">
        <v>1.1109315943815901</v>
      </c>
      <c r="AP116">
        <v>0</v>
      </c>
      <c r="AQ116">
        <v>1.2254292371296316</v>
      </c>
      <c r="AS116">
        <v>0.69058485287018689</v>
      </c>
      <c r="AT116">
        <v>0</v>
      </c>
      <c r="AU116">
        <v>6.9156753838521309E-2</v>
      </c>
      <c r="AV116">
        <v>0</v>
      </c>
      <c r="AW116">
        <v>0</v>
      </c>
      <c r="AX116">
        <v>0</v>
      </c>
      <c r="AY116">
        <v>1.6276384225437615E-3</v>
      </c>
      <c r="AZ116">
        <v>3.2399405940587149E-2</v>
      </c>
      <c r="BA116">
        <v>2.2407673973204638E-2</v>
      </c>
      <c r="BB116">
        <v>2.1703682993483631E-3</v>
      </c>
      <c r="BC116">
        <v>0.18382367495495625</v>
      </c>
      <c r="BD116">
        <v>1.0021703682993484</v>
      </c>
      <c r="BF116">
        <v>0.73455521116510414</v>
      </c>
      <c r="BG116">
        <v>0</v>
      </c>
      <c r="BH116">
        <v>0.14712009308694526</v>
      </c>
      <c r="BI116">
        <v>0</v>
      </c>
      <c r="BJ116">
        <v>0</v>
      </c>
      <c r="BK116">
        <v>0</v>
      </c>
      <c r="BL116">
        <v>1.7312720952436117E-3</v>
      </c>
      <c r="BM116">
        <v>6.8924629242586591E-2</v>
      </c>
      <c r="BN116">
        <v>4.7668794410120542E-2</v>
      </c>
      <c r="BO116">
        <v>2.3085582283015496E-3</v>
      </c>
      <c r="BP116">
        <v>1.7498185458822233</v>
      </c>
      <c r="BQ116">
        <v>1</v>
      </c>
    </row>
    <row r="117" spans="1:69">
      <c r="A117" t="s">
        <v>133</v>
      </c>
      <c r="B117">
        <f t="shared" si="2"/>
        <v>1223.1500000000001</v>
      </c>
      <c r="C117">
        <f t="shared" si="3"/>
        <v>2</v>
      </c>
      <c r="D117">
        <v>950</v>
      </c>
      <c r="E117">
        <v>2000</v>
      </c>
      <c r="F117" t="s">
        <v>132</v>
      </c>
      <c r="G117">
        <v>-9.0399999999999991</v>
      </c>
      <c r="H117" t="s">
        <v>126</v>
      </c>
      <c r="I117">
        <v>73.45</v>
      </c>
      <c r="K117">
        <v>12.24</v>
      </c>
      <c r="N117">
        <v>9.5000000000000001E-2</v>
      </c>
      <c r="O117">
        <v>3.05</v>
      </c>
      <c r="P117">
        <v>3.07</v>
      </c>
      <c r="Q117">
        <v>0.8739076154806491</v>
      </c>
      <c r="R117">
        <v>92.778907615480634</v>
      </c>
      <c r="S117">
        <v>7.5</v>
      </c>
      <c r="T117">
        <v>5.8</v>
      </c>
      <c r="V117">
        <v>3499.9999999999995</v>
      </c>
      <c r="X117">
        <v>2360.2301013731462</v>
      </c>
      <c r="Y117">
        <v>-0.32564854246481528</v>
      </c>
      <c r="Z117">
        <v>751.39648443567148</v>
      </c>
      <c r="AA117">
        <v>-0.78531529016123669</v>
      </c>
      <c r="AB117">
        <v>10434.986790636494</v>
      </c>
      <c r="AC117">
        <v>1.981424797324713</v>
      </c>
      <c r="AD117">
        <v>1796.8746776616415</v>
      </c>
      <c r="AE117">
        <v>-0.48660723495381664</v>
      </c>
      <c r="AF117">
        <v>280.1301080434709</v>
      </c>
      <c r="AG117">
        <v>-0.91996282627329395</v>
      </c>
      <c r="AI117">
        <v>0.32564854246481528</v>
      </c>
      <c r="AJ117">
        <v>1.981424797324713</v>
      </c>
      <c r="AK117">
        <v>0.78531529016123669</v>
      </c>
      <c r="AL117">
        <v>0.48660723495381664</v>
      </c>
      <c r="AM117">
        <v>0.91996282627329395</v>
      </c>
      <c r="AO117">
        <v>0.92617319227664319</v>
      </c>
      <c r="AP117">
        <v>0</v>
      </c>
      <c r="AQ117">
        <v>1.4377986402357996</v>
      </c>
      <c r="AS117">
        <v>0.69923681272091764</v>
      </c>
      <c r="AT117">
        <v>0</v>
      </c>
      <c r="AU117">
        <v>6.8673041008237901E-2</v>
      </c>
      <c r="AV117">
        <v>0</v>
      </c>
      <c r="AW117">
        <v>0</v>
      </c>
      <c r="AX117">
        <v>0</v>
      </c>
      <c r="AY117">
        <v>9.6905915483423818E-4</v>
      </c>
      <c r="AZ117">
        <v>2.8150295354947678E-2</v>
      </c>
      <c r="BA117">
        <v>1.8643273083867418E-2</v>
      </c>
      <c r="BB117">
        <v>6.2435326022138894E-3</v>
      </c>
      <c r="BC117">
        <v>0.1843275186771951</v>
      </c>
      <c r="BD117">
        <v>1.0062435326022139</v>
      </c>
      <c r="BF117">
        <v>0.75094775813009251</v>
      </c>
      <c r="BG117">
        <v>0</v>
      </c>
      <c r="BH117">
        <v>0.14750329287853139</v>
      </c>
      <c r="BI117">
        <v>0</v>
      </c>
      <c r="BJ117">
        <v>0</v>
      </c>
      <c r="BK117">
        <v>0</v>
      </c>
      <c r="BL117">
        <v>1.0407243820394526E-3</v>
      </c>
      <c r="BM117">
        <v>6.046421127411427E-2</v>
      </c>
      <c r="BN117">
        <v>4.0044013335222166E-2</v>
      </c>
      <c r="BO117">
        <v>6.7052631170836019E-3</v>
      </c>
      <c r="BP117">
        <v>1.7744452922646901</v>
      </c>
      <c r="BQ117">
        <v>1</v>
      </c>
    </row>
    <row r="118" spans="1:69">
      <c r="A118" t="s">
        <v>134</v>
      </c>
      <c r="B118">
        <f t="shared" si="2"/>
        <v>1223.1500000000001</v>
      </c>
      <c r="C118">
        <f t="shared" si="3"/>
        <v>2</v>
      </c>
      <c r="D118">
        <v>950</v>
      </c>
      <c r="E118">
        <v>2000</v>
      </c>
      <c r="F118" t="s">
        <v>132</v>
      </c>
      <c r="G118">
        <v>-9.0399999999999991</v>
      </c>
      <c r="H118" t="s">
        <v>126</v>
      </c>
      <c r="I118">
        <v>74.14</v>
      </c>
      <c r="K118">
        <v>11.93</v>
      </c>
      <c r="N118">
        <v>9.0999999999999998E-2</v>
      </c>
      <c r="O118">
        <v>2.8</v>
      </c>
      <c r="P118">
        <v>2.94</v>
      </c>
      <c r="Q118">
        <v>1.0486891385767789</v>
      </c>
      <c r="R118">
        <v>92.949689138576758</v>
      </c>
      <c r="S118">
        <v>7.0499999999999972</v>
      </c>
      <c r="T118">
        <v>5.8</v>
      </c>
      <c r="V118">
        <v>4200</v>
      </c>
      <c r="X118">
        <v>2657.6521965203101</v>
      </c>
      <c r="Y118">
        <v>-0.36722566749516428</v>
      </c>
      <c r="Z118">
        <v>744.08273769181005</v>
      </c>
      <c r="AA118">
        <v>-0.82283744340671194</v>
      </c>
      <c r="AB118">
        <v>10934.730545258131</v>
      </c>
      <c r="AC118">
        <v>1.6035072726805075</v>
      </c>
      <c r="AD118">
        <v>1743.9501640715125</v>
      </c>
      <c r="AE118">
        <v>-0.58477377045916368</v>
      </c>
      <c r="AF118">
        <v>258.03829179914942</v>
      </c>
      <c r="AG118">
        <v>-0.93856231147639302</v>
      </c>
      <c r="AI118">
        <v>0.36722566749516428</v>
      </c>
      <c r="AJ118">
        <v>1.6035072726805075</v>
      </c>
      <c r="AK118">
        <v>0.82283744340671194</v>
      </c>
      <c r="AL118">
        <v>0.58477377045916368</v>
      </c>
      <c r="AM118">
        <v>0.93856231147639302</v>
      </c>
      <c r="AO118">
        <v>0.87658309039973037</v>
      </c>
      <c r="AP118">
        <v>0</v>
      </c>
      <c r="AQ118">
        <v>1.4999175100188282</v>
      </c>
      <c r="AS118">
        <v>0.70461347591304224</v>
      </c>
      <c r="AT118">
        <v>0</v>
      </c>
      <c r="AU118">
        <v>6.6820725110685111E-2</v>
      </c>
      <c r="AV118">
        <v>0</v>
      </c>
      <c r="AW118">
        <v>0</v>
      </c>
      <c r="AX118">
        <v>0</v>
      </c>
      <c r="AY118">
        <v>9.2668888630835175E-4</v>
      </c>
      <c r="AZ118">
        <v>2.5799246776465046E-2</v>
      </c>
      <c r="BA118">
        <v>1.7823664341460391E-2</v>
      </c>
      <c r="BB118">
        <v>7.479585115857443E-3</v>
      </c>
      <c r="BC118">
        <v>0.18401619897203889</v>
      </c>
      <c r="BD118">
        <v>1.0074795851158576</v>
      </c>
      <c r="BF118">
        <v>0.76057060442813862</v>
      </c>
      <c r="BG118">
        <v>0</v>
      </c>
      <c r="BH118">
        <v>0.1442546332793451</v>
      </c>
      <c r="BI118">
        <v>0</v>
      </c>
      <c r="BJ118">
        <v>0</v>
      </c>
      <c r="BK118">
        <v>0</v>
      </c>
      <c r="BL118">
        <v>1.0002822121207402E-3</v>
      </c>
      <c r="BM118">
        <v>5.5696206176415325E-2</v>
      </c>
      <c r="BN118">
        <v>3.8478273903980183E-2</v>
      </c>
      <c r="BO118">
        <v>8.0735790144630514E-3</v>
      </c>
      <c r="BP118">
        <v>1.7856106810276136</v>
      </c>
      <c r="BQ118">
        <v>1</v>
      </c>
    </row>
    <row r="119" spans="1:69">
      <c r="A119" t="s">
        <v>135</v>
      </c>
      <c r="B119">
        <f t="shared" si="2"/>
        <v>1223.1500000000001</v>
      </c>
      <c r="C119">
        <f t="shared" si="3"/>
        <v>2</v>
      </c>
      <c r="D119">
        <v>950</v>
      </c>
      <c r="E119">
        <v>2000</v>
      </c>
      <c r="F119" t="s">
        <v>132</v>
      </c>
      <c r="G119">
        <v>-9.0399999999999991</v>
      </c>
      <c r="H119" t="s">
        <v>126</v>
      </c>
      <c r="I119">
        <v>81.290000000000006</v>
      </c>
      <c r="K119">
        <v>7.83</v>
      </c>
      <c r="N119">
        <v>5.0999999999999997E-2</v>
      </c>
      <c r="O119">
        <v>1.48</v>
      </c>
      <c r="P119">
        <v>1.71</v>
      </c>
      <c r="Q119">
        <v>1.023720349563046</v>
      </c>
      <c r="R119">
        <v>93.384720349563054</v>
      </c>
      <c r="S119">
        <v>6.6099999999999994</v>
      </c>
      <c r="T119">
        <v>5.8</v>
      </c>
      <c r="V119">
        <v>4099.9999999999991</v>
      </c>
      <c r="X119">
        <v>3962.1034392767283</v>
      </c>
      <c r="Y119">
        <v>-3.3633307493480688E-2</v>
      </c>
      <c r="Z119">
        <v>789.79082061833128</v>
      </c>
      <c r="AA119">
        <v>-0.80736809253211439</v>
      </c>
      <c r="AB119">
        <v>20609.756750538301</v>
      </c>
      <c r="AC119">
        <v>4.0267699391556837</v>
      </c>
      <c r="AD119">
        <v>1585.1062148267108</v>
      </c>
      <c r="AE119">
        <v>-0.61338872809104605</v>
      </c>
      <c r="AF119">
        <v>126.85150634418446</v>
      </c>
      <c r="AG119">
        <v>-0.96906060820873541</v>
      </c>
      <c r="AI119">
        <v>3.3633307493480688E-2</v>
      </c>
      <c r="AJ119">
        <v>4.0267699391556837</v>
      </c>
      <c r="AK119">
        <v>0.80736809253211439</v>
      </c>
      <c r="AL119">
        <v>0.61338872809104605</v>
      </c>
      <c r="AM119">
        <v>0.96906060820873541</v>
      </c>
      <c r="AO119">
        <v>0.65777135756057081</v>
      </c>
      <c r="AP119">
        <v>0</v>
      </c>
      <c r="AQ119">
        <v>1.7883819081042187</v>
      </c>
      <c r="AS119">
        <v>0.75375121303429926</v>
      </c>
      <c r="AT119">
        <v>0</v>
      </c>
      <c r="AU119">
        <v>4.2788300758369931E-2</v>
      </c>
      <c r="AV119">
        <v>0</v>
      </c>
      <c r="AW119">
        <v>0</v>
      </c>
      <c r="AX119">
        <v>0</v>
      </c>
      <c r="AY119">
        <v>5.067051002023503E-4</v>
      </c>
      <c r="AZ119">
        <v>1.3304643682856188E-2</v>
      </c>
      <c r="BA119">
        <v>1.0114357781333988E-2</v>
      </c>
      <c r="BB119">
        <v>7.1236834423893678E-3</v>
      </c>
      <c r="BC119">
        <v>0.17953477964293818</v>
      </c>
      <c r="BD119">
        <v>1.0071236834423893</v>
      </c>
      <c r="BF119">
        <v>0.85008973870238969</v>
      </c>
      <c r="BG119">
        <v>0</v>
      </c>
      <c r="BH119">
        <v>9.6514326696139657E-2</v>
      </c>
      <c r="BI119">
        <v>0</v>
      </c>
      <c r="BJ119">
        <v>0</v>
      </c>
      <c r="BK119">
        <v>0</v>
      </c>
      <c r="BL119">
        <v>5.7146814330975176E-4</v>
      </c>
      <c r="BM119">
        <v>3.0010276272345985E-2</v>
      </c>
      <c r="BN119">
        <v>2.2814190185815163E-2</v>
      </c>
      <c r="BO119">
        <v>8.0341763852839736E-3</v>
      </c>
      <c r="BP119">
        <v>1.8719346688213787</v>
      </c>
      <c r="BQ119">
        <v>1</v>
      </c>
    </row>
    <row r="120" spans="1:69">
      <c r="A120" t="s">
        <v>136</v>
      </c>
      <c r="B120">
        <f t="shared" si="2"/>
        <v>1223.1500000000001</v>
      </c>
      <c r="C120">
        <f t="shared" si="3"/>
        <v>2</v>
      </c>
      <c r="D120">
        <v>950</v>
      </c>
      <c r="E120">
        <v>2000</v>
      </c>
      <c r="F120" t="s">
        <v>132</v>
      </c>
      <c r="G120">
        <v>-9.0399999999999991</v>
      </c>
      <c r="H120" t="s">
        <v>126</v>
      </c>
      <c r="I120">
        <v>77.069999999999993</v>
      </c>
      <c r="K120">
        <v>10.07</v>
      </c>
      <c r="N120">
        <v>6.7000000000000004E-2</v>
      </c>
      <c r="O120">
        <v>2.16</v>
      </c>
      <c r="P120">
        <v>2.37</v>
      </c>
      <c r="Q120">
        <v>1.1485642946317103</v>
      </c>
      <c r="R120">
        <v>92.885564294631692</v>
      </c>
      <c r="S120">
        <v>7.1099999999999994</v>
      </c>
      <c r="T120">
        <v>5.8</v>
      </c>
      <c r="V120">
        <v>4600</v>
      </c>
      <c r="X120">
        <v>3433.5332213219135</v>
      </c>
      <c r="Y120">
        <v>-0.25357973449523619</v>
      </c>
      <c r="Z120">
        <v>757.58700197934047</v>
      </c>
      <c r="AA120">
        <v>-0.83530717348275207</v>
      </c>
      <c r="AB120">
        <v>15111.607661184546</v>
      </c>
      <c r="AC120">
        <v>2.2851321002575098</v>
      </c>
      <c r="AD120">
        <v>1697.0150540400168</v>
      </c>
      <c r="AE120">
        <v>-0.63108368390434422</v>
      </c>
      <c r="AF120">
        <v>188.75152657565121</v>
      </c>
      <c r="AG120">
        <v>-0.95896705944007588</v>
      </c>
      <c r="AI120">
        <v>0.25357973449523619</v>
      </c>
      <c r="AJ120">
        <v>2.2851321002575098</v>
      </c>
      <c r="AK120">
        <v>0.83530717348275207</v>
      </c>
      <c r="AL120">
        <v>0.63108368390434422</v>
      </c>
      <c r="AM120">
        <v>0.95896705944007588</v>
      </c>
      <c r="AO120">
        <v>0.77370225015666505</v>
      </c>
      <c r="AP120">
        <v>0</v>
      </c>
      <c r="AQ120">
        <v>1.6136913920761637</v>
      </c>
      <c r="AS120">
        <v>0.72676818391886411</v>
      </c>
      <c r="AT120">
        <v>0</v>
      </c>
      <c r="AU120">
        <v>5.5964470038327482E-2</v>
      </c>
      <c r="AV120">
        <v>0</v>
      </c>
      <c r="AW120">
        <v>0</v>
      </c>
      <c r="AX120">
        <v>0</v>
      </c>
      <c r="AY120">
        <v>6.769857847107113E-4</v>
      </c>
      <c r="AZ120">
        <v>1.9747627704219863E-2</v>
      </c>
      <c r="BA120">
        <v>1.4256410598533883E-2</v>
      </c>
      <c r="BB120">
        <v>8.1282721186821099E-3</v>
      </c>
      <c r="BC120">
        <v>0.18258632195534391</v>
      </c>
      <c r="BD120">
        <v>1.0081282721186822</v>
      </c>
      <c r="BF120">
        <v>0.8009504647801271</v>
      </c>
      <c r="BG120">
        <v>0</v>
      </c>
      <c r="BH120">
        <v>0.12335368905850753</v>
      </c>
      <c r="BI120">
        <v>0</v>
      </c>
      <c r="BJ120">
        <v>0</v>
      </c>
      <c r="BK120">
        <v>0</v>
      </c>
      <c r="BL120">
        <v>7.4608670400205302E-4</v>
      </c>
      <c r="BM120">
        <v>4.3526593315388155E-2</v>
      </c>
      <c r="BN120">
        <v>3.1423166141975246E-2</v>
      </c>
      <c r="BO120">
        <v>8.957936623219866E-3</v>
      </c>
      <c r="BP120">
        <v>1.8251524295806991</v>
      </c>
      <c r="BQ120">
        <v>1</v>
      </c>
    </row>
    <row r="121" spans="1:69">
      <c r="A121" t="s">
        <v>137</v>
      </c>
      <c r="B121">
        <f t="shared" si="2"/>
        <v>1123.1500000000001</v>
      </c>
      <c r="C121">
        <f t="shared" si="3"/>
        <v>2</v>
      </c>
      <c r="D121">
        <v>850</v>
      </c>
      <c r="E121">
        <v>2000</v>
      </c>
      <c r="F121" t="s">
        <v>50</v>
      </c>
      <c r="G121">
        <v>-10.72</v>
      </c>
      <c r="H121" t="s">
        <v>126</v>
      </c>
      <c r="I121">
        <v>72.81</v>
      </c>
      <c r="K121">
        <v>12.14</v>
      </c>
      <c r="N121">
        <v>0.5</v>
      </c>
      <c r="O121">
        <v>3.92</v>
      </c>
      <c r="P121">
        <v>3.87</v>
      </c>
      <c r="Q121">
        <v>1.5480649188514358E-2</v>
      </c>
      <c r="R121">
        <v>93.255480649188527</v>
      </c>
      <c r="S121">
        <v>6.7445193508114727</v>
      </c>
      <c r="T121">
        <v>5.62</v>
      </c>
      <c r="V121">
        <v>62</v>
      </c>
      <c r="X121">
        <v>62.569733533880886</v>
      </c>
      <c r="Y121">
        <v>9.1892505464658963E-3</v>
      </c>
      <c r="Z121">
        <v>383.77463532126177</v>
      </c>
      <c r="AA121">
        <v>5.1899134729235765</v>
      </c>
      <c r="AB121">
        <v>263.31815379405265</v>
      </c>
      <c r="AC121">
        <v>3.2470669966782686</v>
      </c>
      <c r="AD121">
        <v>412.43466870250251</v>
      </c>
      <c r="AE121">
        <v>5.6521720758468144</v>
      </c>
      <c r="AF121">
        <v>93.081416577949838</v>
      </c>
      <c r="AG121">
        <v>0.50131317061209413</v>
      </c>
      <c r="AI121">
        <v>9.1892505464658963E-3</v>
      </c>
      <c r="AJ121">
        <v>3.2470669966782686</v>
      </c>
      <c r="AK121">
        <v>5.1899134729235765</v>
      </c>
      <c r="AL121">
        <v>5.6521720758468144</v>
      </c>
      <c r="AM121">
        <v>0.50131317061209413</v>
      </c>
      <c r="AO121">
        <v>1.3088132154802579</v>
      </c>
      <c r="AP121">
        <v>0</v>
      </c>
      <c r="AQ121">
        <v>1.0514059157291775</v>
      </c>
      <c r="AS121">
        <v>0.6899393830497812</v>
      </c>
      <c r="AT121">
        <v>0</v>
      </c>
      <c r="AU121">
        <v>6.7797076811508705E-2</v>
      </c>
      <c r="AV121">
        <v>0</v>
      </c>
      <c r="AW121">
        <v>0</v>
      </c>
      <c r="AX121">
        <v>0</v>
      </c>
      <c r="AY121">
        <v>5.0767304883508283E-3</v>
      </c>
      <c r="AZ121">
        <v>3.6012776362824156E-2</v>
      </c>
      <c r="BA121">
        <v>2.3392798029609019E-2</v>
      </c>
      <c r="BB121">
        <v>1.100883720426044E-4</v>
      </c>
      <c r="BC121">
        <v>0.17778123525792613</v>
      </c>
      <c r="BD121">
        <v>1.0001100883720426</v>
      </c>
      <c r="BF121">
        <v>0.72669456519718034</v>
      </c>
      <c r="BG121">
        <v>0</v>
      </c>
      <c r="BH121">
        <v>0.14281766910419821</v>
      </c>
      <c r="BI121">
        <v>0</v>
      </c>
      <c r="BJ121">
        <v>0</v>
      </c>
      <c r="BK121">
        <v>0</v>
      </c>
      <c r="BL121">
        <v>5.3471834562445674E-3</v>
      </c>
      <c r="BM121">
        <v>7.586257431730789E-2</v>
      </c>
      <c r="BN121">
        <v>4.9278007925069041E-2</v>
      </c>
      <c r="BO121">
        <v>1.1595311649138535E-4</v>
      </c>
      <c r="BP121">
        <v>1.7355331086280912</v>
      </c>
      <c r="BQ121">
        <v>1</v>
      </c>
    </row>
    <row r="122" spans="1:69">
      <c r="A122" t="s">
        <v>138</v>
      </c>
      <c r="B122">
        <f t="shared" si="2"/>
        <v>1123.1500000000001</v>
      </c>
      <c r="C122">
        <f t="shared" si="3"/>
        <v>2</v>
      </c>
      <c r="D122">
        <v>850</v>
      </c>
      <c r="E122">
        <v>2000</v>
      </c>
      <c r="F122" t="s">
        <v>125</v>
      </c>
      <c r="G122">
        <v>-12.31</v>
      </c>
      <c r="H122" t="s">
        <v>126</v>
      </c>
      <c r="I122">
        <v>71.98</v>
      </c>
      <c r="K122">
        <v>12.63</v>
      </c>
      <c r="N122">
        <v>0.28000000000000003</v>
      </c>
      <c r="O122">
        <v>4.01</v>
      </c>
      <c r="P122">
        <v>3.99</v>
      </c>
      <c r="Q122">
        <v>3.495630461922597E-2</v>
      </c>
      <c r="R122">
        <v>92.924956304619229</v>
      </c>
      <c r="S122">
        <v>7.0750436953807707</v>
      </c>
      <c r="T122">
        <v>5.62</v>
      </c>
      <c r="V122">
        <v>140</v>
      </c>
      <c r="X122">
        <v>121.23984399968644</v>
      </c>
      <c r="Y122">
        <v>-0.13400111428795397</v>
      </c>
      <c r="Z122">
        <v>369.87930388134811</v>
      </c>
      <c r="AA122">
        <v>1.641995027723915</v>
      </c>
      <c r="AB122">
        <v>464.17562626465883</v>
      </c>
      <c r="AC122">
        <v>2.3155401876047059</v>
      </c>
      <c r="AD122">
        <v>455.24092543733258</v>
      </c>
      <c r="AE122">
        <v>2.2517208959809469</v>
      </c>
      <c r="AF122">
        <v>132.81983520269927</v>
      </c>
      <c r="AG122">
        <v>-5.1286891409290956E-2</v>
      </c>
      <c r="AI122">
        <v>0.13400111428795397</v>
      </c>
      <c r="AJ122">
        <v>2.3155401876047059</v>
      </c>
      <c r="AK122">
        <v>1.641995027723915</v>
      </c>
      <c r="AL122">
        <v>2.2517208959809469</v>
      </c>
      <c r="AM122">
        <v>5.1286891409290956E-2</v>
      </c>
      <c r="AO122">
        <v>1.2570736819181447</v>
      </c>
      <c r="AP122">
        <v>0</v>
      </c>
      <c r="AQ122">
        <v>1.105528684706107</v>
      </c>
      <c r="AS122">
        <v>0.68606048372451278</v>
      </c>
      <c r="AT122">
        <v>0</v>
      </c>
      <c r="AU122">
        <v>7.094573471902442E-2</v>
      </c>
      <c r="AV122">
        <v>0</v>
      </c>
      <c r="AW122">
        <v>0</v>
      </c>
      <c r="AX122">
        <v>0</v>
      </c>
      <c r="AY122">
        <v>2.8595835710133644E-3</v>
      </c>
      <c r="AZ122">
        <v>3.705489334787386E-2</v>
      </c>
      <c r="BA122">
        <v>2.4259104192564964E-2</v>
      </c>
      <c r="BB122">
        <v>2.5003940319765378E-4</v>
      </c>
      <c r="BC122">
        <v>0.17882020044501062</v>
      </c>
      <c r="BD122">
        <v>1.0002500394031977</v>
      </c>
      <c r="BF122">
        <v>0.71956370680256831</v>
      </c>
      <c r="BG122">
        <v>0</v>
      </c>
      <c r="BH122">
        <v>0.14882062753158648</v>
      </c>
      <c r="BI122">
        <v>0</v>
      </c>
      <c r="BJ122">
        <v>0</v>
      </c>
      <c r="BK122">
        <v>0</v>
      </c>
      <c r="BL122">
        <v>2.9992290812311984E-3</v>
      </c>
      <c r="BM122">
        <v>7.7728879727393271E-2</v>
      </c>
      <c r="BN122">
        <v>5.0887556857220795E-2</v>
      </c>
      <c r="BO122">
        <v>2.6224988041120324E-4</v>
      </c>
      <c r="BP122">
        <v>1.7296658022760545</v>
      </c>
      <c r="BQ122">
        <v>1</v>
      </c>
    </row>
    <row r="123" spans="1:69">
      <c r="A123" t="s">
        <v>139</v>
      </c>
      <c r="B123">
        <f t="shared" si="2"/>
        <v>1123.1500000000001</v>
      </c>
      <c r="C123">
        <f t="shared" si="3"/>
        <v>2</v>
      </c>
      <c r="D123">
        <v>850</v>
      </c>
      <c r="E123">
        <v>2000</v>
      </c>
      <c r="F123" t="s">
        <v>125</v>
      </c>
      <c r="G123">
        <v>-12.31</v>
      </c>
      <c r="H123" t="s">
        <v>126</v>
      </c>
      <c r="I123">
        <v>73.67</v>
      </c>
      <c r="K123">
        <v>12.1</v>
      </c>
      <c r="N123">
        <v>0.1</v>
      </c>
      <c r="O123">
        <v>3.88</v>
      </c>
      <c r="P123">
        <v>3.78</v>
      </c>
      <c r="Q123">
        <v>6.4918851435705374E-2</v>
      </c>
      <c r="R123">
        <v>93.594918851435693</v>
      </c>
      <c r="S123">
        <v>6.4050811485643067</v>
      </c>
      <c r="T123">
        <v>5.62</v>
      </c>
      <c r="V123">
        <v>260</v>
      </c>
      <c r="X123">
        <v>347.06260931363175</v>
      </c>
      <c r="Y123">
        <v>0.33485618966781444</v>
      </c>
      <c r="Z123">
        <v>369.76093725772085</v>
      </c>
      <c r="AA123">
        <v>0.42215745099123403</v>
      </c>
      <c r="AB123">
        <v>1325.2211599409679</v>
      </c>
      <c r="AC123">
        <v>4.0970044613114149</v>
      </c>
      <c r="AD123">
        <v>546.71748344553873</v>
      </c>
      <c r="AE123">
        <v>1.1027595517136106</v>
      </c>
      <c r="AF123">
        <v>192.67290739698615</v>
      </c>
      <c r="AG123">
        <v>-0.25895035616543788</v>
      </c>
      <c r="AI123">
        <v>0.33485618966781444</v>
      </c>
      <c r="AJ123">
        <v>4.0970044613114149</v>
      </c>
      <c r="AK123">
        <v>0.42215745099123403</v>
      </c>
      <c r="AL123">
        <v>1.1027595517136106</v>
      </c>
      <c r="AM123">
        <v>0.25895035616543788</v>
      </c>
      <c r="AO123">
        <v>1.2000170479850794</v>
      </c>
      <c r="AP123">
        <v>0</v>
      </c>
      <c r="AQ123">
        <v>1.1355124525778222</v>
      </c>
      <c r="AS123">
        <v>0.69603326090898698</v>
      </c>
      <c r="AT123">
        <v>0</v>
      </c>
      <c r="AU123">
        <v>6.7374735174435346E-2</v>
      </c>
      <c r="AV123">
        <v>0</v>
      </c>
      <c r="AW123">
        <v>0</v>
      </c>
      <c r="AX123">
        <v>0</v>
      </c>
      <c r="AY123">
        <v>1.0123566095638797E-3</v>
      </c>
      <c r="AZ123">
        <v>3.5540348437826469E-2</v>
      </c>
      <c r="BA123">
        <v>2.2781505706073693E-2</v>
      </c>
      <c r="BB123">
        <v>4.6030164469787504E-4</v>
      </c>
      <c r="BC123">
        <v>0.17725779316311344</v>
      </c>
      <c r="BD123">
        <v>1.0004603016446978</v>
      </c>
      <c r="BF123">
        <v>0.73387261648359847</v>
      </c>
      <c r="BG123">
        <v>0</v>
      </c>
      <c r="BH123">
        <v>0.14207502992825441</v>
      </c>
      <c r="BI123">
        <v>0</v>
      </c>
      <c r="BJ123">
        <v>0</v>
      </c>
      <c r="BK123">
        <v>0</v>
      </c>
      <c r="BL123">
        <v>1.0673926600933744E-3</v>
      </c>
      <c r="BM123">
        <v>7.4944948650139204E-2</v>
      </c>
      <c r="BN123">
        <v>4.8040012277914587E-2</v>
      </c>
      <c r="BO123">
        <v>4.8532561780880796E-4</v>
      </c>
      <c r="BP123">
        <v>1.7434176509836987</v>
      </c>
      <c r="BQ123">
        <v>1</v>
      </c>
    </row>
    <row r="124" spans="1:69">
      <c r="A124" t="s">
        <v>140</v>
      </c>
      <c r="B124">
        <f t="shared" si="2"/>
        <v>1123.1500000000001</v>
      </c>
      <c r="C124">
        <f t="shared" si="3"/>
        <v>2</v>
      </c>
      <c r="D124">
        <v>850</v>
      </c>
      <c r="E124">
        <v>2000</v>
      </c>
      <c r="F124" t="s">
        <v>125</v>
      </c>
      <c r="G124">
        <v>-12.31</v>
      </c>
      <c r="H124" t="s">
        <v>126</v>
      </c>
      <c r="I124">
        <v>71.83</v>
      </c>
      <c r="K124">
        <v>11.91</v>
      </c>
      <c r="N124">
        <v>0.14000000000000001</v>
      </c>
      <c r="O124">
        <v>4.01</v>
      </c>
      <c r="P124">
        <v>3.9</v>
      </c>
      <c r="Q124">
        <v>4.7440699126092382E-2</v>
      </c>
      <c r="R124">
        <v>91.837440699126105</v>
      </c>
      <c r="S124">
        <v>8.1625593008738946</v>
      </c>
      <c r="T124">
        <v>5.62</v>
      </c>
      <c r="V124">
        <v>190</v>
      </c>
      <c r="X124">
        <v>136.11119037533786</v>
      </c>
      <c r="Y124">
        <v>-0.28362531381401129</v>
      </c>
      <c r="Z124">
        <v>372.93864062746417</v>
      </c>
      <c r="AA124">
        <v>0.962834950670864</v>
      </c>
      <c r="AB124">
        <v>913.07325923149585</v>
      </c>
      <c r="AC124">
        <v>3.8056487327973465</v>
      </c>
      <c r="AD124">
        <v>534.29278664299238</v>
      </c>
      <c r="AE124">
        <v>1.8120672981210126</v>
      </c>
      <c r="AF124">
        <v>159.31343578768411</v>
      </c>
      <c r="AG124">
        <v>-0.16150823269639941</v>
      </c>
      <c r="AI124">
        <v>0.28362531381401129</v>
      </c>
      <c r="AJ124">
        <v>3.8056487327973465</v>
      </c>
      <c r="AK124">
        <v>0.962834950670864</v>
      </c>
      <c r="AL124">
        <v>1.8120672981210126</v>
      </c>
      <c r="AM124">
        <v>0.16150823269639941</v>
      </c>
      <c r="AO124">
        <v>1.2783453191530785</v>
      </c>
      <c r="AP124">
        <v>0</v>
      </c>
      <c r="AQ124">
        <v>1.0756429040400537</v>
      </c>
      <c r="AS124">
        <v>0.68977033605403582</v>
      </c>
      <c r="AT124">
        <v>0</v>
      </c>
      <c r="AU124">
        <v>6.7403552349097659E-2</v>
      </c>
      <c r="AV124">
        <v>0</v>
      </c>
      <c r="AW124">
        <v>0</v>
      </c>
      <c r="AX124">
        <v>0</v>
      </c>
      <c r="AY124">
        <v>1.4405252716401895E-3</v>
      </c>
      <c r="AZ124">
        <v>3.7333065448147226E-2</v>
      </c>
      <c r="BA124">
        <v>2.3889912284726197E-2</v>
      </c>
      <c r="BB124">
        <v>3.4188661865714446E-4</v>
      </c>
      <c r="BC124">
        <v>0.18016260859235311</v>
      </c>
      <c r="BD124">
        <v>1.0003418866186573</v>
      </c>
      <c r="BF124">
        <v>0.72724994638774565</v>
      </c>
      <c r="BG124">
        <v>0</v>
      </c>
      <c r="BH124">
        <v>0.14213203227221638</v>
      </c>
      <c r="BI124">
        <v>0</v>
      </c>
      <c r="BJ124">
        <v>0</v>
      </c>
      <c r="BK124">
        <v>0</v>
      </c>
      <c r="BL124">
        <v>1.5187981735538872E-3</v>
      </c>
      <c r="BM124">
        <v>7.8723216776687643E-2</v>
      </c>
      <c r="BN124">
        <v>5.0376006389796446E-2</v>
      </c>
      <c r="BO124">
        <v>3.6046349356145413E-4</v>
      </c>
      <c r="BP124">
        <v>1.7337663509406118</v>
      </c>
      <c r="BQ124">
        <v>1</v>
      </c>
    </row>
    <row r="125" spans="1:69">
      <c r="A125" t="s">
        <v>141</v>
      </c>
      <c r="B125">
        <f t="shared" si="2"/>
        <v>1123.1500000000001</v>
      </c>
      <c r="C125">
        <f t="shared" si="3"/>
        <v>2</v>
      </c>
      <c r="D125">
        <v>850</v>
      </c>
      <c r="E125">
        <v>2000</v>
      </c>
      <c r="F125" t="s">
        <v>125</v>
      </c>
      <c r="G125">
        <v>-12.31</v>
      </c>
      <c r="H125" t="s">
        <v>126</v>
      </c>
      <c r="I125">
        <v>72.95</v>
      </c>
      <c r="K125">
        <v>12.01</v>
      </c>
      <c r="N125">
        <v>0.23</v>
      </c>
      <c r="O125">
        <v>3.92</v>
      </c>
      <c r="P125">
        <v>3.87</v>
      </c>
      <c r="Q125">
        <v>3.7453183520599252E-2</v>
      </c>
      <c r="R125">
        <v>93.017453183520615</v>
      </c>
      <c r="S125">
        <v>6.9825468164793847</v>
      </c>
      <c r="T125">
        <v>5.62</v>
      </c>
      <c r="V125">
        <v>150</v>
      </c>
      <c r="X125">
        <v>107.60754535152492</v>
      </c>
      <c r="Y125">
        <v>-0.28261636432316722</v>
      </c>
      <c r="Z125">
        <v>376.11708429894151</v>
      </c>
      <c r="AA125">
        <v>1.5074472286596101</v>
      </c>
      <c r="AB125">
        <v>569.71805889745701</v>
      </c>
      <c r="AC125">
        <v>2.7981203926497136</v>
      </c>
      <c r="AD125">
        <v>474.61588016440982</v>
      </c>
      <c r="AE125">
        <v>2.1641058677627321</v>
      </c>
      <c r="AF125">
        <v>125.52675656177878</v>
      </c>
      <c r="AG125">
        <v>-0.16315495625480811</v>
      </c>
      <c r="AI125">
        <v>0.28261636432316722</v>
      </c>
      <c r="AJ125">
        <v>2.7981203926497136</v>
      </c>
      <c r="AK125">
        <v>1.5074472286596101</v>
      </c>
      <c r="AL125">
        <v>2.1641058677627321</v>
      </c>
      <c r="AM125">
        <v>0.16315495625480811</v>
      </c>
      <c r="AO125">
        <v>1.2604857248632855</v>
      </c>
      <c r="AP125">
        <v>0</v>
      </c>
      <c r="AQ125">
        <v>1.0863319225509531</v>
      </c>
      <c r="AS125">
        <v>0.69274905040871337</v>
      </c>
      <c r="AT125">
        <v>0</v>
      </c>
      <c r="AU125">
        <v>6.7214972847891491E-2</v>
      </c>
      <c r="AV125">
        <v>0</v>
      </c>
      <c r="AW125">
        <v>0</v>
      </c>
      <c r="AX125">
        <v>0</v>
      </c>
      <c r="AY125">
        <v>2.3403061720756566E-3</v>
      </c>
      <c r="AZ125">
        <v>3.6090038224785764E-2</v>
      </c>
      <c r="BA125">
        <v>2.3442984971988871E-2</v>
      </c>
      <c r="BB125">
        <v>2.6691424788768796E-4</v>
      </c>
      <c r="BC125">
        <v>0.17816264737454487</v>
      </c>
      <c r="BD125">
        <v>1.0002669142478877</v>
      </c>
      <c r="BF125">
        <v>0.7302970168998707</v>
      </c>
      <c r="BG125">
        <v>0</v>
      </c>
      <c r="BH125">
        <v>0.14171623658772339</v>
      </c>
      <c r="BI125">
        <v>0</v>
      </c>
      <c r="BJ125">
        <v>0</v>
      </c>
      <c r="BK125">
        <v>0</v>
      </c>
      <c r="BL125">
        <v>2.4671540366469624E-3</v>
      </c>
      <c r="BM125">
        <v>7.6092337448354128E-2</v>
      </c>
      <c r="BN125">
        <v>4.9427255027404741E-2</v>
      </c>
      <c r="BO125">
        <v>2.8138137307506491E-4</v>
      </c>
      <c r="BP125">
        <v>1.7383953389558531</v>
      </c>
      <c r="BQ125">
        <v>1</v>
      </c>
    </row>
    <row r="126" spans="1:69">
      <c r="A126" t="s">
        <v>142</v>
      </c>
      <c r="B126">
        <f t="shared" si="2"/>
        <v>1123.1500000000001</v>
      </c>
      <c r="C126">
        <f t="shared" si="3"/>
        <v>2</v>
      </c>
      <c r="D126">
        <v>850</v>
      </c>
      <c r="E126">
        <v>2000</v>
      </c>
      <c r="F126" t="s">
        <v>125</v>
      </c>
      <c r="G126">
        <v>-12.31</v>
      </c>
      <c r="H126" t="s">
        <v>126</v>
      </c>
      <c r="I126">
        <v>71.44</v>
      </c>
      <c r="K126">
        <v>12.39</v>
      </c>
      <c r="N126">
        <v>0.16</v>
      </c>
      <c r="O126">
        <v>4.2300000000000004</v>
      </c>
      <c r="P126">
        <v>3.99</v>
      </c>
      <c r="Q126">
        <v>5.2434456928838954E-2</v>
      </c>
      <c r="R126">
        <v>92.26243445692883</v>
      </c>
      <c r="S126">
        <v>7.7375655430711703</v>
      </c>
      <c r="T126">
        <v>5.62</v>
      </c>
      <c r="V126">
        <v>210</v>
      </c>
      <c r="X126">
        <v>119.46299686426724</v>
      </c>
      <c r="Y126">
        <v>-0.43112858636063217</v>
      </c>
      <c r="Z126">
        <v>374.10902845795027</v>
      </c>
      <c r="AA126">
        <v>0.78147156408547747</v>
      </c>
      <c r="AB126">
        <v>802.09308229070632</v>
      </c>
      <c r="AC126">
        <v>2.8194908680509823</v>
      </c>
      <c r="AD126">
        <v>524.82040278224258</v>
      </c>
      <c r="AE126">
        <v>1.4991447751535361</v>
      </c>
      <c r="AF126">
        <v>172.02207430598926</v>
      </c>
      <c r="AG126">
        <v>-0.18084726520957492</v>
      </c>
      <c r="AI126">
        <v>0.43112858636063217</v>
      </c>
      <c r="AJ126">
        <v>2.8194908680509823</v>
      </c>
      <c r="AK126">
        <v>0.78147156408547747</v>
      </c>
      <c r="AL126">
        <v>1.4991447751535361</v>
      </c>
      <c r="AM126">
        <v>0.18084726520957492</v>
      </c>
      <c r="AO126">
        <v>1.300494055709281</v>
      </c>
      <c r="AP126">
        <v>0</v>
      </c>
      <c r="AQ126">
        <v>1.0710456352984734</v>
      </c>
      <c r="AS126">
        <v>0.68480853097950445</v>
      </c>
      <c r="AT126">
        <v>0</v>
      </c>
      <c r="AU126">
        <v>6.9995706208023048E-2</v>
      </c>
      <c r="AV126">
        <v>0</v>
      </c>
      <c r="AW126">
        <v>0</v>
      </c>
      <c r="AX126">
        <v>0</v>
      </c>
      <c r="AY126">
        <v>1.6433947594684936E-3</v>
      </c>
      <c r="AZ126">
        <v>3.9311418543229767E-2</v>
      </c>
      <c r="BA126">
        <v>2.4397870001516886E-2</v>
      </c>
      <c r="BB126">
        <v>3.7720450058969466E-4</v>
      </c>
      <c r="BC126">
        <v>0.1798430795082574</v>
      </c>
      <c r="BD126">
        <v>1.0003772045005896</v>
      </c>
      <c r="BF126">
        <v>0.71793256448860443</v>
      </c>
      <c r="BG126">
        <v>0</v>
      </c>
      <c r="BH126">
        <v>0.14676276532139437</v>
      </c>
      <c r="BI126">
        <v>0</v>
      </c>
      <c r="BJ126">
        <v>0</v>
      </c>
      <c r="BK126">
        <v>0</v>
      </c>
      <c r="BL126">
        <v>1.7228853916944856E-3</v>
      </c>
      <c r="BM126">
        <v>8.2425805905360444E-2</v>
      </c>
      <c r="BN126">
        <v>5.1155978892946485E-2</v>
      </c>
      <c r="BO126">
        <v>3.9544979683249265E-4</v>
      </c>
      <c r="BP126">
        <v>1.7245230547501484</v>
      </c>
      <c r="BQ126">
        <v>1</v>
      </c>
    </row>
    <row r="127" spans="1:69">
      <c r="A127" t="s">
        <v>143</v>
      </c>
      <c r="B127">
        <f t="shared" si="2"/>
        <v>1123.1500000000001</v>
      </c>
      <c r="C127">
        <f t="shared" si="3"/>
        <v>2</v>
      </c>
      <c r="D127">
        <v>850</v>
      </c>
      <c r="E127">
        <v>2000</v>
      </c>
      <c r="F127" t="s">
        <v>125</v>
      </c>
      <c r="G127">
        <v>-12.31</v>
      </c>
      <c r="H127" t="s">
        <v>126</v>
      </c>
      <c r="I127">
        <v>73.650000000000006</v>
      </c>
      <c r="K127">
        <v>12.07</v>
      </c>
      <c r="N127">
        <v>0.26</v>
      </c>
      <c r="O127">
        <v>3.92</v>
      </c>
      <c r="P127">
        <v>3.79</v>
      </c>
      <c r="Q127">
        <v>2.4968789013732832E-2</v>
      </c>
      <c r="R127">
        <v>93.714968789013739</v>
      </c>
      <c r="S127">
        <v>6.2850312109862614</v>
      </c>
      <c r="T127">
        <v>5.62</v>
      </c>
      <c r="V127">
        <v>100</v>
      </c>
      <c r="X127">
        <v>109.26298996076558</v>
      </c>
      <c r="Y127">
        <v>9.2629899607655802E-2</v>
      </c>
      <c r="Z127">
        <v>377.70013301954856</v>
      </c>
      <c r="AA127">
        <v>2.7770013301954855</v>
      </c>
      <c r="AB127">
        <v>511.611074557172</v>
      </c>
      <c r="AC127">
        <v>4.1161107455717199</v>
      </c>
      <c r="AD127">
        <v>458.06356145069628</v>
      </c>
      <c r="AE127">
        <v>3.5806356145069627</v>
      </c>
      <c r="AF127">
        <v>121.24812994378334</v>
      </c>
      <c r="AG127">
        <v>0.21248129943783339</v>
      </c>
      <c r="AI127">
        <v>9.2629899607655802E-2</v>
      </c>
      <c r="AJ127">
        <v>4.1161107455717199</v>
      </c>
      <c r="AK127">
        <v>2.7770013301954855</v>
      </c>
      <c r="AL127">
        <v>3.5806356145069627</v>
      </c>
      <c r="AM127">
        <v>0.21248129943783339</v>
      </c>
      <c r="AO127">
        <v>1.2473884940999143</v>
      </c>
      <c r="AP127">
        <v>0</v>
      </c>
      <c r="AQ127">
        <v>1.0949329409901369</v>
      </c>
      <c r="AS127">
        <v>0.69467001019736285</v>
      </c>
      <c r="AT127">
        <v>0</v>
      </c>
      <c r="AU127">
        <v>6.7094272212630757E-2</v>
      </c>
      <c r="AV127">
        <v>0</v>
      </c>
      <c r="AW127">
        <v>0</v>
      </c>
      <c r="AX127">
        <v>0</v>
      </c>
      <c r="AY127">
        <v>2.6276852671233606E-3</v>
      </c>
      <c r="AZ127">
        <v>3.5846148381530642E-2</v>
      </c>
      <c r="BA127">
        <v>2.2803226982984395E-2</v>
      </c>
      <c r="BB127">
        <v>1.7674032698134314E-4</v>
      </c>
      <c r="BC127">
        <v>0.1769586569583681</v>
      </c>
      <c r="BD127">
        <v>1.0001767403269815</v>
      </c>
      <c r="BF127">
        <v>0.73216800125001291</v>
      </c>
      <c r="BG127">
        <v>0</v>
      </c>
      <c r="BH127">
        <v>0.14143198485649161</v>
      </c>
      <c r="BI127">
        <v>0</v>
      </c>
      <c r="BJ127">
        <v>0</v>
      </c>
      <c r="BK127">
        <v>0</v>
      </c>
      <c r="BL127">
        <v>2.7695265978118387E-3</v>
      </c>
      <c r="BM127">
        <v>7.5562216384035596E-2</v>
      </c>
      <c r="BN127">
        <v>4.8068270911647976E-2</v>
      </c>
      <c r="BO127">
        <v>1.8628069449757714E-4</v>
      </c>
      <c r="BP127">
        <v>1.7410687500304172</v>
      </c>
      <c r="BQ127">
        <v>1</v>
      </c>
    </row>
    <row r="128" spans="1:69">
      <c r="A128" t="s">
        <v>144</v>
      </c>
      <c r="B128">
        <f t="shared" si="2"/>
        <v>1123.1500000000001</v>
      </c>
      <c r="C128">
        <f t="shared" si="3"/>
        <v>2</v>
      </c>
      <c r="D128">
        <v>850</v>
      </c>
      <c r="E128">
        <v>2000</v>
      </c>
      <c r="F128" t="s">
        <v>125</v>
      </c>
      <c r="G128">
        <v>-12.31</v>
      </c>
      <c r="H128" t="s">
        <v>126</v>
      </c>
      <c r="I128">
        <v>72.52</v>
      </c>
      <c r="K128">
        <v>11.97</v>
      </c>
      <c r="N128">
        <v>0.17</v>
      </c>
      <c r="O128">
        <v>3.63</v>
      </c>
      <c r="P128">
        <v>3.9</v>
      </c>
      <c r="Q128">
        <v>3.7453183520599252E-2</v>
      </c>
      <c r="R128">
        <v>92.227453183520595</v>
      </c>
      <c r="S128">
        <v>7.7725468164794052</v>
      </c>
      <c r="T128">
        <v>5.62</v>
      </c>
      <c r="V128">
        <v>150</v>
      </c>
      <c r="X128">
        <v>218.75028469989704</v>
      </c>
      <c r="Y128">
        <v>0.45833523133264692</v>
      </c>
      <c r="Z128">
        <v>363.35606415815772</v>
      </c>
      <c r="AA128">
        <v>1.4223737610543847</v>
      </c>
      <c r="AB128">
        <v>758.19201014969462</v>
      </c>
      <c r="AC128">
        <v>4.0546134009979644</v>
      </c>
      <c r="AD128">
        <v>490.29762208675066</v>
      </c>
      <c r="AE128">
        <v>2.268650813911671</v>
      </c>
      <c r="AF128">
        <v>134.95785820862309</v>
      </c>
      <c r="AG128">
        <v>-0.10028094527584604</v>
      </c>
      <c r="AI128">
        <v>0.45833523133264692</v>
      </c>
      <c r="AJ128">
        <v>4.0546134009979644</v>
      </c>
      <c r="AK128">
        <v>1.4223737610543847</v>
      </c>
      <c r="AL128">
        <v>2.268650813911671</v>
      </c>
      <c r="AM128">
        <v>0.10028094527584604</v>
      </c>
      <c r="AO128">
        <v>1.1955929932177456</v>
      </c>
      <c r="AP128">
        <v>0</v>
      </c>
      <c r="AQ128">
        <v>1.1397966150894168</v>
      </c>
      <c r="AS128">
        <v>0.69380395379593285</v>
      </c>
      <c r="AT128">
        <v>0</v>
      </c>
      <c r="AU128">
        <v>6.7490943991920446E-2</v>
      </c>
      <c r="AV128">
        <v>0</v>
      </c>
      <c r="AW128">
        <v>0</v>
      </c>
      <c r="AX128">
        <v>0</v>
      </c>
      <c r="AY128">
        <v>1.7426978501900784E-3</v>
      </c>
      <c r="AZ128">
        <v>3.3669466283462818E-2</v>
      </c>
      <c r="BA128">
        <v>2.3800982403570148E-2</v>
      </c>
      <c r="BB128">
        <v>2.6890575020557057E-4</v>
      </c>
      <c r="BC128">
        <v>0.17949195567492382</v>
      </c>
      <c r="BD128">
        <v>1.0002689057502057</v>
      </c>
      <c r="BF128">
        <v>0.73381954682156025</v>
      </c>
      <c r="BG128">
        <v>0</v>
      </c>
      <c r="BH128">
        <v>0.14276705592046077</v>
      </c>
      <c r="BI128">
        <v>0</v>
      </c>
      <c r="BJ128">
        <v>0</v>
      </c>
      <c r="BK128">
        <v>0</v>
      </c>
      <c r="BL128">
        <v>1.8432090789864959E-3</v>
      </c>
      <c r="BM128">
        <v>7.1222749177706768E-2</v>
      </c>
      <c r="BN128">
        <v>5.0347439001285681E-2</v>
      </c>
      <c r="BO128">
        <v>2.8441506375676153E-4</v>
      </c>
      <c r="BP128">
        <v>1.7444179806922944</v>
      </c>
      <c r="BQ128">
        <v>1</v>
      </c>
    </row>
    <row r="129" spans="1:69">
      <c r="A129" t="s">
        <v>145</v>
      </c>
      <c r="B129">
        <f t="shared" si="2"/>
        <v>1123.1500000000001</v>
      </c>
      <c r="C129">
        <f t="shared" si="3"/>
        <v>2</v>
      </c>
      <c r="D129">
        <v>850</v>
      </c>
      <c r="E129">
        <v>2000</v>
      </c>
      <c r="F129" t="s">
        <v>125</v>
      </c>
      <c r="G129">
        <v>-12.31</v>
      </c>
      <c r="H129" t="s">
        <v>126</v>
      </c>
      <c r="I129">
        <v>72.989999999999995</v>
      </c>
      <c r="K129">
        <v>12.05</v>
      </c>
      <c r="N129">
        <v>0.08</v>
      </c>
      <c r="O129">
        <v>3.92</v>
      </c>
      <c r="P129">
        <v>3.83</v>
      </c>
      <c r="Q129">
        <v>8.7390761548064938E-2</v>
      </c>
      <c r="R129">
        <v>92.957390761548055</v>
      </c>
      <c r="S129">
        <v>7.042609238451945</v>
      </c>
      <c r="T129">
        <v>5.62</v>
      </c>
      <c r="V129">
        <v>350.00000000000006</v>
      </c>
      <c r="X129">
        <v>383.35692808448312</v>
      </c>
      <c r="Y129">
        <v>9.530550881280872E-2</v>
      </c>
      <c r="Z129">
        <v>369.14627179812845</v>
      </c>
      <c r="AA129">
        <v>5.4703633708938264E-2</v>
      </c>
      <c r="AB129">
        <v>1633.7124925208354</v>
      </c>
      <c r="AC129">
        <v>3.6677499786309578</v>
      </c>
      <c r="AD129">
        <v>580.28466579710789</v>
      </c>
      <c r="AE129">
        <v>0.65795618799173661</v>
      </c>
      <c r="AF129">
        <v>214.57274199369232</v>
      </c>
      <c r="AG129">
        <v>-0.3869350228751649</v>
      </c>
      <c r="AI129">
        <v>9.530550881280872E-2</v>
      </c>
      <c r="AJ129">
        <v>3.6677499786309578</v>
      </c>
      <c r="AK129">
        <v>5.4703633708938264E-2</v>
      </c>
      <c r="AL129">
        <v>0.65795618799173661</v>
      </c>
      <c r="AM129">
        <v>0.3869350228751649</v>
      </c>
      <c r="AO129">
        <v>1.2182009802917046</v>
      </c>
      <c r="AP129">
        <v>0</v>
      </c>
      <c r="AQ129">
        <v>1.1220219648289993</v>
      </c>
      <c r="AS129">
        <v>0.69393725226851666</v>
      </c>
      <c r="AT129">
        <v>0</v>
      </c>
      <c r="AU129">
        <v>6.7517485929061108E-2</v>
      </c>
      <c r="AV129">
        <v>0</v>
      </c>
      <c r="AW129">
        <v>0</v>
      </c>
      <c r="AX129">
        <v>0</v>
      </c>
      <c r="AY129">
        <v>8.1496887852292445E-4</v>
      </c>
      <c r="AZ129">
        <v>3.6132127793977321E-2</v>
      </c>
      <c r="BA129">
        <v>2.3227737729561607E-2</v>
      </c>
      <c r="BB129">
        <v>6.2352624457843954E-4</v>
      </c>
      <c r="BC129">
        <v>0.17837042740036022</v>
      </c>
      <c r="BD129">
        <v>1.0006235262445784</v>
      </c>
      <c r="BF129">
        <v>0.73161010707634822</v>
      </c>
      <c r="BG129">
        <v>0</v>
      </c>
      <c r="BH129">
        <v>0.14236582615677887</v>
      </c>
      <c r="BI129">
        <v>0</v>
      </c>
      <c r="BJ129">
        <v>0</v>
      </c>
      <c r="BK129">
        <v>0</v>
      </c>
      <c r="BL129">
        <v>8.592123661482513E-4</v>
      </c>
      <c r="BM129">
        <v>7.6187378031174646E-2</v>
      </c>
      <c r="BN129">
        <v>4.8977476369550091E-2</v>
      </c>
      <c r="BO129">
        <v>6.5737658710449045E-4</v>
      </c>
      <c r="BP129">
        <v>1.740210592954375</v>
      </c>
      <c r="BQ129">
        <v>1</v>
      </c>
    </row>
    <row r="130" spans="1:69">
      <c r="A130" t="s">
        <v>146</v>
      </c>
      <c r="B130">
        <f t="shared" si="2"/>
        <v>1123.1500000000001</v>
      </c>
      <c r="C130">
        <f t="shared" si="3"/>
        <v>2</v>
      </c>
      <c r="D130">
        <v>850</v>
      </c>
      <c r="E130">
        <v>2000</v>
      </c>
      <c r="F130" t="s">
        <v>125</v>
      </c>
      <c r="G130">
        <v>-12.31</v>
      </c>
      <c r="H130" t="s">
        <v>126</v>
      </c>
      <c r="I130">
        <v>73.150000000000006</v>
      </c>
      <c r="K130">
        <v>11.85</v>
      </c>
      <c r="N130">
        <v>0.05</v>
      </c>
      <c r="O130">
        <v>3.43</v>
      </c>
      <c r="P130">
        <v>3.75</v>
      </c>
      <c r="Q130">
        <v>0.16479400749063669</v>
      </c>
      <c r="R130">
        <v>92.394794007490646</v>
      </c>
      <c r="S130">
        <v>7.6052059925093545</v>
      </c>
      <c r="T130">
        <v>5.62</v>
      </c>
      <c r="V130">
        <v>660</v>
      </c>
      <c r="X130">
        <v>1046.9753755942716</v>
      </c>
      <c r="Y130">
        <v>0.58632632665798723</v>
      </c>
      <c r="Z130">
        <v>353.68060365023655</v>
      </c>
      <c r="AA130">
        <v>-0.46412029749964157</v>
      </c>
      <c r="AB130">
        <v>2585.5801997308167</v>
      </c>
      <c r="AC130">
        <v>2.917545757167904</v>
      </c>
      <c r="AD130">
        <v>605.30110351548478</v>
      </c>
      <c r="AE130">
        <v>-8.2877115885629113E-2</v>
      </c>
      <c r="AF130">
        <v>239.52023439600435</v>
      </c>
      <c r="AG130">
        <v>-0.637090553945448</v>
      </c>
      <c r="AI130">
        <v>0.58632632665798723</v>
      </c>
      <c r="AJ130">
        <v>2.917545757167904</v>
      </c>
      <c r="AK130">
        <v>0.46412029749964157</v>
      </c>
      <c r="AL130">
        <v>8.2877115885629113E-2</v>
      </c>
      <c r="AM130">
        <v>0.637090553945448</v>
      </c>
      <c r="AO130">
        <v>1.1139294714917891</v>
      </c>
      <c r="AP130">
        <v>0</v>
      </c>
      <c r="AQ130">
        <v>1.2101303493665065</v>
      </c>
      <c r="AS130">
        <v>0.69888769277526175</v>
      </c>
      <c r="AT130">
        <v>0</v>
      </c>
      <c r="AU130">
        <v>6.6724263664916239E-2</v>
      </c>
      <c r="AV130">
        <v>0</v>
      </c>
      <c r="AW130">
        <v>0</v>
      </c>
      <c r="AX130">
        <v>0</v>
      </c>
      <c r="AY130">
        <v>5.1186715807397356E-4</v>
      </c>
      <c r="AZ130">
        <v>3.1771506960640315E-2</v>
      </c>
      <c r="BA130">
        <v>2.2854705592984421E-2</v>
      </c>
      <c r="BB130">
        <v>1.1815901253918655E-3</v>
      </c>
      <c r="BC130">
        <v>0.17924996384812333</v>
      </c>
      <c r="BD130">
        <v>1.001181590125392</v>
      </c>
      <c r="BF130">
        <v>0.74183983937848785</v>
      </c>
      <c r="BG130">
        <v>0</v>
      </c>
      <c r="BH130">
        <v>0.14164998912277718</v>
      </c>
      <c r="BI130">
        <v>0</v>
      </c>
      <c r="BJ130">
        <v>0</v>
      </c>
      <c r="BK130">
        <v>0</v>
      </c>
      <c r="BL130">
        <v>5.4332542160078585E-4</v>
      </c>
      <c r="BM130">
        <v>6.7448231995331523E-2</v>
      </c>
      <c r="BN130">
        <v>4.8518614081802657E-2</v>
      </c>
      <c r="BO130">
        <v>1.2542081337148076E-3</v>
      </c>
      <c r="BP130">
        <v>1.7546814109013096</v>
      </c>
      <c r="BQ130">
        <v>1</v>
      </c>
    </row>
    <row r="131" spans="1:69">
      <c r="A131" t="s">
        <v>147</v>
      </c>
      <c r="B131">
        <f t="shared" ref="B131:B194" si="4">D131+273.15</f>
        <v>1123.1500000000001</v>
      </c>
      <c r="C131">
        <f t="shared" ref="C131:C194" si="5">E131/1000</f>
        <v>2</v>
      </c>
      <c r="D131">
        <v>850</v>
      </c>
      <c r="E131">
        <v>2000</v>
      </c>
      <c r="F131" t="s">
        <v>125</v>
      </c>
      <c r="G131">
        <v>-12.31</v>
      </c>
      <c r="H131" t="s">
        <v>126</v>
      </c>
      <c r="I131">
        <v>72.98</v>
      </c>
      <c r="K131">
        <v>12.01</v>
      </c>
      <c r="N131">
        <v>0.09</v>
      </c>
      <c r="O131">
        <v>3.78</v>
      </c>
      <c r="P131">
        <v>3.81</v>
      </c>
      <c r="Q131">
        <v>7.740324594257178E-2</v>
      </c>
      <c r="R131">
        <v>92.747403245942593</v>
      </c>
      <c r="S131">
        <v>7.2525967540574072</v>
      </c>
      <c r="T131">
        <v>5.62</v>
      </c>
      <c r="V131">
        <v>310</v>
      </c>
      <c r="X131">
        <v>403.78910500304795</v>
      </c>
      <c r="Y131">
        <v>0.3025455000098321</v>
      </c>
      <c r="Z131">
        <v>364.91973807627897</v>
      </c>
      <c r="AA131">
        <v>0.17716044540735154</v>
      </c>
      <c r="AB131">
        <v>1446.9486107846715</v>
      </c>
      <c r="AC131">
        <v>3.6675761638215207</v>
      </c>
      <c r="AD131">
        <v>558.3514211447897</v>
      </c>
      <c r="AE131">
        <v>0.80113361659609583</v>
      </c>
      <c r="AF131">
        <v>195.22378753221329</v>
      </c>
      <c r="AG131">
        <v>-0.37024584667027971</v>
      </c>
      <c r="AI131">
        <v>0.3025455000098321</v>
      </c>
      <c r="AJ131">
        <v>3.6675761638215207</v>
      </c>
      <c r="AK131">
        <v>0.17716044540735154</v>
      </c>
      <c r="AL131">
        <v>0.80113361659609583</v>
      </c>
      <c r="AM131">
        <v>0.37024584667027971</v>
      </c>
      <c r="AO131">
        <v>1.1917004138840306</v>
      </c>
      <c r="AP131">
        <v>0</v>
      </c>
      <c r="AQ131">
        <v>1.1431816161805597</v>
      </c>
      <c r="AS131">
        <v>0.69497432939904902</v>
      </c>
      <c r="AT131">
        <v>0</v>
      </c>
      <c r="AU131">
        <v>6.7403164825759615E-2</v>
      </c>
      <c r="AV131">
        <v>0</v>
      </c>
      <c r="AW131">
        <v>0</v>
      </c>
      <c r="AX131">
        <v>0</v>
      </c>
      <c r="AY131">
        <v>9.1833600641153239E-4</v>
      </c>
      <c r="AZ131">
        <v>3.489854624171454E-2</v>
      </c>
      <c r="BA131">
        <v>2.314414710341104E-2</v>
      </c>
      <c r="BB131">
        <v>5.5316724112286096E-4</v>
      </c>
      <c r="BC131">
        <v>0.1786614764236544</v>
      </c>
      <c r="BD131">
        <v>1.000553167241123</v>
      </c>
      <c r="BF131">
        <v>0.73403653756573151</v>
      </c>
      <c r="BG131">
        <v>0</v>
      </c>
      <c r="BH131">
        <v>0.14238334751862156</v>
      </c>
      <c r="BI131">
        <v>0</v>
      </c>
      <c r="BJ131">
        <v>0</v>
      </c>
      <c r="BK131">
        <v>0</v>
      </c>
      <c r="BL131">
        <v>9.6995263559037726E-4</v>
      </c>
      <c r="BM131">
        <v>7.3720156171802234E-2</v>
      </c>
      <c r="BN131">
        <v>4.8890006108254509E-2</v>
      </c>
      <c r="BO131">
        <v>5.842589419377892E-4</v>
      </c>
      <c r="BP131">
        <v>1.7439231301850142</v>
      </c>
      <c r="BQ131">
        <v>1</v>
      </c>
    </row>
    <row r="132" spans="1:69">
      <c r="A132" t="s">
        <v>148</v>
      </c>
      <c r="B132">
        <f t="shared" si="4"/>
        <v>1123.1500000000001</v>
      </c>
      <c r="C132">
        <f t="shared" si="5"/>
        <v>2</v>
      </c>
      <c r="D132">
        <v>850</v>
      </c>
      <c r="E132">
        <v>2000</v>
      </c>
      <c r="F132" t="s">
        <v>125</v>
      </c>
      <c r="G132">
        <v>-12.31</v>
      </c>
      <c r="H132" t="s">
        <v>126</v>
      </c>
      <c r="I132">
        <v>72.23</v>
      </c>
      <c r="K132">
        <v>12.2</v>
      </c>
      <c r="N132">
        <v>0.09</v>
      </c>
      <c r="O132">
        <v>3.66</v>
      </c>
      <c r="P132">
        <v>3.85</v>
      </c>
      <c r="Q132">
        <v>9.4881398252184765E-2</v>
      </c>
      <c r="R132">
        <v>92.124881398252185</v>
      </c>
      <c r="S132">
        <v>7.8751186017478148</v>
      </c>
      <c r="T132">
        <v>5.62</v>
      </c>
      <c r="V132">
        <v>380</v>
      </c>
      <c r="X132">
        <v>517.3354452651522</v>
      </c>
      <c r="Y132">
        <v>0.36140906648724264</v>
      </c>
      <c r="Z132">
        <v>355.59937314541912</v>
      </c>
      <c r="AA132">
        <v>-6.4212175933107574E-2</v>
      </c>
      <c r="AB132">
        <v>1424.7632935980223</v>
      </c>
      <c r="AC132">
        <v>2.7493770884158484</v>
      </c>
      <c r="AD132">
        <v>550.07366788651393</v>
      </c>
      <c r="AE132">
        <v>0.44756228391187874</v>
      </c>
      <c r="AF132">
        <v>198.6686398367618</v>
      </c>
      <c r="AG132">
        <v>-0.47718778990325844</v>
      </c>
      <c r="AI132">
        <v>0.36140906648724264</v>
      </c>
      <c r="AJ132">
        <v>2.7493770884158484</v>
      </c>
      <c r="AK132">
        <v>6.4212175933107574E-2</v>
      </c>
      <c r="AL132">
        <v>0.44756228391187874</v>
      </c>
      <c r="AM132">
        <v>0.47718778990325844</v>
      </c>
      <c r="AO132">
        <v>1.1596213775812592</v>
      </c>
      <c r="AP132">
        <v>0</v>
      </c>
      <c r="AQ132">
        <v>1.1785553052802862</v>
      </c>
      <c r="AS132">
        <v>0.69263961743982883</v>
      </c>
      <c r="AT132">
        <v>0</v>
      </c>
      <c r="AU132">
        <v>6.8948039479219028E-2</v>
      </c>
      <c r="AV132">
        <v>0</v>
      </c>
      <c r="AW132">
        <v>0</v>
      </c>
      <c r="AX132">
        <v>0</v>
      </c>
      <c r="AY132">
        <v>9.2475443376719649E-4</v>
      </c>
      <c r="AZ132">
        <v>3.4026825291874022E-2</v>
      </c>
      <c r="BA132">
        <v>2.3550587436401021E-2</v>
      </c>
      <c r="BB132">
        <v>6.8281517666189922E-4</v>
      </c>
      <c r="BC132">
        <v>0.17991017591890979</v>
      </c>
      <c r="BD132">
        <v>1.0006828151766618</v>
      </c>
      <c r="BF132">
        <v>0.73170128856939287</v>
      </c>
      <c r="BG132">
        <v>0</v>
      </c>
      <c r="BH132">
        <v>0.14567278007501666</v>
      </c>
      <c r="BI132">
        <v>0</v>
      </c>
      <c r="BJ132">
        <v>0</v>
      </c>
      <c r="BK132">
        <v>0</v>
      </c>
      <c r="BL132">
        <v>9.7690630706162075E-4</v>
      </c>
      <c r="BM132">
        <v>7.1891561744669416E-2</v>
      </c>
      <c r="BN132">
        <v>4.9757463303859495E-2</v>
      </c>
      <c r="BO132">
        <v>7.213227947672977E-4</v>
      </c>
      <c r="BP132">
        <v>1.7437131660826368</v>
      </c>
      <c r="BQ132">
        <v>1</v>
      </c>
    </row>
    <row r="133" spans="1:69">
      <c r="A133" t="s">
        <v>149</v>
      </c>
      <c r="B133">
        <f t="shared" si="4"/>
        <v>1123.1500000000001</v>
      </c>
      <c r="C133">
        <f t="shared" si="5"/>
        <v>2</v>
      </c>
      <c r="D133">
        <v>850</v>
      </c>
      <c r="E133">
        <v>2000</v>
      </c>
      <c r="F133" t="s">
        <v>125</v>
      </c>
      <c r="G133">
        <v>-12.31</v>
      </c>
      <c r="H133" t="s">
        <v>126</v>
      </c>
      <c r="I133">
        <v>72.94</v>
      </c>
      <c r="K133">
        <v>12.09</v>
      </c>
      <c r="N133">
        <v>0.22</v>
      </c>
      <c r="O133">
        <v>3.98</v>
      </c>
      <c r="P133">
        <v>3.9</v>
      </c>
      <c r="Q133">
        <v>3.7453183520599252E-2</v>
      </c>
      <c r="R133">
        <v>93.167453183520607</v>
      </c>
      <c r="S133">
        <v>6.8325468164793932</v>
      </c>
      <c r="T133">
        <v>5.62</v>
      </c>
      <c r="V133">
        <v>150</v>
      </c>
      <c r="X133">
        <v>106.74756486595103</v>
      </c>
      <c r="Y133">
        <v>-0.28834956756032643</v>
      </c>
      <c r="Z133">
        <v>377.19529841653122</v>
      </c>
      <c r="AA133">
        <v>1.5146353227768747</v>
      </c>
      <c r="AB133">
        <v>596.91576560316867</v>
      </c>
      <c r="AC133">
        <v>2.9794384373544576</v>
      </c>
      <c r="AD133">
        <v>480.73176419804201</v>
      </c>
      <c r="AE133">
        <v>2.2048784279869467</v>
      </c>
      <c r="AF133">
        <v>131.39859849672803</v>
      </c>
      <c r="AG133">
        <v>-0.12400934335514649</v>
      </c>
      <c r="AI133">
        <v>0.28834956756032643</v>
      </c>
      <c r="AJ133">
        <v>2.9794384373544576</v>
      </c>
      <c r="AK133">
        <v>1.5146353227768747</v>
      </c>
      <c r="AL133">
        <v>2.2048784279869467</v>
      </c>
      <c r="AM133">
        <v>0.12400934335514649</v>
      </c>
      <c r="AO133">
        <v>1.2680060687609387</v>
      </c>
      <c r="AP133">
        <v>0</v>
      </c>
      <c r="AQ133">
        <v>1.0825043986666034</v>
      </c>
      <c r="AS133">
        <v>0.69197239909453956</v>
      </c>
      <c r="AT133">
        <v>0</v>
      </c>
      <c r="AU133">
        <v>6.7596107984979698E-2</v>
      </c>
      <c r="AV133">
        <v>0</v>
      </c>
      <c r="AW133">
        <v>0</v>
      </c>
      <c r="AX133">
        <v>0</v>
      </c>
      <c r="AY133">
        <v>2.2363506131390298E-3</v>
      </c>
      <c r="AZ133">
        <v>3.6606374394353783E-2</v>
      </c>
      <c r="BA133">
        <v>2.3601462811275016E-2</v>
      </c>
      <c r="BB133">
        <v>2.6665155898198539E-4</v>
      </c>
      <c r="BC133">
        <v>0.17798730510171282</v>
      </c>
      <c r="BD133">
        <v>1.000266651558982</v>
      </c>
      <c r="BF133">
        <v>0.72853261344187037</v>
      </c>
      <c r="BG133">
        <v>0</v>
      </c>
      <c r="BH133">
        <v>0.14233506791090375</v>
      </c>
      <c r="BI133">
        <v>0</v>
      </c>
      <c r="BJ133">
        <v>0</v>
      </c>
      <c r="BK133">
        <v>0</v>
      </c>
      <c r="BL133">
        <v>2.3545077215426798E-3</v>
      </c>
      <c r="BM133">
        <v>7.7080928779954205E-2</v>
      </c>
      <c r="BN133">
        <v>4.9696882145728871E-2</v>
      </c>
      <c r="BO133">
        <v>2.8074003731607484E-4</v>
      </c>
      <c r="BP133">
        <v>1.7363112419344806</v>
      </c>
      <c r="BQ133">
        <v>1</v>
      </c>
    </row>
    <row r="134" spans="1:69">
      <c r="A134" t="s">
        <v>150</v>
      </c>
      <c r="B134">
        <f t="shared" si="4"/>
        <v>1123.1500000000001</v>
      </c>
      <c r="C134">
        <f t="shared" si="5"/>
        <v>2</v>
      </c>
      <c r="D134">
        <v>850</v>
      </c>
      <c r="E134">
        <v>2000</v>
      </c>
      <c r="F134" t="s">
        <v>125</v>
      </c>
      <c r="G134">
        <v>-12.31</v>
      </c>
      <c r="H134" t="s">
        <v>126</v>
      </c>
      <c r="I134">
        <v>73.099999999999994</v>
      </c>
      <c r="K134">
        <v>12.02</v>
      </c>
      <c r="N134">
        <v>0.14000000000000001</v>
      </c>
      <c r="O134">
        <v>3.93</v>
      </c>
      <c r="P134">
        <v>3.87</v>
      </c>
      <c r="Q134">
        <v>4.7440699126092382E-2</v>
      </c>
      <c r="R134">
        <v>93.107440699126101</v>
      </c>
      <c r="S134">
        <v>6.8925593008738986</v>
      </c>
      <c r="T134">
        <v>5.62</v>
      </c>
      <c r="V134">
        <v>190</v>
      </c>
      <c r="X134">
        <v>187.60747469063833</v>
      </c>
      <c r="Y134">
        <v>-1.2592238470324596E-2</v>
      </c>
      <c r="Z134">
        <v>373.58389487783313</v>
      </c>
      <c r="AA134">
        <v>0.96623102567280594</v>
      </c>
      <c r="AB134">
        <v>937.32840279998584</v>
      </c>
      <c r="AC134">
        <v>3.9333073831578202</v>
      </c>
      <c r="AD134">
        <v>521.60014030440993</v>
      </c>
      <c r="AE134">
        <v>1.7452638963389997</v>
      </c>
      <c r="AF134">
        <v>159.74891110312504</v>
      </c>
      <c r="AG134">
        <v>-0.15921625735197348</v>
      </c>
      <c r="AI134">
        <v>1.2592238470324596E-2</v>
      </c>
      <c r="AJ134">
        <v>3.9333073831578202</v>
      </c>
      <c r="AK134">
        <v>0.96623102567280594</v>
      </c>
      <c r="AL134">
        <v>1.7452638963389997</v>
      </c>
      <c r="AM134">
        <v>0.15921625735197348</v>
      </c>
      <c r="AO134">
        <v>1.2411725760996613</v>
      </c>
      <c r="AP134">
        <v>0</v>
      </c>
      <c r="AQ134">
        <v>1.1019058674899536</v>
      </c>
      <c r="AS134">
        <v>0.69371792338317395</v>
      </c>
      <c r="AT134">
        <v>0</v>
      </c>
      <c r="AU134">
        <v>6.7226791332222369E-2</v>
      </c>
      <c r="AV134">
        <v>0</v>
      </c>
      <c r="AW134">
        <v>0</v>
      </c>
      <c r="AX134">
        <v>0</v>
      </c>
      <c r="AY134">
        <v>1.4235993241659096E-3</v>
      </c>
      <c r="AZ134">
        <v>3.6158359711652509E-2</v>
      </c>
      <c r="BA134">
        <v>2.3427600233848773E-2</v>
      </c>
      <c r="BB134">
        <v>3.3786950416184571E-4</v>
      </c>
      <c r="BC134">
        <v>0.17804572601493651</v>
      </c>
      <c r="BD134">
        <v>1.0003378695041618</v>
      </c>
      <c r="BF134">
        <v>0.73117836614423815</v>
      </c>
      <c r="BG134">
        <v>0</v>
      </c>
      <c r="BH134">
        <v>0.14171401311845139</v>
      </c>
      <c r="BI134">
        <v>0</v>
      </c>
      <c r="BJ134">
        <v>0</v>
      </c>
      <c r="BK134">
        <v>0</v>
      </c>
      <c r="BL134">
        <v>1.5004730205200843E-3</v>
      </c>
      <c r="BM134">
        <v>7.622178838190008E-2</v>
      </c>
      <c r="BN134">
        <v>4.9385359334890147E-2</v>
      </c>
      <c r="BO134">
        <v>3.5611429904856086E-4</v>
      </c>
      <c r="BP134">
        <v>1.7392317988450687</v>
      </c>
      <c r="BQ134">
        <v>1</v>
      </c>
    </row>
    <row r="135" spans="1:69">
      <c r="A135" t="s">
        <v>151</v>
      </c>
      <c r="B135">
        <f t="shared" si="4"/>
        <v>1123.1500000000001</v>
      </c>
      <c r="C135">
        <f t="shared" si="5"/>
        <v>2</v>
      </c>
      <c r="D135">
        <v>850</v>
      </c>
      <c r="E135">
        <v>2000</v>
      </c>
      <c r="F135" t="s">
        <v>125</v>
      </c>
      <c r="G135">
        <v>-12.31</v>
      </c>
      <c r="H135" t="s">
        <v>126</v>
      </c>
      <c r="I135">
        <v>72.349999999999994</v>
      </c>
      <c r="K135">
        <v>11.87</v>
      </c>
      <c r="N135">
        <v>0.16</v>
      </c>
      <c r="O135">
        <v>3.5</v>
      </c>
      <c r="P135">
        <v>3.93</v>
      </c>
      <c r="Q135">
        <v>4.49438202247191E-2</v>
      </c>
      <c r="R135">
        <v>91.854943820224719</v>
      </c>
      <c r="S135">
        <v>8.1450561797752812</v>
      </c>
      <c r="T135">
        <v>5.62</v>
      </c>
      <c r="V135">
        <v>180</v>
      </c>
      <c r="X135">
        <v>248.96450886591464</v>
      </c>
      <c r="Y135">
        <v>0.38313616036619241</v>
      </c>
      <c r="Z135">
        <v>360.01777486781111</v>
      </c>
      <c r="AA135">
        <v>1.0000987492656173</v>
      </c>
      <c r="AB135">
        <v>799.66380807608903</v>
      </c>
      <c r="AC135">
        <v>3.4425767115338277</v>
      </c>
      <c r="AD135">
        <v>492.88624244070178</v>
      </c>
      <c r="AE135">
        <v>1.7382569024483432</v>
      </c>
      <c r="AF135">
        <v>131.67591266735644</v>
      </c>
      <c r="AG135">
        <v>-0.26846715184801978</v>
      </c>
      <c r="AI135">
        <v>0.38313616036619241</v>
      </c>
      <c r="AJ135">
        <v>3.4425767115338277</v>
      </c>
      <c r="AK135">
        <v>1.0000987492656173</v>
      </c>
      <c r="AL135">
        <v>1.7382569024483432</v>
      </c>
      <c r="AM135">
        <v>0.26846715184801978</v>
      </c>
      <c r="AO135">
        <v>1.1793867019477391</v>
      </c>
      <c r="AP135">
        <v>0</v>
      </c>
      <c r="AQ135">
        <v>1.1521690424961546</v>
      </c>
      <c r="AS135">
        <v>0.69448007049629901</v>
      </c>
      <c r="AT135">
        <v>0</v>
      </c>
      <c r="AU135">
        <v>6.7149741943433969E-2</v>
      </c>
      <c r="AV135">
        <v>0</v>
      </c>
      <c r="AW135">
        <v>0</v>
      </c>
      <c r="AX135">
        <v>0</v>
      </c>
      <c r="AY135">
        <v>1.6456422678283707E-3</v>
      </c>
      <c r="AZ135">
        <v>3.2571662666319043E-2</v>
      </c>
      <c r="BA135">
        <v>2.4063849537730431E-2</v>
      </c>
      <c r="BB135">
        <v>3.2376031358732123E-4</v>
      </c>
      <c r="BC135">
        <v>0.18008903308838908</v>
      </c>
      <c r="BD135">
        <v>1.0003237603135871</v>
      </c>
      <c r="BF135">
        <v>0.73591485797929324</v>
      </c>
      <c r="BG135">
        <v>0</v>
      </c>
      <c r="BH135">
        <v>0.14231219844893087</v>
      </c>
      <c r="BI135">
        <v>0</v>
      </c>
      <c r="BJ135">
        <v>0</v>
      </c>
      <c r="BK135">
        <v>0</v>
      </c>
      <c r="BL135">
        <v>1.7438262770423036E-3</v>
      </c>
      <c r="BM135">
        <v>6.9029973712863707E-2</v>
      </c>
      <c r="BN135">
        <v>5.0999143581869993E-2</v>
      </c>
      <c r="BO135">
        <v>3.4307683591650983E-4</v>
      </c>
      <c r="BP135">
        <v>1.7470563985563918</v>
      </c>
      <c r="BQ135">
        <v>1</v>
      </c>
    </row>
    <row r="136" spans="1:69">
      <c r="A136" t="s">
        <v>152</v>
      </c>
      <c r="B136">
        <f t="shared" si="4"/>
        <v>1123.1500000000001</v>
      </c>
      <c r="C136">
        <f t="shared" si="5"/>
        <v>2</v>
      </c>
      <c r="D136">
        <v>850</v>
      </c>
      <c r="E136">
        <v>2000</v>
      </c>
      <c r="F136" t="s">
        <v>125</v>
      </c>
      <c r="G136">
        <v>-12.31</v>
      </c>
      <c r="H136" t="s">
        <v>126</v>
      </c>
      <c r="I136">
        <v>72.55</v>
      </c>
      <c r="K136">
        <v>12.04</v>
      </c>
      <c r="N136">
        <v>0.05</v>
      </c>
      <c r="O136">
        <v>3.27</v>
      </c>
      <c r="P136">
        <v>3.88</v>
      </c>
      <c r="Q136">
        <v>0.15980024968789014</v>
      </c>
      <c r="R136">
        <v>91.949800249687883</v>
      </c>
      <c r="S136">
        <v>8.0501997503121174</v>
      </c>
      <c r="T136">
        <v>5.62</v>
      </c>
      <c r="V136">
        <v>640</v>
      </c>
      <c r="X136">
        <v>1242.7465986334223</v>
      </c>
      <c r="Y136">
        <v>0.94179156036472234</v>
      </c>
      <c r="Z136">
        <v>345.82695757919504</v>
      </c>
      <c r="AA136">
        <v>-0.45964537878250777</v>
      </c>
      <c r="AB136">
        <v>2554.9698016835291</v>
      </c>
      <c r="AC136">
        <v>2.9921403151305141</v>
      </c>
      <c r="AD136">
        <v>596.47004904139749</v>
      </c>
      <c r="AE136">
        <v>-6.8015548372816426E-2</v>
      </c>
      <c r="AF136">
        <v>237.36636874045132</v>
      </c>
      <c r="AG136">
        <v>-0.62911504884304481</v>
      </c>
      <c r="AI136">
        <v>0.94179156036472234</v>
      </c>
      <c r="AJ136">
        <v>2.9921403151305141</v>
      </c>
      <c r="AK136">
        <v>0.45964537878250777</v>
      </c>
      <c r="AL136">
        <v>6.8015548372816426E-2</v>
      </c>
      <c r="AM136">
        <v>0.62911504884304481</v>
      </c>
      <c r="AO136">
        <v>1.0858281636281133</v>
      </c>
      <c r="AP136">
        <v>0</v>
      </c>
      <c r="AQ136">
        <v>1.245109123368191</v>
      </c>
      <c r="AS136">
        <v>0.69688521121267089</v>
      </c>
      <c r="AT136">
        <v>0</v>
      </c>
      <c r="AU136">
        <v>6.8158919281990762E-2</v>
      </c>
      <c r="AV136">
        <v>0</v>
      </c>
      <c r="AW136">
        <v>0</v>
      </c>
      <c r="AX136">
        <v>0</v>
      </c>
      <c r="AY136">
        <v>5.1462162871797551E-4</v>
      </c>
      <c r="AZ136">
        <v>3.0452448424946207E-2</v>
      </c>
      <c r="BA136">
        <v>2.377425181345982E-2</v>
      </c>
      <c r="BB136">
        <v>1.1519500836669665E-3</v>
      </c>
      <c r="BC136">
        <v>0.18021454763821426</v>
      </c>
      <c r="BD136">
        <v>1.001151950083667</v>
      </c>
      <c r="BF136">
        <v>0.73965889211658553</v>
      </c>
      <c r="BG136">
        <v>0</v>
      </c>
      <c r="BH136">
        <v>0.14468480579822765</v>
      </c>
      <c r="BI136">
        <v>0</v>
      </c>
      <c r="BJ136">
        <v>0</v>
      </c>
      <c r="BK136">
        <v>0</v>
      </c>
      <c r="BL136">
        <v>5.4620826734778851E-4</v>
      </c>
      <c r="BM136">
        <v>6.4643140367515464E-2</v>
      </c>
      <c r="BN136">
        <v>5.0466953450323662E-2</v>
      </c>
      <c r="BO136">
        <v>1.2226549063597411E-3</v>
      </c>
      <c r="BP136">
        <v>1.7544462481067802</v>
      </c>
      <c r="BQ136">
        <v>1</v>
      </c>
    </row>
    <row r="137" spans="1:69">
      <c r="A137" t="s">
        <v>153</v>
      </c>
      <c r="B137">
        <f t="shared" si="4"/>
        <v>1123.1500000000001</v>
      </c>
      <c r="C137">
        <f t="shared" si="5"/>
        <v>2</v>
      </c>
      <c r="D137">
        <v>850</v>
      </c>
      <c r="E137">
        <v>2000</v>
      </c>
      <c r="F137" t="s">
        <v>125</v>
      </c>
      <c r="G137">
        <v>-12.31</v>
      </c>
      <c r="H137" t="s">
        <v>126</v>
      </c>
      <c r="I137">
        <v>72.989999999999995</v>
      </c>
      <c r="K137">
        <v>12.06</v>
      </c>
      <c r="N137">
        <v>0.09</v>
      </c>
      <c r="O137">
        <v>3.74</v>
      </c>
      <c r="P137">
        <v>3.86</v>
      </c>
      <c r="Q137">
        <v>7.740324594257178E-2</v>
      </c>
      <c r="R137">
        <v>92.817403245942572</v>
      </c>
      <c r="S137">
        <v>7.1825967540574283</v>
      </c>
      <c r="T137">
        <v>5.62</v>
      </c>
      <c r="V137">
        <v>310</v>
      </c>
      <c r="X137">
        <v>423.60381586191602</v>
      </c>
      <c r="Y137">
        <v>0.36646392213521295</v>
      </c>
      <c r="Z137">
        <v>363.98128914349479</v>
      </c>
      <c r="AA137">
        <v>0.17413319078546707</v>
      </c>
      <c r="AB137">
        <v>1447.9443358076746</v>
      </c>
      <c r="AC137">
        <v>3.6707881800247568</v>
      </c>
      <c r="AD137">
        <v>556.5017215631317</v>
      </c>
      <c r="AE137">
        <v>0.79516684375203772</v>
      </c>
      <c r="AF137">
        <v>194.05153727369236</v>
      </c>
      <c r="AG137">
        <v>-0.3740272991171214</v>
      </c>
      <c r="AI137">
        <v>0.36646392213521295</v>
      </c>
      <c r="AJ137">
        <v>3.6707881800247568</v>
      </c>
      <c r="AK137">
        <v>0.17413319078546707</v>
      </c>
      <c r="AL137">
        <v>0.79516684375203772</v>
      </c>
      <c r="AM137">
        <v>0.3740272991171214</v>
      </c>
      <c r="AO137">
        <v>1.1859351917648007</v>
      </c>
      <c r="AP137">
        <v>0</v>
      </c>
      <c r="AQ137">
        <v>1.1492188997770807</v>
      </c>
      <c r="AS137">
        <v>0.6948539630920908</v>
      </c>
      <c r="AT137">
        <v>0</v>
      </c>
      <c r="AU137">
        <v>6.7662783573347138E-2</v>
      </c>
      <c r="AV137">
        <v>0</v>
      </c>
      <c r="AW137">
        <v>0</v>
      </c>
      <c r="AX137">
        <v>0</v>
      </c>
      <c r="AY137">
        <v>9.1805116000841995E-4</v>
      </c>
      <c r="AZ137">
        <v>3.4518539288522825E-2</v>
      </c>
      <c r="BA137">
        <v>2.3440603083938506E-2</v>
      </c>
      <c r="BB137">
        <v>5.5299566155083779E-4</v>
      </c>
      <c r="BC137">
        <v>0.1786060598020924</v>
      </c>
      <c r="BD137">
        <v>1.0005529956615509</v>
      </c>
      <c r="BF137">
        <v>0.73373001227694534</v>
      </c>
      <c r="BG137">
        <v>0</v>
      </c>
      <c r="BH137">
        <v>0.14289683202219727</v>
      </c>
      <c r="BI137">
        <v>0</v>
      </c>
      <c r="BJ137">
        <v>0</v>
      </c>
      <c r="BK137">
        <v>0</v>
      </c>
      <c r="BL137">
        <v>9.6941476149365723E-4</v>
      </c>
      <c r="BM137">
        <v>7.2899600783001867E-2</v>
      </c>
      <c r="BN137">
        <v>4.9504140156361925E-2</v>
      </c>
      <c r="BO137">
        <v>5.8393494905492637E-4</v>
      </c>
      <c r="BP137">
        <v>1.7439765578183621</v>
      </c>
      <c r="BQ137">
        <v>1</v>
      </c>
    </row>
    <row r="138" spans="1:69">
      <c r="A138" t="s">
        <v>154</v>
      </c>
      <c r="B138">
        <f t="shared" si="4"/>
        <v>1123.1500000000001</v>
      </c>
      <c r="C138">
        <f t="shared" si="5"/>
        <v>2</v>
      </c>
      <c r="D138">
        <v>850</v>
      </c>
      <c r="E138">
        <v>2000</v>
      </c>
      <c r="F138" t="s">
        <v>125</v>
      </c>
      <c r="G138">
        <v>-12.31</v>
      </c>
      <c r="H138" t="s">
        <v>126</v>
      </c>
      <c r="I138">
        <v>72.92</v>
      </c>
      <c r="K138">
        <v>12.04</v>
      </c>
      <c r="N138">
        <v>0.08</v>
      </c>
      <c r="O138">
        <v>3.58</v>
      </c>
      <c r="P138">
        <v>3.86</v>
      </c>
      <c r="Q138">
        <v>8.7390761548064938E-2</v>
      </c>
      <c r="R138">
        <v>92.567390761548069</v>
      </c>
      <c r="S138">
        <v>7.4326092384519313</v>
      </c>
      <c r="T138">
        <v>5.62</v>
      </c>
      <c r="V138">
        <v>350.00000000000006</v>
      </c>
      <c r="X138">
        <v>571.43311712417619</v>
      </c>
      <c r="Y138">
        <v>0.63266604892621747</v>
      </c>
      <c r="Z138">
        <v>358.27489569534424</v>
      </c>
      <c r="AA138">
        <v>2.3642559129554808E-2</v>
      </c>
      <c r="AB138">
        <v>1620.4335286818562</v>
      </c>
      <c r="AC138">
        <v>3.6298100819481598</v>
      </c>
      <c r="AD138">
        <v>560.36434285060011</v>
      </c>
      <c r="AE138">
        <v>0.60104097957314295</v>
      </c>
      <c r="AF138">
        <v>198.5993571254235</v>
      </c>
      <c r="AG138">
        <v>-0.43257326535593299</v>
      </c>
      <c r="AI138">
        <v>0.63266604892621747</v>
      </c>
      <c r="AJ138">
        <v>3.6298100819481598</v>
      </c>
      <c r="AK138">
        <v>2.3642559129554808E-2</v>
      </c>
      <c r="AL138">
        <v>0.60104097957314295</v>
      </c>
      <c r="AM138">
        <v>0.43257326535593299</v>
      </c>
      <c r="AO138">
        <v>1.1523404549062943</v>
      </c>
      <c r="AP138">
        <v>0</v>
      </c>
      <c r="AQ138">
        <v>1.1789247847492026</v>
      </c>
      <c r="AS138">
        <v>0.69582787253482692</v>
      </c>
      <c r="AT138">
        <v>0</v>
      </c>
      <c r="AU138">
        <v>6.7710188882897634E-2</v>
      </c>
      <c r="AV138">
        <v>0</v>
      </c>
      <c r="AW138">
        <v>0</v>
      </c>
      <c r="AX138">
        <v>0</v>
      </c>
      <c r="AY138">
        <v>8.1797371321702781E-4</v>
      </c>
      <c r="AZ138">
        <v>3.3119884982497398E-2</v>
      </c>
      <c r="BA138">
        <v>2.3495990994112811E-2</v>
      </c>
      <c r="BB138">
        <v>6.2582521984211944E-4</v>
      </c>
      <c r="BC138">
        <v>0.17902808889244817</v>
      </c>
      <c r="BD138">
        <v>1.0006258252198421</v>
      </c>
      <c r="BF138">
        <v>0.73609368709689704</v>
      </c>
      <c r="BG138">
        <v>0</v>
      </c>
      <c r="BH138">
        <v>0.14325681553190397</v>
      </c>
      <c r="BI138">
        <v>0</v>
      </c>
      <c r="BJ138">
        <v>0</v>
      </c>
      <c r="BK138">
        <v>0</v>
      </c>
      <c r="BL138">
        <v>8.6530780136308185E-4</v>
      </c>
      <c r="BM138">
        <v>7.0072899391570284E-2</v>
      </c>
      <c r="BN138">
        <v>4.9711290178265574E-2</v>
      </c>
      <c r="BO138">
        <v>6.6204015638760591E-4</v>
      </c>
      <c r="BP138">
        <v>1.7478300000779308</v>
      </c>
      <c r="BQ138">
        <v>1</v>
      </c>
    </row>
    <row r="139" spans="1:69">
      <c r="A139" t="s">
        <v>155</v>
      </c>
      <c r="B139">
        <f t="shared" si="4"/>
        <v>1123.1500000000001</v>
      </c>
      <c r="C139">
        <f t="shared" si="5"/>
        <v>2</v>
      </c>
      <c r="D139">
        <v>850</v>
      </c>
      <c r="E139">
        <v>2000</v>
      </c>
      <c r="F139" t="s">
        <v>125</v>
      </c>
      <c r="G139">
        <v>-12.31</v>
      </c>
      <c r="H139" t="s">
        <v>126</v>
      </c>
      <c r="I139">
        <v>72.97</v>
      </c>
      <c r="K139">
        <v>12.15</v>
      </c>
      <c r="N139">
        <v>0.06</v>
      </c>
      <c r="O139">
        <v>3.92</v>
      </c>
      <c r="P139">
        <v>3.87</v>
      </c>
      <c r="Q139">
        <v>0.11235955056179775</v>
      </c>
      <c r="R139">
        <v>93.082359550561804</v>
      </c>
      <c r="S139">
        <v>6.9176404494381956</v>
      </c>
      <c r="T139">
        <v>5.62</v>
      </c>
      <c r="V139">
        <v>450</v>
      </c>
      <c r="X139">
        <v>550.81857873399554</v>
      </c>
      <c r="Y139">
        <v>0.22404128607554563</v>
      </c>
      <c r="Z139">
        <v>367.69042484227111</v>
      </c>
      <c r="AA139">
        <v>-0.1829101670171753</v>
      </c>
      <c r="AB139">
        <v>2180.2590651512073</v>
      </c>
      <c r="AC139">
        <v>3.8450201447804608</v>
      </c>
      <c r="AD139">
        <v>614.02955044135024</v>
      </c>
      <c r="AE139">
        <v>0.36451011209188944</v>
      </c>
      <c r="AF139">
        <v>252.87502741533285</v>
      </c>
      <c r="AG139">
        <v>-0.43805549463259369</v>
      </c>
      <c r="AI139">
        <v>0.22404128607554563</v>
      </c>
      <c r="AJ139">
        <v>3.8450201447804608</v>
      </c>
      <c r="AK139">
        <v>0.1829101670171753</v>
      </c>
      <c r="AL139">
        <v>0.36451011209188944</v>
      </c>
      <c r="AM139">
        <v>0.43805549463259369</v>
      </c>
      <c r="AO139">
        <v>1.2108310200722627</v>
      </c>
      <c r="AP139">
        <v>0</v>
      </c>
      <c r="AQ139">
        <v>1.1306035033308235</v>
      </c>
      <c r="AS139">
        <v>0.69346347267888697</v>
      </c>
      <c r="AT139">
        <v>0</v>
      </c>
      <c r="AU139">
        <v>6.8049963875140979E-2</v>
      </c>
      <c r="AV139">
        <v>0</v>
      </c>
      <c r="AW139">
        <v>0</v>
      </c>
      <c r="AX139">
        <v>0</v>
      </c>
      <c r="AY139">
        <v>6.1097676306417408E-4</v>
      </c>
      <c r="AZ139">
        <v>3.611735542130376E-2</v>
      </c>
      <c r="BA139">
        <v>2.3460729387316429E-2</v>
      </c>
      <c r="BB139">
        <v>8.013488401917724E-4</v>
      </c>
      <c r="BC139">
        <v>0.17829750187428753</v>
      </c>
      <c r="BD139">
        <v>1.0008013488401917</v>
      </c>
      <c r="BF139">
        <v>0.73047630776181283</v>
      </c>
      <c r="BG139">
        <v>0</v>
      </c>
      <c r="BH139">
        <v>0.14336410874767377</v>
      </c>
      <c r="BI139">
        <v>0</v>
      </c>
      <c r="BJ139">
        <v>0</v>
      </c>
      <c r="BK139">
        <v>0</v>
      </c>
      <c r="BL139">
        <v>6.4358696253644782E-4</v>
      </c>
      <c r="BM139">
        <v>7.6090157517184273E-2</v>
      </c>
      <c r="BN139">
        <v>4.942583901079272E-2</v>
      </c>
      <c r="BO139">
        <v>8.4411993576416499E-4</v>
      </c>
      <c r="BP139">
        <v>1.7394003638716613</v>
      </c>
      <c r="BQ139">
        <v>1</v>
      </c>
    </row>
    <row r="140" spans="1:69">
      <c r="A140" t="s">
        <v>156</v>
      </c>
      <c r="B140">
        <f t="shared" si="4"/>
        <v>1123.1500000000001</v>
      </c>
      <c r="C140">
        <f t="shared" si="5"/>
        <v>2</v>
      </c>
      <c r="D140">
        <v>850</v>
      </c>
      <c r="E140">
        <v>2000</v>
      </c>
      <c r="F140" t="s">
        <v>125</v>
      </c>
      <c r="G140">
        <v>-12.31</v>
      </c>
      <c r="H140" t="s">
        <v>126</v>
      </c>
      <c r="I140">
        <v>70.989999999999995</v>
      </c>
      <c r="K140">
        <v>12.19</v>
      </c>
      <c r="N140">
        <v>1.19</v>
      </c>
      <c r="O140">
        <v>3.85</v>
      </c>
      <c r="P140">
        <v>3.9</v>
      </c>
      <c r="Q140">
        <v>3.2459425717852687E-2</v>
      </c>
      <c r="R140">
        <v>92.152459425717836</v>
      </c>
      <c r="S140">
        <v>7.8475405742821636</v>
      </c>
      <c r="T140">
        <v>5.62</v>
      </c>
      <c r="V140">
        <v>130</v>
      </c>
      <c r="X140">
        <v>139.48988678016644</v>
      </c>
      <c r="Y140">
        <v>7.2999129078203412E-2</v>
      </c>
      <c r="Z140">
        <v>400.12390489785679</v>
      </c>
      <c r="AA140">
        <v>2.0778761915219754</v>
      </c>
      <c r="AB140">
        <v>133.6387022832883</v>
      </c>
      <c r="AC140">
        <v>2.7990017563756124E-2</v>
      </c>
      <c r="AD140">
        <v>368.90721264562546</v>
      </c>
      <c r="AE140">
        <v>1.8377477895817342</v>
      </c>
      <c r="AF140">
        <v>74.153710603235766</v>
      </c>
      <c r="AG140">
        <v>-0.42958684151357102</v>
      </c>
      <c r="AI140">
        <v>7.2999129078203412E-2</v>
      </c>
      <c r="AJ140">
        <v>2.7990017563756124E-2</v>
      </c>
      <c r="AK140">
        <v>2.0778761915219754</v>
      </c>
      <c r="AL140">
        <v>1.8377477895817342</v>
      </c>
      <c r="AM140">
        <v>0.42958684151357102</v>
      </c>
      <c r="AO140">
        <v>1.456087848879805</v>
      </c>
      <c r="AP140">
        <v>7.2946906290593284E-3</v>
      </c>
      <c r="AQ140">
        <v>0.95846420097695662</v>
      </c>
      <c r="AS140">
        <v>0.67977842336321614</v>
      </c>
      <c r="AT140">
        <v>0</v>
      </c>
      <c r="AU140">
        <v>6.8793322074289717E-2</v>
      </c>
      <c r="AV140">
        <v>0</v>
      </c>
      <c r="AW140">
        <v>0</v>
      </c>
      <c r="AX140">
        <v>0</v>
      </c>
      <c r="AY140">
        <v>1.2209878995151876E-2</v>
      </c>
      <c r="AZ140">
        <v>3.574222308206295E-2</v>
      </c>
      <c r="BA140">
        <v>2.3822432646324259E-2</v>
      </c>
      <c r="BB140">
        <v>2.3326168413330655E-4</v>
      </c>
      <c r="BC140">
        <v>0.17965371983895512</v>
      </c>
      <c r="BD140">
        <v>1.0002332616841334</v>
      </c>
      <c r="BF140">
        <v>0.71653354315313988</v>
      </c>
      <c r="BG140">
        <v>0</v>
      </c>
      <c r="BH140">
        <v>0.14502585288685477</v>
      </c>
      <c r="BI140">
        <v>0</v>
      </c>
      <c r="BJ140">
        <v>0</v>
      </c>
      <c r="BK140">
        <v>0</v>
      </c>
      <c r="BL140">
        <v>1.2870058179520447E-2</v>
      </c>
      <c r="BM140">
        <v>7.5349557635124936E-2</v>
      </c>
      <c r="BN140">
        <v>5.0220988145359878E-2</v>
      </c>
      <c r="BO140">
        <v>2.4587397197307236E-4</v>
      </c>
      <c r="BP140">
        <v>1.7262611967063246</v>
      </c>
      <c r="BQ140">
        <v>1</v>
      </c>
    </row>
    <row r="141" spans="1:69">
      <c r="A141" t="s">
        <v>157</v>
      </c>
      <c r="B141">
        <f t="shared" si="4"/>
        <v>1123.1500000000001</v>
      </c>
      <c r="C141">
        <f t="shared" si="5"/>
        <v>2</v>
      </c>
      <c r="D141">
        <v>850</v>
      </c>
      <c r="E141">
        <v>2000</v>
      </c>
      <c r="F141" t="s">
        <v>125</v>
      </c>
      <c r="G141">
        <v>-12.31</v>
      </c>
      <c r="H141" t="s">
        <v>126</v>
      </c>
      <c r="I141">
        <v>71.88</v>
      </c>
      <c r="K141">
        <v>11.93</v>
      </c>
      <c r="N141">
        <v>0.24</v>
      </c>
      <c r="O141">
        <v>3.99</v>
      </c>
      <c r="P141">
        <v>3.9</v>
      </c>
      <c r="Q141">
        <v>3.2459425717852687E-2</v>
      </c>
      <c r="R141">
        <v>91.972459425717844</v>
      </c>
      <c r="S141">
        <v>8.0275405742821562</v>
      </c>
      <c r="T141">
        <v>5.62</v>
      </c>
      <c r="V141">
        <v>130</v>
      </c>
      <c r="X141">
        <v>78.016950128285103</v>
      </c>
      <c r="Y141">
        <v>-0.39986961439780688</v>
      </c>
      <c r="Z141">
        <v>375.98254213954266</v>
      </c>
      <c r="AA141">
        <v>1.892173401073405</v>
      </c>
      <c r="AB141">
        <v>534.3252785361916</v>
      </c>
      <c r="AC141">
        <v>3.1101944502783971</v>
      </c>
      <c r="AD141">
        <v>480.41660833002948</v>
      </c>
      <c r="AE141">
        <v>2.6955123717694573</v>
      </c>
      <c r="AF141">
        <v>123.15396214617365</v>
      </c>
      <c r="AG141">
        <v>-5.266182964481804E-2</v>
      </c>
      <c r="AI141">
        <v>0.39986961439780688</v>
      </c>
      <c r="AJ141">
        <v>3.1101944502783971</v>
      </c>
      <c r="AK141">
        <v>1.892173401073405</v>
      </c>
      <c r="AL141">
        <v>2.6955123717694573</v>
      </c>
      <c r="AM141">
        <v>5.266182964481804E-2</v>
      </c>
      <c r="AO141">
        <v>1.2943233568686878</v>
      </c>
      <c r="AP141">
        <v>0</v>
      </c>
      <c r="AQ141">
        <v>1.0631511186296583</v>
      </c>
      <c r="AS141">
        <v>0.68926064636099615</v>
      </c>
      <c r="AT141">
        <v>0</v>
      </c>
      <c r="AU141">
        <v>6.7419920397875394E-2</v>
      </c>
      <c r="AV141">
        <v>0</v>
      </c>
      <c r="AW141">
        <v>0</v>
      </c>
      <c r="AX141">
        <v>0</v>
      </c>
      <c r="AY141">
        <v>2.4659306309274529E-3</v>
      </c>
      <c r="AZ141">
        <v>3.7093596404204461E-2</v>
      </c>
      <c r="BA141">
        <v>2.385565375758161E-2</v>
      </c>
      <c r="BB141">
        <v>2.3358697468930126E-4</v>
      </c>
      <c r="BC141">
        <v>0.17990425244841504</v>
      </c>
      <c r="BD141">
        <v>1.0002335869746894</v>
      </c>
      <c r="BF141">
        <v>0.72671179840112121</v>
      </c>
      <c r="BG141">
        <v>0</v>
      </c>
      <c r="BH141">
        <v>0.14216639774538845</v>
      </c>
      <c r="BI141">
        <v>0</v>
      </c>
      <c r="BJ141">
        <v>0</v>
      </c>
      <c r="BK141">
        <v>0</v>
      </c>
      <c r="BL141">
        <v>2.5999175972033382E-3</v>
      </c>
      <c r="BM141">
        <v>7.8218172746066086E-2</v>
      </c>
      <c r="BN141">
        <v>5.0303713510220845E-2</v>
      </c>
      <c r="BO141">
        <v>2.462789822046993E-4</v>
      </c>
      <c r="BP141">
        <v>1.7335340541456716</v>
      </c>
      <c r="BQ141">
        <v>1</v>
      </c>
    </row>
    <row r="142" spans="1:69">
      <c r="A142" t="s">
        <v>158</v>
      </c>
      <c r="B142">
        <f t="shared" si="4"/>
        <v>1123.1500000000001</v>
      </c>
      <c r="C142">
        <f t="shared" si="5"/>
        <v>2</v>
      </c>
      <c r="D142">
        <v>850</v>
      </c>
      <c r="E142">
        <v>2000</v>
      </c>
      <c r="F142" t="s">
        <v>125</v>
      </c>
      <c r="G142">
        <v>-12.31</v>
      </c>
      <c r="H142" t="s">
        <v>126</v>
      </c>
      <c r="I142">
        <v>72.78</v>
      </c>
      <c r="K142">
        <v>12.05</v>
      </c>
      <c r="N142">
        <v>0.27</v>
      </c>
      <c r="O142">
        <v>4</v>
      </c>
      <c r="P142">
        <v>3.84</v>
      </c>
      <c r="Q142">
        <v>3.2459425717852687E-2</v>
      </c>
      <c r="R142">
        <v>92.972459425717844</v>
      </c>
      <c r="S142">
        <v>7.0275405742821562</v>
      </c>
      <c r="T142">
        <v>5.62</v>
      </c>
      <c r="V142">
        <v>130</v>
      </c>
      <c r="X142">
        <v>84.612162342961241</v>
      </c>
      <c r="Y142">
        <v>-0.34913721274645199</v>
      </c>
      <c r="Z142">
        <v>378.32159233135133</v>
      </c>
      <c r="AA142">
        <v>1.9101660948565486</v>
      </c>
      <c r="AB142">
        <v>484.85429977152529</v>
      </c>
      <c r="AC142">
        <v>2.7296484597809636</v>
      </c>
      <c r="AD142">
        <v>463.32531431203154</v>
      </c>
      <c r="AE142">
        <v>2.5640408793233194</v>
      </c>
      <c r="AF142">
        <v>120.5008563229662</v>
      </c>
      <c r="AG142">
        <v>-7.3070335977183071E-2</v>
      </c>
      <c r="AI142">
        <v>0.34913721274645199</v>
      </c>
      <c r="AJ142">
        <v>2.7296484597809636</v>
      </c>
      <c r="AK142">
        <v>1.9101660948565486</v>
      </c>
      <c r="AL142">
        <v>2.5640408793233194</v>
      </c>
      <c r="AM142">
        <v>7.3070335977183071E-2</v>
      </c>
      <c r="AO142">
        <v>1.2792824954609252</v>
      </c>
      <c r="AP142">
        <v>0</v>
      </c>
      <c r="AQ142">
        <v>1.0732662344044279</v>
      </c>
      <c r="AS142">
        <v>0.69143109683500847</v>
      </c>
      <c r="AT142">
        <v>0</v>
      </c>
      <c r="AU142">
        <v>6.7467758349678095E-2</v>
      </c>
      <c r="AV142">
        <v>0</v>
      </c>
      <c r="AW142">
        <v>0</v>
      </c>
      <c r="AX142">
        <v>0</v>
      </c>
      <c r="AY142">
        <v>2.7484941683190555E-3</v>
      </c>
      <c r="AZ142">
        <v>3.6842363237683036E-2</v>
      </c>
      <c r="BA142">
        <v>2.3271232341111791E-2</v>
      </c>
      <c r="BB142">
        <v>2.3142488895196362E-4</v>
      </c>
      <c r="BC142">
        <v>0.17823905506819945</v>
      </c>
      <c r="BD142">
        <v>1.0002314248889519</v>
      </c>
      <c r="BF142">
        <v>0.72832643996280522</v>
      </c>
      <c r="BG142">
        <v>0</v>
      </c>
      <c r="BH142">
        <v>0.14213578902083276</v>
      </c>
      <c r="BI142">
        <v>0</v>
      </c>
      <c r="BJ142">
        <v>0</v>
      </c>
      <c r="BK142">
        <v>0</v>
      </c>
      <c r="BL142">
        <v>2.8951561218948547E-3</v>
      </c>
      <c r="BM142">
        <v>7.761660526853989E-2</v>
      </c>
      <c r="BN142">
        <v>4.9026009625927153E-2</v>
      </c>
      <c r="BO142">
        <v>2.4377391508816076E-4</v>
      </c>
      <c r="BP142">
        <v>1.7360730270259879</v>
      </c>
      <c r="BQ142">
        <v>1</v>
      </c>
    </row>
    <row r="143" spans="1:69">
      <c r="A143" t="s">
        <v>159</v>
      </c>
      <c r="B143">
        <f t="shared" si="4"/>
        <v>1123.1500000000001</v>
      </c>
      <c r="C143">
        <f t="shared" si="5"/>
        <v>2</v>
      </c>
      <c r="D143">
        <v>850</v>
      </c>
      <c r="E143">
        <v>2000</v>
      </c>
      <c r="F143" t="s">
        <v>125</v>
      </c>
      <c r="G143">
        <v>-12.31</v>
      </c>
      <c r="H143" t="s">
        <v>126</v>
      </c>
      <c r="I143">
        <v>70.86</v>
      </c>
      <c r="K143">
        <v>12.14</v>
      </c>
      <c r="N143">
        <v>0.24</v>
      </c>
      <c r="O143">
        <v>3.67</v>
      </c>
      <c r="P143">
        <v>3.98</v>
      </c>
      <c r="Q143">
        <v>4.49438202247191E-2</v>
      </c>
      <c r="R143">
        <v>90.934943820224717</v>
      </c>
      <c r="S143">
        <v>9.0650561797752829</v>
      </c>
      <c r="T143">
        <v>5.62</v>
      </c>
      <c r="V143">
        <v>180</v>
      </c>
      <c r="X143">
        <v>153.13984843650752</v>
      </c>
      <c r="Y143">
        <v>-0.14922306424162488</v>
      </c>
      <c r="Z143">
        <v>359.00276170668337</v>
      </c>
      <c r="AA143">
        <v>0.99445978725935202</v>
      </c>
      <c r="AB143">
        <v>521.26630589082708</v>
      </c>
      <c r="AC143">
        <v>1.895923921615706</v>
      </c>
      <c r="AD143">
        <v>465.47718532480127</v>
      </c>
      <c r="AE143">
        <v>1.5859843629155626</v>
      </c>
      <c r="AF143">
        <v>120.25099581459409</v>
      </c>
      <c r="AG143">
        <v>-0.33193891214114396</v>
      </c>
      <c r="AI143">
        <v>0.14922306424162488</v>
      </c>
      <c r="AJ143">
        <v>1.895923921615706</v>
      </c>
      <c r="AK143">
        <v>0.99445978725935202</v>
      </c>
      <c r="AL143">
        <v>1.5859843629155626</v>
      </c>
      <c r="AM143">
        <v>0.33193891214114396</v>
      </c>
      <c r="AO143">
        <v>1.2234923981945311</v>
      </c>
      <c r="AP143">
        <v>0</v>
      </c>
      <c r="AQ143">
        <v>1.1259993338250254</v>
      </c>
      <c r="AS143">
        <v>0.68709255320196216</v>
      </c>
      <c r="AT143">
        <v>0</v>
      </c>
      <c r="AU143">
        <v>6.937534527549305E-2</v>
      </c>
      <c r="AV143">
        <v>0</v>
      </c>
      <c r="AW143">
        <v>0</v>
      </c>
      <c r="AX143">
        <v>0</v>
      </c>
      <c r="AY143">
        <v>2.4935583448530592E-3</v>
      </c>
      <c r="AZ143">
        <v>3.4500929047290088E-2</v>
      </c>
      <c r="BA143">
        <v>2.4617756231327448E-2</v>
      </c>
      <c r="BB143">
        <v>3.27051732307638E-4</v>
      </c>
      <c r="BC143">
        <v>0.18191985789907425</v>
      </c>
      <c r="BD143">
        <v>1.0003270517323077</v>
      </c>
      <c r="BF143">
        <v>0.72587291418985489</v>
      </c>
      <c r="BG143">
        <v>0</v>
      </c>
      <c r="BH143">
        <v>0.14658195264487905</v>
      </c>
      <c r="BI143">
        <v>0</v>
      </c>
      <c r="BJ143">
        <v>0</v>
      </c>
      <c r="BK143">
        <v>0</v>
      </c>
      <c r="BL143">
        <v>2.6342978890485703E-3</v>
      </c>
      <c r="BM143">
        <v>7.2896409059036091E-2</v>
      </c>
      <c r="BN143">
        <v>5.2014426217181386E-2</v>
      </c>
      <c r="BO143">
        <v>3.4551094014143014E-4</v>
      </c>
      <c r="BP143">
        <v>1.7367084728741855</v>
      </c>
      <c r="BQ143">
        <v>1</v>
      </c>
    </row>
    <row r="144" spans="1:69">
      <c r="A144" t="s">
        <v>160</v>
      </c>
      <c r="B144">
        <f t="shared" si="4"/>
        <v>1148.1500000000001</v>
      </c>
      <c r="C144">
        <f t="shared" si="5"/>
        <v>2</v>
      </c>
      <c r="D144">
        <v>875</v>
      </c>
      <c r="E144">
        <v>2000</v>
      </c>
      <c r="F144" t="s">
        <v>161</v>
      </c>
      <c r="G144">
        <v>-9.34</v>
      </c>
      <c r="H144" t="s">
        <v>162</v>
      </c>
      <c r="I144">
        <v>70.7</v>
      </c>
      <c r="J144">
        <v>0.28999999999999998</v>
      </c>
      <c r="K144">
        <v>17.21</v>
      </c>
      <c r="L144">
        <v>0.82</v>
      </c>
      <c r="M144">
        <v>1.37</v>
      </c>
      <c r="N144">
        <v>2.36</v>
      </c>
      <c r="O144">
        <v>4.5999999999999996</v>
      </c>
      <c r="P144">
        <v>2.89</v>
      </c>
      <c r="Q144">
        <v>9.5133461509650671E-2</v>
      </c>
      <c r="R144">
        <v>100.33513346150966</v>
      </c>
      <c r="S144">
        <v>6</v>
      </c>
      <c r="T144">
        <v>4.99</v>
      </c>
      <c r="V144">
        <v>381</v>
      </c>
      <c r="X144">
        <v>370.70317228313036</v>
      </c>
      <c r="Y144">
        <v>-2.7025794532466254E-2</v>
      </c>
      <c r="Z144">
        <v>438.90995156788665</v>
      </c>
      <c r="AA144">
        <v>0.15199462353776025</v>
      </c>
      <c r="AB144">
        <v>176.53750104298223</v>
      </c>
      <c r="AC144">
        <v>-0.53664697888981039</v>
      </c>
      <c r="AD144">
        <v>1233.1419252477929</v>
      </c>
      <c r="AE144">
        <v>2.2365929796529995</v>
      </c>
      <c r="AF144">
        <v>344.20651184808958</v>
      </c>
      <c r="AG144">
        <v>-9.6570835044384309E-2</v>
      </c>
      <c r="AI144">
        <v>2.7025794532466254E-2</v>
      </c>
      <c r="AJ144">
        <v>0.53664697888981039</v>
      </c>
      <c r="AK144">
        <v>0.15199462353776025</v>
      </c>
      <c r="AL144">
        <v>2.2365929796529995</v>
      </c>
      <c r="AM144">
        <v>9.6570835044384309E-2</v>
      </c>
      <c r="AO144">
        <v>1.6756824409134776</v>
      </c>
      <c r="AP144">
        <v>3.1155686415431719E-2</v>
      </c>
      <c r="AQ144">
        <v>1.1484018461975265</v>
      </c>
      <c r="AS144">
        <v>0.64696647961781151</v>
      </c>
      <c r="AT144">
        <v>1.9967939953029444E-3</v>
      </c>
      <c r="AU144">
        <v>9.2814453852112774E-2</v>
      </c>
      <c r="AV144">
        <v>3.056408134217801E-3</v>
      </c>
      <c r="AW144">
        <v>3.2191397812772376E-3</v>
      </c>
      <c r="AX144">
        <v>1.8688409378771725E-2</v>
      </c>
      <c r="AY144">
        <v>2.3140277779105455E-2</v>
      </c>
      <c r="AZ144">
        <v>4.081039795587612E-2</v>
      </c>
      <c r="BA144">
        <v>1.6869861222034599E-2</v>
      </c>
      <c r="BB144">
        <v>6.5332313993062365E-4</v>
      </c>
      <c r="BC144">
        <v>0.15243777828348984</v>
      </c>
      <c r="BD144">
        <v>1.0006533231399306</v>
      </c>
      <c r="BF144">
        <v>0.6482260250835441</v>
      </c>
      <c r="BG144">
        <v>2.0006814499115223E-3</v>
      </c>
      <c r="BH144">
        <v>0.18599029899167815</v>
      </c>
      <c r="BI144">
        <v>3.0623584966062152E-3</v>
      </c>
      <c r="BJ144">
        <v>3.225406957464576E-3</v>
      </c>
      <c r="BK144">
        <v>1.8724792873181961E-2</v>
      </c>
      <c r="BL144">
        <v>2.3185328385080715E-2</v>
      </c>
      <c r="BM144">
        <v>8.1779699203713918E-2</v>
      </c>
      <c r="BN144">
        <v>3.3805408558819083E-2</v>
      </c>
      <c r="BO144">
        <v>6.5459506084844911E-4</v>
      </c>
      <c r="BP144">
        <v>1.6870420056267605</v>
      </c>
      <c r="BQ144">
        <v>1</v>
      </c>
    </row>
    <row r="145" spans="1:69">
      <c r="A145" t="s">
        <v>163</v>
      </c>
      <c r="B145">
        <f t="shared" si="4"/>
        <v>1148.1500000000001</v>
      </c>
      <c r="C145">
        <f t="shared" si="5"/>
        <v>2</v>
      </c>
      <c r="D145">
        <v>875</v>
      </c>
      <c r="E145">
        <v>2000</v>
      </c>
      <c r="F145" t="s">
        <v>161</v>
      </c>
      <c r="G145">
        <v>-9.34</v>
      </c>
      <c r="H145" t="s">
        <v>162</v>
      </c>
      <c r="I145">
        <v>70.900000000000006</v>
      </c>
      <c r="J145">
        <v>0.36</v>
      </c>
      <c r="K145">
        <v>16.399999999999999</v>
      </c>
      <c r="L145">
        <v>0.87</v>
      </c>
      <c r="M145">
        <v>1.21</v>
      </c>
      <c r="N145">
        <v>2.71</v>
      </c>
      <c r="O145">
        <v>4.6500000000000004</v>
      </c>
      <c r="P145">
        <v>3.13</v>
      </c>
      <c r="Q145">
        <v>9.4134685010861696E-2</v>
      </c>
      <c r="R145">
        <v>100.32413468501085</v>
      </c>
      <c r="S145">
        <v>6</v>
      </c>
      <c r="T145">
        <v>4.99</v>
      </c>
      <c r="V145">
        <v>377.00000000000006</v>
      </c>
      <c r="X145">
        <v>349.38965528563824</v>
      </c>
      <c r="Y145">
        <v>-7.3236988632259442E-2</v>
      </c>
      <c r="Z145">
        <v>488.70727880431889</v>
      </c>
      <c r="AA145">
        <v>0.29630577932180058</v>
      </c>
      <c r="AB145">
        <v>250.83737500401938</v>
      </c>
      <c r="AC145">
        <v>-0.33464887266838372</v>
      </c>
      <c r="AD145">
        <v>1251.9144678787277</v>
      </c>
      <c r="AE145">
        <v>2.320728031508561</v>
      </c>
      <c r="AF145">
        <v>289.82586973466221</v>
      </c>
      <c r="AG145">
        <v>-0.23123111476216934</v>
      </c>
      <c r="AI145">
        <v>7.3236988632259442E-2</v>
      </c>
      <c r="AJ145">
        <v>0.33464887266838372</v>
      </c>
      <c r="AK145">
        <v>0.29630577932180058</v>
      </c>
      <c r="AL145">
        <v>2.320728031508561</v>
      </c>
      <c r="AM145">
        <v>0.23123111476216934</v>
      </c>
      <c r="AO145">
        <v>1.8024307282715504</v>
      </c>
      <c r="AP145">
        <v>5.0418148817279837E-2</v>
      </c>
      <c r="AQ145">
        <v>1.0272852305418516</v>
      </c>
      <c r="AS145">
        <v>0.64787652499575621</v>
      </c>
      <c r="AT145">
        <v>2.4752633291825919E-3</v>
      </c>
      <c r="AU145">
        <v>8.8320645440580117E-2</v>
      </c>
      <c r="AV145">
        <v>3.1774492525980867E-3</v>
      </c>
      <c r="AW145">
        <v>3.47131130711791E-3</v>
      </c>
      <c r="AX145">
        <v>1.6482412735805241E-2</v>
      </c>
      <c r="AY145">
        <v>2.6534413875995311E-2</v>
      </c>
      <c r="AZ145">
        <v>4.1195482504599444E-2</v>
      </c>
      <c r="BA145">
        <v>1.8244906736154556E-2</v>
      </c>
      <c r="BB145">
        <v>6.4554728384155541E-4</v>
      </c>
      <c r="BC145">
        <v>0.15222158982221048</v>
      </c>
      <c r="BD145">
        <v>1.0006455472838416</v>
      </c>
      <c r="BF145">
        <v>0.65077936222550747</v>
      </c>
      <c r="BG145">
        <v>2.4863538476196296E-3</v>
      </c>
      <c r="BH145">
        <v>0.17743273939904644</v>
      </c>
      <c r="BI145">
        <v>3.1916859437425109E-3</v>
      </c>
      <c r="BJ145">
        <v>3.4868646591990414E-3</v>
      </c>
      <c r="BK145">
        <v>1.6556262859215617E-2</v>
      </c>
      <c r="BL145">
        <v>2.665330240104161E-2</v>
      </c>
      <c r="BM145">
        <v>8.2760121092798941E-2</v>
      </c>
      <c r="BN145">
        <v>3.6653307571828754E-2</v>
      </c>
      <c r="BO145">
        <v>6.4843968481118823E-4</v>
      </c>
      <c r="BP145">
        <v>1.6840188037699364</v>
      </c>
      <c r="BQ145">
        <v>1</v>
      </c>
    </row>
    <row r="146" spans="1:69">
      <c r="A146" t="s">
        <v>164</v>
      </c>
      <c r="B146">
        <f t="shared" si="4"/>
        <v>1148.1500000000001</v>
      </c>
      <c r="C146">
        <f t="shared" si="5"/>
        <v>2</v>
      </c>
      <c r="D146">
        <v>875</v>
      </c>
      <c r="E146">
        <v>2000</v>
      </c>
      <c r="F146" t="s">
        <v>161</v>
      </c>
      <c r="G146">
        <v>-9.34</v>
      </c>
      <c r="H146" t="s">
        <v>162</v>
      </c>
      <c r="I146">
        <v>70.900000000000006</v>
      </c>
      <c r="J146">
        <v>0.28999999999999998</v>
      </c>
      <c r="K146">
        <v>16.45</v>
      </c>
      <c r="L146">
        <v>1.21</v>
      </c>
      <c r="M146">
        <v>0.93</v>
      </c>
      <c r="N146">
        <v>2.78</v>
      </c>
      <c r="O146">
        <v>4.51</v>
      </c>
      <c r="P146">
        <v>3.21</v>
      </c>
      <c r="Q146">
        <v>8.3148143524182871E-2</v>
      </c>
      <c r="R146">
        <v>100.3631481435242</v>
      </c>
      <c r="S146">
        <v>6</v>
      </c>
      <c r="T146">
        <v>4.99</v>
      </c>
      <c r="V146">
        <v>332.99999999999994</v>
      </c>
      <c r="X146">
        <v>366.75640205058619</v>
      </c>
      <c r="Y146">
        <v>0.10137057672848725</v>
      </c>
      <c r="Z146">
        <v>510.70919206490839</v>
      </c>
      <c r="AA146">
        <v>0.53366123743215765</v>
      </c>
      <c r="AB146">
        <v>221.14745868946201</v>
      </c>
      <c r="AC146">
        <v>-0.33589351744906293</v>
      </c>
      <c r="AD146">
        <v>1217.5465990694281</v>
      </c>
      <c r="AE146">
        <v>2.6562960933015862</v>
      </c>
      <c r="AF146">
        <v>290.80981293249312</v>
      </c>
      <c r="AG146">
        <v>-0.12669725846098148</v>
      </c>
      <c r="AI146">
        <v>0.10137057672848725</v>
      </c>
      <c r="AJ146">
        <v>0.33589351744906293</v>
      </c>
      <c r="AK146">
        <v>0.53366123743215765</v>
      </c>
      <c r="AL146">
        <v>2.6562960933015862</v>
      </c>
      <c r="AM146">
        <v>0.12669725846098148</v>
      </c>
      <c r="AO146">
        <v>1.7357146256558904</v>
      </c>
      <c r="AP146">
        <v>4.6570721823310048E-2</v>
      </c>
      <c r="AQ146">
        <v>1.0314799314585215</v>
      </c>
      <c r="AS146">
        <v>0.64886042880400452</v>
      </c>
      <c r="AT146">
        <v>1.9969902757154823E-3</v>
      </c>
      <c r="AU146">
        <v>8.8724453613878387E-2</v>
      </c>
      <c r="AV146">
        <v>4.4453464343503554E-3</v>
      </c>
      <c r="AW146">
        <v>4.8158235575653918E-3</v>
      </c>
      <c r="AX146">
        <v>1.2687539532359878E-2</v>
      </c>
      <c r="AY146">
        <v>2.7261142253911578E-2</v>
      </c>
      <c r="AZ146">
        <v>4.0015866732208347E-2</v>
      </c>
      <c r="BA146">
        <v>1.873964621765244E-2</v>
      </c>
      <c r="BB146">
        <v>5.7107084233013589E-4</v>
      </c>
      <c r="BC146">
        <v>0.15245276257835361</v>
      </c>
      <c r="BD146">
        <v>1.0005710708423301</v>
      </c>
      <c r="BF146">
        <v>0.65210320502306052</v>
      </c>
      <c r="BG146">
        <v>2.0069705307723556E-3</v>
      </c>
      <c r="BH146">
        <v>0.17833573445732953</v>
      </c>
      <c r="BI146">
        <v>4.4675627124016268E-3</v>
      </c>
      <c r="BJ146">
        <v>4.8398913499817483E-3</v>
      </c>
      <c r="BK146">
        <v>1.2750947392737038E-2</v>
      </c>
      <c r="BL146">
        <v>2.7397383855157369E-2</v>
      </c>
      <c r="BM146">
        <v>8.0431703921124309E-2</v>
      </c>
      <c r="BN146">
        <v>3.7666600757435525E-2</v>
      </c>
      <c r="BO146">
        <v>5.7392485355458028E-4</v>
      </c>
      <c r="BP146">
        <v>1.6866488361182086</v>
      </c>
      <c r="BQ146">
        <v>1</v>
      </c>
    </row>
    <row r="147" spans="1:69">
      <c r="A147" t="s">
        <v>165</v>
      </c>
      <c r="B147">
        <f t="shared" si="4"/>
        <v>1123.1500000000001</v>
      </c>
      <c r="C147">
        <f t="shared" si="5"/>
        <v>2</v>
      </c>
      <c r="D147">
        <v>850</v>
      </c>
      <c r="E147">
        <v>2000</v>
      </c>
      <c r="F147" t="s">
        <v>166</v>
      </c>
      <c r="G147">
        <v>-11.41</v>
      </c>
      <c r="H147" t="s">
        <v>162</v>
      </c>
      <c r="I147">
        <v>73</v>
      </c>
      <c r="J147">
        <v>0.36</v>
      </c>
      <c r="K147">
        <v>16.03</v>
      </c>
      <c r="L147">
        <v>1.44</v>
      </c>
      <c r="M147">
        <v>0.35</v>
      </c>
      <c r="N147">
        <v>1.97</v>
      </c>
      <c r="O147">
        <v>3.57</v>
      </c>
      <c r="P147">
        <v>3.51</v>
      </c>
      <c r="Q147">
        <v>8.090089640190766E-2</v>
      </c>
      <c r="R147">
        <v>100.3109008964019</v>
      </c>
      <c r="S147">
        <v>5.9</v>
      </c>
      <c r="T147">
        <v>5.15</v>
      </c>
      <c r="V147">
        <v>324</v>
      </c>
      <c r="X147">
        <v>310.66075104059615</v>
      </c>
      <c r="Y147">
        <v>-4.1170521479641502E-2</v>
      </c>
      <c r="Z147">
        <v>399.08323802592787</v>
      </c>
      <c r="AA147">
        <v>0.23173838896891319</v>
      </c>
      <c r="AB147">
        <v>64.36286374728563</v>
      </c>
      <c r="AC147">
        <v>-0.8013491859651678</v>
      </c>
      <c r="AD147">
        <v>814.73176256027159</v>
      </c>
      <c r="AE147">
        <v>1.5146042054329369</v>
      </c>
      <c r="AF147">
        <v>174.96432516617287</v>
      </c>
      <c r="AG147">
        <v>-0.45998665072168865</v>
      </c>
      <c r="AI147">
        <v>4.1170521479641502E-2</v>
      </c>
      <c r="AJ147">
        <v>0.8013491859651678</v>
      </c>
      <c r="AK147">
        <v>0.23173838896891319</v>
      </c>
      <c r="AL147">
        <v>1.5146042054329369</v>
      </c>
      <c r="AM147">
        <v>0.45998665072168865</v>
      </c>
      <c r="AO147">
        <v>1.393421412802043</v>
      </c>
      <c r="AP147">
        <v>1.9547816775628557E-3</v>
      </c>
      <c r="AQ147">
        <v>1.209477780849431</v>
      </c>
      <c r="AS147">
        <v>0.66698563839077551</v>
      </c>
      <c r="AT147">
        <v>2.474964771213427E-3</v>
      </c>
      <c r="AU147">
        <v>8.6317632913357686E-2</v>
      </c>
      <c r="AV147">
        <v>7.3471185193923552E-3</v>
      </c>
      <c r="AW147">
        <v>3.656399177426255E-3</v>
      </c>
      <c r="AX147">
        <v>4.7670649907788597E-3</v>
      </c>
      <c r="AY147">
        <v>1.9286527810436254E-2</v>
      </c>
      <c r="AZ147">
        <v>3.1623684668257789E-2</v>
      </c>
      <c r="BA147">
        <v>2.0457475526897737E-2</v>
      </c>
      <c r="BB147">
        <v>5.5472703477329154E-4</v>
      </c>
      <c r="BC147">
        <v>0.15708349323146409</v>
      </c>
      <c r="BD147">
        <v>1.0005547270347734</v>
      </c>
      <c r="BF147">
        <v>0.67968535543504061</v>
      </c>
      <c r="BG147">
        <v>2.5220892525812245E-3</v>
      </c>
      <c r="BH147">
        <v>0.17592232165171093</v>
      </c>
      <c r="BI147">
        <v>7.4870110761677622E-3</v>
      </c>
      <c r="BJ147">
        <v>3.7260187198593282E-3</v>
      </c>
      <c r="BK147">
        <v>4.857832127325574E-3</v>
      </c>
      <c r="BL147">
        <v>1.9653752278042239E-2</v>
      </c>
      <c r="BM147">
        <v>6.4451628691043497E-2</v>
      </c>
      <c r="BN147">
        <v>4.1693990768228911E-2</v>
      </c>
      <c r="BO147">
        <v>5.6528929574703912E-4</v>
      </c>
      <c r="BP147">
        <v>1.7189588051437705</v>
      </c>
      <c r="BQ147">
        <v>1</v>
      </c>
    </row>
    <row r="148" spans="1:69">
      <c r="A148" t="s">
        <v>167</v>
      </c>
      <c r="B148">
        <f t="shared" si="4"/>
        <v>1123.1500000000001</v>
      </c>
      <c r="C148">
        <f t="shared" si="5"/>
        <v>2</v>
      </c>
      <c r="D148">
        <v>850</v>
      </c>
      <c r="E148">
        <v>2000</v>
      </c>
      <c r="F148" t="s">
        <v>166</v>
      </c>
      <c r="G148">
        <v>-11.41</v>
      </c>
      <c r="H148" t="s">
        <v>162</v>
      </c>
      <c r="I148">
        <v>73.400000000000006</v>
      </c>
      <c r="J148">
        <v>0.33</v>
      </c>
      <c r="K148">
        <v>16.02</v>
      </c>
      <c r="L148">
        <v>1.1599999999999999</v>
      </c>
      <c r="M148">
        <v>0.24</v>
      </c>
      <c r="N148">
        <v>1.92</v>
      </c>
      <c r="O148">
        <v>3.47</v>
      </c>
      <c r="P148">
        <v>3.57</v>
      </c>
      <c r="Q148">
        <v>8.8641414267522284E-2</v>
      </c>
      <c r="R148">
        <v>100.19864141426751</v>
      </c>
      <c r="S148">
        <v>5.9</v>
      </c>
      <c r="T148">
        <v>5.15</v>
      </c>
      <c r="V148">
        <v>355.00000000000006</v>
      </c>
      <c r="X148">
        <v>290.68058836237026</v>
      </c>
      <c r="Y148">
        <v>-0.18118144123275998</v>
      </c>
      <c r="Z148">
        <v>392.2584148499447</v>
      </c>
      <c r="AA148">
        <v>0.10495328126744968</v>
      </c>
      <c r="AB148">
        <v>62.21703290084988</v>
      </c>
      <c r="AC148">
        <v>-0.82474075239197231</v>
      </c>
      <c r="AD148">
        <v>792.55189596252501</v>
      </c>
      <c r="AE148">
        <v>1.2325405520071124</v>
      </c>
      <c r="AF148">
        <v>166.95722976616062</v>
      </c>
      <c r="AG148">
        <v>-0.52969794432067441</v>
      </c>
      <c r="AI148">
        <v>0.18118144123275998</v>
      </c>
      <c r="AJ148">
        <v>0.82474075239197231</v>
      </c>
      <c r="AK148">
        <v>0.10495328126744968</v>
      </c>
      <c r="AL148">
        <v>1.2325405520071124</v>
      </c>
      <c r="AM148">
        <v>0.52969794432067441</v>
      </c>
      <c r="AO148">
        <v>1.3238801547348076</v>
      </c>
      <c r="AP148">
        <v>0</v>
      </c>
      <c r="AQ148">
        <v>1.2263470678317847</v>
      </c>
      <c r="AS148">
        <v>0.67149234030683247</v>
      </c>
      <c r="AT148">
        <v>2.2715999014253137E-3</v>
      </c>
      <c r="AU148">
        <v>8.6373375459412649E-2</v>
      </c>
      <c r="AV148">
        <v>5.926746760134877E-3</v>
      </c>
      <c r="AW148">
        <v>2.948458867257107E-3</v>
      </c>
      <c r="AX148">
        <v>3.2729973275808042E-3</v>
      </c>
      <c r="AY148">
        <v>1.8820901893692187E-2</v>
      </c>
      <c r="AZ148">
        <v>3.0776916767068299E-2</v>
      </c>
      <c r="BA148">
        <v>2.0833609541798147E-2</v>
      </c>
      <c r="BB148">
        <v>6.0857492637414229E-4</v>
      </c>
      <c r="BC148">
        <v>0.15728305317479827</v>
      </c>
      <c r="BD148">
        <v>1.0006085749263742</v>
      </c>
      <c r="BF148">
        <v>0.68470659658333666</v>
      </c>
      <c r="BG148">
        <v>2.3163025755338516E-3</v>
      </c>
      <c r="BH148">
        <v>0.17614622355693715</v>
      </c>
      <c r="BI148">
        <v>6.0433788434414064E-3</v>
      </c>
      <c r="BJ148">
        <v>3.0064814071342765E-3</v>
      </c>
      <c r="BK148">
        <v>3.3374064397669583E-3</v>
      </c>
      <c r="BL148">
        <v>1.919127725920201E-2</v>
      </c>
      <c r="BM148">
        <v>6.2765147621129294E-2</v>
      </c>
      <c r="BN148">
        <v>4.248718571351838E-2</v>
      </c>
      <c r="BO148">
        <v>6.2055103474923984E-4</v>
      </c>
      <c r="BP148">
        <v>1.7239730849735821</v>
      </c>
      <c r="BQ148">
        <v>1</v>
      </c>
    </row>
    <row r="149" spans="1:69">
      <c r="A149" t="s">
        <v>168</v>
      </c>
      <c r="B149">
        <f t="shared" si="4"/>
        <v>1073.1500000000001</v>
      </c>
      <c r="C149">
        <f t="shared" si="5"/>
        <v>2</v>
      </c>
      <c r="D149">
        <v>800</v>
      </c>
      <c r="E149">
        <v>2000</v>
      </c>
      <c r="F149" t="s">
        <v>169</v>
      </c>
      <c r="G149">
        <v>-12.83</v>
      </c>
      <c r="H149" t="s">
        <v>162</v>
      </c>
      <c r="I149">
        <v>75.3</v>
      </c>
      <c r="J149">
        <v>0.11</v>
      </c>
      <c r="K149">
        <v>15.17</v>
      </c>
      <c r="L149">
        <v>0.77</v>
      </c>
      <c r="M149">
        <v>0.67</v>
      </c>
      <c r="N149">
        <v>1.36</v>
      </c>
      <c r="O149">
        <v>4</v>
      </c>
      <c r="P149">
        <v>3.08</v>
      </c>
      <c r="Q149">
        <v>3.7454118704586883E-2</v>
      </c>
      <c r="R149">
        <v>100.49745411870458</v>
      </c>
      <c r="S149">
        <v>6.1</v>
      </c>
      <c r="T149">
        <v>5.15</v>
      </c>
      <c r="V149">
        <v>150</v>
      </c>
      <c r="X149">
        <v>150.70464004142391</v>
      </c>
      <c r="Y149">
        <v>4.6976002761594301E-3</v>
      </c>
      <c r="Z149">
        <v>228.2014632551876</v>
      </c>
      <c r="AA149">
        <v>0.52134308836791732</v>
      </c>
      <c r="AB149">
        <v>29.423655746041412</v>
      </c>
      <c r="AC149">
        <v>-0.80384229502639049</v>
      </c>
      <c r="AD149">
        <v>410.50845651498577</v>
      </c>
      <c r="AE149">
        <v>1.7367230434332384</v>
      </c>
      <c r="AF149">
        <v>130.85899162209327</v>
      </c>
      <c r="AG149">
        <v>-0.12760672251937819</v>
      </c>
      <c r="AI149">
        <v>4.6976002761594301E-3</v>
      </c>
      <c r="AJ149">
        <v>0.80384229502639049</v>
      </c>
      <c r="AK149">
        <v>0.52134308836791732</v>
      </c>
      <c r="AL149">
        <v>1.7367230434332384</v>
      </c>
      <c r="AM149">
        <v>0.12760672251937819</v>
      </c>
      <c r="AO149">
        <v>1.388993161747945</v>
      </c>
      <c r="AP149">
        <v>4.9691521316995217E-5</v>
      </c>
      <c r="AQ149">
        <v>1.2247154947396235</v>
      </c>
      <c r="AS149">
        <v>0.68170496399933045</v>
      </c>
      <c r="AT149">
        <v>7.4931954983957223E-4</v>
      </c>
      <c r="AU149">
        <v>8.0939298907357224E-2</v>
      </c>
      <c r="AV149">
        <v>4.0703681839152151E-3</v>
      </c>
      <c r="AW149">
        <v>1.7596194952958868E-3</v>
      </c>
      <c r="AX149">
        <v>9.0420246944421905E-3</v>
      </c>
      <c r="AY149">
        <v>1.3192727366790301E-2</v>
      </c>
      <c r="AZ149">
        <v>3.5108486168669212E-2</v>
      </c>
      <c r="BA149">
        <v>1.7787032473516675E-2</v>
      </c>
      <c r="BB149">
        <v>2.5446815342453598E-4</v>
      </c>
      <c r="BC149">
        <v>0.15564615916084318</v>
      </c>
      <c r="BD149">
        <v>1.0002544681534244</v>
      </c>
      <c r="BF149">
        <v>0.69690540587769056</v>
      </c>
      <c r="BG149">
        <v>7.6602764038776806E-4</v>
      </c>
      <c r="BH149">
        <v>0.16548811563749416</v>
      </c>
      <c r="BI149">
        <v>4.161127967502753E-3</v>
      </c>
      <c r="BJ149">
        <v>1.7988549347877148E-3</v>
      </c>
      <c r="BK149">
        <v>9.243640903929996E-3</v>
      </c>
      <c r="BL149">
        <v>1.3486894632904187E-2</v>
      </c>
      <c r="BM149">
        <v>7.1782648198969942E-2</v>
      </c>
      <c r="BN149">
        <v>3.6367284206332916E-2</v>
      </c>
      <c r="BO149">
        <v>2.6014220390134475E-4</v>
      </c>
      <c r="BP149">
        <v>1.7272399526015678</v>
      </c>
      <c r="BQ149">
        <v>1</v>
      </c>
    </row>
    <row r="150" spans="1:69">
      <c r="A150" t="s">
        <v>170</v>
      </c>
      <c r="B150">
        <f t="shared" si="4"/>
        <v>1098.1500000000001</v>
      </c>
      <c r="C150">
        <f t="shared" si="5"/>
        <v>2</v>
      </c>
      <c r="D150">
        <v>825</v>
      </c>
      <c r="E150">
        <v>2000</v>
      </c>
      <c r="F150" t="s">
        <v>169</v>
      </c>
      <c r="G150">
        <v>-12.31</v>
      </c>
      <c r="H150" t="s">
        <v>162</v>
      </c>
      <c r="I150">
        <v>74</v>
      </c>
      <c r="J150">
        <v>0.31</v>
      </c>
      <c r="K150">
        <v>15.12</v>
      </c>
      <c r="L150">
        <v>1.5</v>
      </c>
      <c r="M150">
        <v>0.47</v>
      </c>
      <c r="N150">
        <v>1.92</v>
      </c>
      <c r="O150">
        <v>3.71</v>
      </c>
      <c r="P150">
        <v>3.37</v>
      </c>
      <c r="Q150">
        <v>6.741741366825639E-2</v>
      </c>
      <c r="R150">
        <v>100.46741741366826</v>
      </c>
      <c r="S150">
        <v>5.9</v>
      </c>
      <c r="T150">
        <v>5.15</v>
      </c>
      <c r="V150">
        <v>270.00000000000006</v>
      </c>
      <c r="X150">
        <v>220.30267174926971</v>
      </c>
      <c r="Y150">
        <v>-0.18406417870640868</v>
      </c>
      <c r="Z150">
        <v>327.36311061972992</v>
      </c>
      <c r="AA150">
        <v>0.21245596525825872</v>
      </c>
      <c r="AB150">
        <v>67.409068968124231</v>
      </c>
      <c r="AC150">
        <v>-0.75033678159953987</v>
      </c>
      <c r="AD150">
        <v>591.59452149827928</v>
      </c>
      <c r="AE150">
        <v>1.1910908203639969</v>
      </c>
      <c r="AF150">
        <v>134.50020831094514</v>
      </c>
      <c r="AG150">
        <v>-0.50185108032983294</v>
      </c>
      <c r="AI150">
        <v>0.18406417870640868</v>
      </c>
      <c r="AJ150">
        <v>0.75033678159953987</v>
      </c>
      <c r="AK150">
        <v>0.21245596525825872</v>
      </c>
      <c r="AL150">
        <v>1.1910908203639969</v>
      </c>
      <c r="AM150">
        <v>0.50185108032983294</v>
      </c>
      <c r="AO150">
        <v>1.4991376489678736</v>
      </c>
      <c r="AP150">
        <v>1.8471350925025793E-2</v>
      </c>
      <c r="AQ150">
        <v>1.1418627150907426</v>
      </c>
      <c r="AS150">
        <v>0.67214301194752413</v>
      </c>
      <c r="AT150">
        <v>2.1186760635600959E-3</v>
      </c>
      <c r="AU150">
        <v>8.093831081736505E-2</v>
      </c>
      <c r="AV150">
        <v>7.9883360181080033E-3</v>
      </c>
      <c r="AW150">
        <v>3.4062003436610908E-3</v>
      </c>
      <c r="AX150">
        <v>6.3638103972341242E-3</v>
      </c>
      <c r="AY150">
        <v>1.8686389445777104E-2</v>
      </c>
      <c r="AZ150">
        <v>3.2670404361304028E-2</v>
      </c>
      <c r="BA150">
        <v>1.9525904916410319E-2</v>
      </c>
      <c r="BB150">
        <v>4.5955175737359959E-4</v>
      </c>
      <c r="BC150">
        <v>0.15615895568905605</v>
      </c>
      <c r="BD150">
        <v>1.0004595517573736</v>
      </c>
      <c r="BF150">
        <v>0.68798337198723403</v>
      </c>
      <c r="BG150">
        <v>2.1686067941602189E-3</v>
      </c>
      <c r="BH150">
        <v>0.16569155971059635</v>
      </c>
      <c r="BI150">
        <v>8.1765967251238685E-3</v>
      </c>
      <c r="BJ150">
        <v>3.4864740932231664E-3</v>
      </c>
      <c r="BK150">
        <v>6.5137859918989512E-3</v>
      </c>
      <c r="BL150">
        <v>1.9126770631628744E-2</v>
      </c>
      <c r="BM150">
        <v>6.6880692225157565E-2</v>
      </c>
      <c r="BN150">
        <v>3.9972141840977346E-2</v>
      </c>
      <c r="BO150">
        <v>4.7038199017269852E-4</v>
      </c>
      <c r="BP150">
        <v>1.7213145786502366</v>
      </c>
      <c r="BQ150">
        <v>1</v>
      </c>
    </row>
    <row r="151" spans="1:69">
      <c r="A151" t="s">
        <v>171</v>
      </c>
      <c r="B151">
        <f t="shared" si="4"/>
        <v>1123.1500000000001</v>
      </c>
      <c r="C151">
        <f t="shared" si="5"/>
        <v>2.08</v>
      </c>
      <c r="D151">
        <v>850</v>
      </c>
      <c r="E151">
        <v>2080</v>
      </c>
      <c r="F151" t="s">
        <v>169</v>
      </c>
      <c r="G151">
        <v>-11.81</v>
      </c>
      <c r="H151" t="s">
        <v>162</v>
      </c>
      <c r="I151">
        <v>73.5</v>
      </c>
      <c r="J151">
        <v>0.38</v>
      </c>
      <c r="K151">
        <v>16.940000000000001</v>
      </c>
      <c r="L151">
        <v>0.4</v>
      </c>
      <c r="M151">
        <v>0.85</v>
      </c>
      <c r="N151">
        <v>1.92</v>
      </c>
      <c r="O151">
        <v>3.71</v>
      </c>
      <c r="P151">
        <v>2.78</v>
      </c>
      <c r="Q151">
        <v>7.6905790406751731E-2</v>
      </c>
      <c r="R151">
        <v>100.55690579040674</v>
      </c>
      <c r="S151">
        <v>6</v>
      </c>
      <c r="T151">
        <v>5.15</v>
      </c>
      <c r="V151">
        <v>308</v>
      </c>
      <c r="X151">
        <v>308.79720470158907</v>
      </c>
      <c r="Y151">
        <v>2.5883269532112553E-3</v>
      </c>
      <c r="Z151">
        <v>334.45436984819628</v>
      </c>
      <c r="AA151">
        <v>8.5890811195442465E-2</v>
      </c>
      <c r="AB151">
        <v>63.069081057859165</v>
      </c>
      <c r="AC151">
        <v>-0.79523025630565203</v>
      </c>
      <c r="AD151">
        <v>807.99539528722687</v>
      </c>
      <c r="AE151">
        <v>1.623361673010477</v>
      </c>
      <c r="AF151">
        <v>231.36112517563686</v>
      </c>
      <c r="AG151">
        <v>-0.24882751566351669</v>
      </c>
      <c r="AI151">
        <v>2.5883269532112553E-3</v>
      </c>
      <c r="AJ151">
        <v>0.79523025630565203</v>
      </c>
      <c r="AK151">
        <v>8.5890811195442465E-2</v>
      </c>
      <c r="AL151">
        <v>1.623361673010477</v>
      </c>
      <c r="AM151">
        <v>0.24882751566351669</v>
      </c>
      <c r="AO151">
        <v>1.3101894063997996</v>
      </c>
      <c r="AP151">
        <v>0</v>
      </c>
      <c r="AQ151">
        <v>1.3441330752277862</v>
      </c>
      <c r="AS151">
        <v>0.66823618812910701</v>
      </c>
      <c r="AT151">
        <v>2.599555815700887E-3</v>
      </c>
      <c r="AU151">
        <v>9.0767094806666365E-2</v>
      </c>
      <c r="AV151">
        <v>2.1621592244766459E-3</v>
      </c>
      <c r="AW151">
        <v>8.7927252209879134E-4</v>
      </c>
      <c r="AX151">
        <v>1.1519960328871764E-2</v>
      </c>
      <c r="AY151">
        <v>1.8704154435787029E-2</v>
      </c>
      <c r="AZ151">
        <v>3.2701463834231261E-2</v>
      </c>
      <c r="BA151">
        <v>1.61227362355684E-2</v>
      </c>
      <c r="BB151">
        <v>5.2472779251627809E-4</v>
      </c>
      <c r="BC151">
        <v>0.15630741466749201</v>
      </c>
      <c r="BD151">
        <v>1.0005247277925164</v>
      </c>
      <c r="BF151">
        <v>0.6795964030113959</v>
      </c>
      <c r="BG151">
        <v>2.6437490413739038E-3</v>
      </c>
      <c r="BH151">
        <v>0.18462032508328308</v>
      </c>
      <c r="BI151">
        <v>2.1989165773948515E-3</v>
      </c>
      <c r="BJ151">
        <v>8.9422041772099672E-4</v>
      </c>
      <c r="BK151">
        <v>1.171580309688741E-2</v>
      </c>
      <c r="BL151">
        <v>1.9022130650419997E-2</v>
      </c>
      <c r="BM151">
        <v>6.651479698270113E-2</v>
      </c>
      <c r="BN151">
        <v>3.2793655138822965E-2</v>
      </c>
      <c r="BO151">
        <v>5.3364832178959287E-4</v>
      </c>
      <c r="BP151">
        <v>1.7253431987425094</v>
      </c>
      <c r="BQ151">
        <v>1</v>
      </c>
    </row>
    <row r="152" spans="1:69">
      <c r="A152" t="s">
        <v>172</v>
      </c>
      <c r="B152">
        <f t="shared" si="4"/>
        <v>1123.1500000000001</v>
      </c>
      <c r="C152">
        <f t="shared" si="5"/>
        <v>2.08</v>
      </c>
      <c r="D152">
        <v>850</v>
      </c>
      <c r="E152">
        <v>2080</v>
      </c>
      <c r="F152" t="s">
        <v>169</v>
      </c>
      <c r="G152">
        <v>-11.81</v>
      </c>
      <c r="H152" t="s">
        <v>162</v>
      </c>
      <c r="I152">
        <v>73.5</v>
      </c>
      <c r="J152">
        <v>0.28999999999999998</v>
      </c>
      <c r="K152">
        <v>16.37</v>
      </c>
      <c r="L152">
        <v>0.56999999999999995</v>
      </c>
      <c r="M152">
        <v>0.98</v>
      </c>
      <c r="N152">
        <v>1.85</v>
      </c>
      <c r="O152">
        <v>4.0999999999999996</v>
      </c>
      <c r="P152">
        <v>2.84</v>
      </c>
      <c r="Q152">
        <v>6.6668331294164648E-2</v>
      </c>
      <c r="R152">
        <v>100.56666833129417</v>
      </c>
      <c r="S152">
        <v>6</v>
      </c>
      <c r="T152">
        <v>5.15</v>
      </c>
      <c r="V152">
        <v>267</v>
      </c>
      <c r="X152">
        <v>286.60126778294244</v>
      </c>
      <c r="Y152">
        <v>7.3412987951095299E-2</v>
      </c>
      <c r="Z152">
        <v>350.35847155059514</v>
      </c>
      <c r="AA152">
        <v>0.31220401329810915</v>
      </c>
      <c r="AB152">
        <v>68.284021962168026</v>
      </c>
      <c r="AC152">
        <v>-0.74425459939262917</v>
      </c>
      <c r="AD152">
        <v>870.50453608617556</v>
      </c>
      <c r="AE152">
        <v>2.2603166145549647</v>
      </c>
      <c r="AF152">
        <v>219.03927118345416</v>
      </c>
      <c r="AG152">
        <v>-0.17962819781477843</v>
      </c>
      <c r="AI152">
        <v>7.3412987951095299E-2</v>
      </c>
      <c r="AJ152">
        <v>0.74425459939262917</v>
      </c>
      <c r="AK152">
        <v>0.31220401329810915</v>
      </c>
      <c r="AL152">
        <v>2.2603166145549647</v>
      </c>
      <c r="AM152">
        <v>0.17962819781477843</v>
      </c>
      <c r="AO152">
        <v>1.4531732166575309</v>
      </c>
      <c r="AP152">
        <v>1.2681707864612111E-3</v>
      </c>
      <c r="AQ152">
        <v>1.2418297227021089</v>
      </c>
      <c r="AS152">
        <v>0.66657752694897476</v>
      </c>
      <c r="AT152">
        <v>1.9789472805923167E-3</v>
      </c>
      <c r="AU152">
        <v>8.7495231642092136E-2</v>
      </c>
      <c r="AV152">
        <v>3.0478962648431795E-3</v>
      </c>
      <c r="AW152">
        <v>1.275386244312312E-3</v>
      </c>
      <c r="AX152">
        <v>1.3248869129037919E-2</v>
      </c>
      <c r="AY152">
        <v>1.7977498289511874E-2</v>
      </c>
      <c r="AZ152">
        <v>3.6049381463164977E-2</v>
      </c>
      <c r="BA152">
        <v>1.642982622123914E-2</v>
      </c>
      <c r="BB152">
        <v>4.537485905646746E-4</v>
      </c>
      <c r="BC152">
        <v>0.15591943651623136</v>
      </c>
      <c r="BD152">
        <v>1.0004537485905647</v>
      </c>
      <c r="BF152">
        <v>0.67737832239596585</v>
      </c>
      <c r="BG152">
        <v>2.0110128752364839E-3</v>
      </c>
      <c r="BH152">
        <v>0.17782589670744661</v>
      </c>
      <c r="BI152">
        <v>3.0972824243959891E-3</v>
      </c>
      <c r="BJ152">
        <v>1.2960517864042793E-3</v>
      </c>
      <c r="BK152">
        <v>1.3463545321350728E-2</v>
      </c>
      <c r="BL152">
        <v>1.8268794161069985E-2</v>
      </c>
      <c r="BM152">
        <v>7.3267005117021167E-2</v>
      </c>
      <c r="BN152">
        <v>3.3392089211108797E-2</v>
      </c>
      <c r="BO152">
        <v>4.6110084219770143E-4</v>
      </c>
      <c r="BP152">
        <v>1.7156207623540627</v>
      </c>
      <c r="BQ152">
        <v>1</v>
      </c>
    </row>
    <row r="153" spans="1:69">
      <c r="A153" t="s">
        <v>173</v>
      </c>
      <c r="B153">
        <f t="shared" si="4"/>
        <v>1123.1500000000001</v>
      </c>
      <c r="C153">
        <f t="shared" si="5"/>
        <v>2.08</v>
      </c>
      <c r="D153">
        <v>850</v>
      </c>
      <c r="E153">
        <v>2080</v>
      </c>
      <c r="F153" t="s">
        <v>169</v>
      </c>
      <c r="G153">
        <v>-11.81</v>
      </c>
      <c r="H153" t="s">
        <v>162</v>
      </c>
      <c r="I153">
        <v>73.599999999999994</v>
      </c>
      <c r="J153">
        <v>0.2</v>
      </c>
      <c r="K153">
        <v>16.329999999999998</v>
      </c>
      <c r="L153">
        <v>0.75</v>
      </c>
      <c r="M153">
        <v>0.91</v>
      </c>
      <c r="N153">
        <v>2.0499999999999998</v>
      </c>
      <c r="O153">
        <v>3.83</v>
      </c>
      <c r="P153">
        <v>2.77</v>
      </c>
      <c r="Q153">
        <v>7.1412519663412319E-2</v>
      </c>
      <c r="R153">
        <v>100.51141251966339</v>
      </c>
      <c r="S153">
        <v>6</v>
      </c>
      <c r="T153">
        <v>5.15</v>
      </c>
      <c r="V153">
        <v>286</v>
      </c>
      <c r="X153">
        <v>313.38687421834425</v>
      </c>
      <c r="Y153">
        <v>9.5758301462742126E-2</v>
      </c>
      <c r="Z153">
        <v>353.30102954074863</v>
      </c>
      <c r="AA153">
        <v>0.23531828510751268</v>
      </c>
      <c r="AB153">
        <v>60.719271665741687</v>
      </c>
      <c r="AC153">
        <v>-0.7876948543155885</v>
      </c>
      <c r="AD153">
        <v>844.41574714695696</v>
      </c>
      <c r="AE153">
        <v>1.9525026124019473</v>
      </c>
      <c r="AF153">
        <v>212.62867989591555</v>
      </c>
      <c r="AG153">
        <v>-0.25654307728700854</v>
      </c>
      <c r="AI153">
        <v>9.5758301462742126E-2</v>
      </c>
      <c r="AJ153">
        <v>0.7876948543155885</v>
      </c>
      <c r="AK153">
        <v>0.23531828510751268</v>
      </c>
      <c r="AL153">
        <v>1.9525026124019473</v>
      </c>
      <c r="AM153">
        <v>0.25654307728700854</v>
      </c>
      <c r="AO153">
        <v>1.4332520190337192</v>
      </c>
      <c r="AP153">
        <v>7.8591436794789044E-4</v>
      </c>
      <c r="AQ153">
        <v>1.253660427450713</v>
      </c>
      <c r="AS153">
        <v>0.66770983627154157</v>
      </c>
      <c r="AT153">
        <v>1.3652521008761574E-3</v>
      </c>
      <c r="AU153">
        <v>8.7310911398175206E-2</v>
      </c>
      <c r="AV153">
        <v>4.0287254015644244E-3</v>
      </c>
      <c r="AW153">
        <v>1.66172516085572E-3</v>
      </c>
      <c r="AX153">
        <v>1.2306675741271724E-2</v>
      </c>
      <c r="AY153">
        <v>1.9927738693896073E-2</v>
      </c>
      <c r="AZ153">
        <v>3.3686769565340828E-2</v>
      </c>
      <c r="BA153">
        <v>1.6030277111965856E-2</v>
      </c>
      <c r="BB153">
        <v>4.8620194498543649E-4</v>
      </c>
      <c r="BC153">
        <v>0.15597208855451256</v>
      </c>
      <c r="BD153">
        <v>1.0004862019449854</v>
      </c>
      <c r="BF153">
        <v>0.68060327348897198</v>
      </c>
      <c r="BG153">
        <v>1.3916150377274474E-3</v>
      </c>
      <c r="BH153">
        <v>0.1779937598065795</v>
      </c>
      <c r="BI153">
        <v>4.106519849406306E-3</v>
      </c>
      <c r="BJ153">
        <v>1.6938129748585145E-3</v>
      </c>
      <c r="BK153">
        <v>1.254431691773154E-2</v>
      </c>
      <c r="BL153">
        <v>2.0312542142606419E-2</v>
      </c>
      <c r="BM153">
        <v>6.8674518163352766E-2</v>
      </c>
      <c r="BN153">
        <v>3.2679641618765562E-2</v>
      </c>
      <c r="BO153">
        <v>4.9559047561974169E-4</v>
      </c>
      <c r="BP153">
        <v>1.7211615950263595</v>
      </c>
      <c r="BQ153">
        <v>1</v>
      </c>
    </row>
    <row r="154" spans="1:69">
      <c r="A154" t="s">
        <v>174</v>
      </c>
      <c r="B154">
        <f t="shared" si="4"/>
        <v>1203.1500000000001</v>
      </c>
      <c r="C154">
        <f t="shared" si="5"/>
        <v>2</v>
      </c>
      <c r="D154">
        <v>930</v>
      </c>
      <c r="E154">
        <v>2000</v>
      </c>
      <c r="F154" t="s">
        <v>175</v>
      </c>
      <c r="G154">
        <v>-10.039999999999999</v>
      </c>
      <c r="H154" t="s">
        <v>176</v>
      </c>
      <c r="I154">
        <v>77.25</v>
      </c>
      <c r="J154">
        <v>0</v>
      </c>
      <c r="K154">
        <v>13.55</v>
      </c>
      <c r="L154">
        <v>0.45</v>
      </c>
      <c r="M154">
        <v>0.35</v>
      </c>
      <c r="N154">
        <v>2.0099999999999998</v>
      </c>
      <c r="O154">
        <v>4.43</v>
      </c>
      <c r="P154">
        <v>1.94</v>
      </c>
      <c r="Q154">
        <v>7.1162825538715072E-2</v>
      </c>
      <c r="R154">
        <v>100.05116282553871</v>
      </c>
      <c r="S154">
        <v>4.71</v>
      </c>
      <c r="T154">
        <v>4.71</v>
      </c>
      <c r="V154">
        <v>285</v>
      </c>
      <c r="X154">
        <v>339.58007727291232</v>
      </c>
      <c r="Y154">
        <v>0.19150904306285024</v>
      </c>
      <c r="Z154">
        <v>816.99775085135002</v>
      </c>
      <c r="AA154">
        <v>1.8666587749170176</v>
      </c>
      <c r="AB154">
        <v>312.58961016910922</v>
      </c>
      <c r="AC154">
        <v>9.6805649716172712E-2</v>
      </c>
      <c r="AD154">
        <v>2329.2667358154204</v>
      </c>
      <c r="AE154">
        <v>7.1728657397032292</v>
      </c>
      <c r="AF154">
        <v>201.34389220114255</v>
      </c>
      <c r="AG154">
        <v>-0.29353020280300857</v>
      </c>
      <c r="AI154">
        <v>0.19150904306285024</v>
      </c>
      <c r="AJ154">
        <v>9.6805649716172712E-2</v>
      </c>
      <c r="AK154">
        <v>1.8666587749170176</v>
      </c>
      <c r="AL154">
        <v>7.1728657397032292</v>
      </c>
      <c r="AM154">
        <v>0.29353020280300857</v>
      </c>
      <c r="AO154">
        <v>1.4612772744835256</v>
      </c>
      <c r="AP154">
        <v>1.2842014803008747E-2</v>
      </c>
      <c r="AQ154">
        <v>1.0389681640089836</v>
      </c>
      <c r="AS154">
        <v>0.70519945568015907</v>
      </c>
      <c r="AT154">
        <v>0</v>
      </c>
      <c r="AU154">
        <v>7.2899601240180675E-2</v>
      </c>
      <c r="AV154">
        <v>2.3228196317879443E-3</v>
      </c>
      <c r="AW154">
        <v>1.1127711249926274E-3</v>
      </c>
      <c r="AX154">
        <v>4.7628941567374738E-3</v>
      </c>
      <c r="AY154">
        <v>1.9660915505948444E-2</v>
      </c>
      <c r="AZ154">
        <v>3.9207381511055552E-2</v>
      </c>
      <c r="BA154">
        <v>1.1297087992377613E-2</v>
      </c>
      <c r="BB154">
        <v>4.8752741170229294E-4</v>
      </c>
      <c r="BC154">
        <v>0.14353707315676073</v>
      </c>
      <c r="BD154">
        <v>1.0004875274117024</v>
      </c>
      <c r="BF154">
        <v>0.7196889551509279</v>
      </c>
      <c r="BG154">
        <v>0</v>
      </c>
      <c r="BH154">
        <v>0.14879489036718785</v>
      </c>
      <c r="BI154">
        <v>2.3705458368415504E-3</v>
      </c>
      <c r="BJ154">
        <v>1.1356348644592387E-3</v>
      </c>
      <c r="BK154">
        <v>4.8607557642692239E-3</v>
      </c>
      <c r="BL154">
        <v>2.0064881820051041E-2</v>
      </c>
      <c r="BM154">
        <v>8.0025925166604672E-2</v>
      </c>
      <c r="BN154">
        <v>2.3058411029658679E-2</v>
      </c>
      <c r="BO154">
        <v>4.9754447583492544E-4</v>
      </c>
      <c r="BP154">
        <v>1.7431120496686197</v>
      </c>
      <c r="BQ154">
        <v>1</v>
      </c>
    </row>
    <row r="155" spans="1:69">
      <c r="A155" t="s">
        <v>177</v>
      </c>
      <c r="B155">
        <f t="shared" si="4"/>
        <v>1206.1500000000001</v>
      </c>
      <c r="C155">
        <f t="shared" si="5"/>
        <v>2.25</v>
      </c>
      <c r="D155">
        <v>933</v>
      </c>
      <c r="E155">
        <v>2250</v>
      </c>
      <c r="F155" t="s">
        <v>178</v>
      </c>
      <c r="G155">
        <v>-8.9</v>
      </c>
      <c r="H155" t="s">
        <v>176</v>
      </c>
      <c r="I155">
        <v>77.3</v>
      </c>
      <c r="J155">
        <v>0</v>
      </c>
      <c r="K155">
        <v>13.73</v>
      </c>
      <c r="L155">
        <v>1.85</v>
      </c>
      <c r="M155">
        <v>0.32</v>
      </c>
      <c r="N155">
        <v>0.39</v>
      </c>
      <c r="O155">
        <v>4.4000000000000004</v>
      </c>
      <c r="P155">
        <v>2.0099999999999998</v>
      </c>
      <c r="Q155">
        <v>0.24694748932557617</v>
      </c>
      <c r="R155">
        <v>100.24694748932558</v>
      </c>
      <c r="S155">
        <v>3.04</v>
      </c>
      <c r="T155">
        <v>3.04</v>
      </c>
      <c r="V155">
        <v>989</v>
      </c>
      <c r="X155">
        <v>781.03311368129994</v>
      </c>
      <c r="Y155">
        <v>-0.21027996594408499</v>
      </c>
      <c r="Z155">
        <v>815.76645989545375</v>
      </c>
      <c r="AA155">
        <v>-0.17516030344241279</v>
      </c>
      <c r="AB155">
        <v>647.23635789632624</v>
      </c>
      <c r="AC155">
        <v>-0.34556485551433141</v>
      </c>
      <c r="AD155">
        <v>2477.0347581127435</v>
      </c>
      <c r="AE155">
        <v>1.5045851952606102</v>
      </c>
      <c r="AF155">
        <v>360.98324588939965</v>
      </c>
      <c r="AG155">
        <v>-0.63500177362042498</v>
      </c>
      <c r="AI155">
        <v>0.21027996594408499</v>
      </c>
      <c r="AJ155">
        <v>0.34556485551433141</v>
      </c>
      <c r="AK155">
        <v>0.17516030344241279</v>
      </c>
      <c r="AL155">
        <v>1.5045851952606102</v>
      </c>
      <c r="AM155">
        <v>0.63500177362042498</v>
      </c>
      <c r="AO155">
        <v>1.2079083778358672</v>
      </c>
      <c r="AP155">
        <v>0</v>
      </c>
      <c r="AQ155">
        <v>1.356337246208881</v>
      </c>
      <c r="AS155">
        <v>0.74664054806918434</v>
      </c>
      <c r="AT155">
        <v>0</v>
      </c>
      <c r="AU155">
        <v>7.8158279763801963E-2</v>
      </c>
      <c r="AV155">
        <v>8.686983179478679E-3</v>
      </c>
      <c r="AW155">
        <v>6.2574427774538411E-3</v>
      </c>
      <c r="AX155">
        <v>4.6075649071291068E-3</v>
      </c>
      <c r="AY155">
        <v>4.0363692018369948E-3</v>
      </c>
      <c r="AZ155">
        <v>4.1203621238103373E-2</v>
      </c>
      <c r="BA155">
        <v>1.238452734298077E-2</v>
      </c>
      <c r="BB155">
        <v>1.7900661011606969E-3</v>
      </c>
      <c r="BC155">
        <v>9.8024663520030891E-2</v>
      </c>
      <c r="BD155">
        <v>1.0017900661011607</v>
      </c>
      <c r="BF155">
        <v>0.72228386155310231</v>
      </c>
      <c r="BG155">
        <v>0</v>
      </c>
      <c r="BH155">
        <v>0.15121724708397605</v>
      </c>
      <c r="BI155">
        <v>8.4035989906341233E-3</v>
      </c>
      <c r="BJ155">
        <v>6.0533143350368053E-3</v>
      </c>
      <c r="BK155">
        <v>4.4572582912673527E-3</v>
      </c>
      <c r="BL155">
        <v>3.9046959628647091E-3</v>
      </c>
      <c r="BM155">
        <v>7.971897785297101E-2</v>
      </c>
      <c r="BN155">
        <v>2.3961045930147546E-2</v>
      </c>
      <c r="BO155">
        <v>1.7316710957169311E-3</v>
      </c>
      <c r="BP155">
        <v>1.7490791303710498</v>
      </c>
      <c r="BQ155">
        <v>1</v>
      </c>
    </row>
    <row r="156" spans="1:69">
      <c r="A156" t="s">
        <v>179</v>
      </c>
      <c r="B156">
        <f t="shared" si="4"/>
        <v>1206.1500000000001</v>
      </c>
      <c r="C156">
        <f t="shared" si="5"/>
        <v>2.25</v>
      </c>
      <c r="D156">
        <v>933</v>
      </c>
      <c r="E156">
        <v>2250</v>
      </c>
      <c r="F156" t="s">
        <v>180</v>
      </c>
      <c r="G156">
        <v>-9.02</v>
      </c>
      <c r="H156" t="s">
        <v>176</v>
      </c>
      <c r="I156">
        <v>76.900000000000006</v>
      </c>
      <c r="J156">
        <v>0</v>
      </c>
      <c r="K156">
        <v>13.5</v>
      </c>
      <c r="L156">
        <v>1.81</v>
      </c>
      <c r="M156">
        <v>0.33</v>
      </c>
      <c r="N156">
        <v>1.18</v>
      </c>
      <c r="O156">
        <v>4.37</v>
      </c>
      <c r="P156">
        <v>1.9</v>
      </c>
      <c r="Q156">
        <v>7.6656096282054484E-2</v>
      </c>
      <c r="R156">
        <v>100.06665609628207</v>
      </c>
      <c r="S156">
        <v>2.83</v>
      </c>
      <c r="T156">
        <v>2.83</v>
      </c>
      <c r="V156">
        <v>307</v>
      </c>
      <c r="X156">
        <v>306.79618739767159</v>
      </c>
      <c r="Y156">
        <v>-6.6388469813815027E-4</v>
      </c>
      <c r="Z156">
        <v>870.99834585459087</v>
      </c>
      <c r="AA156">
        <v>1.8371281623928042</v>
      </c>
      <c r="AB156">
        <v>258.82015441567631</v>
      </c>
      <c r="AC156">
        <v>-0.15693760776652665</v>
      </c>
      <c r="AD156">
        <v>2039.0617682698903</v>
      </c>
      <c r="AE156">
        <v>5.6418950106511083</v>
      </c>
      <c r="AF156">
        <v>253.86687930743756</v>
      </c>
      <c r="AG156">
        <v>-0.17307205437316756</v>
      </c>
      <c r="AI156">
        <v>6.6388469813815027E-4</v>
      </c>
      <c r="AJ156">
        <v>0.15693760776652665</v>
      </c>
      <c r="AK156">
        <v>1.8371281623928042</v>
      </c>
      <c r="AL156">
        <v>5.6418950106511083</v>
      </c>
      <c r="AM156">
        <v>0.17307205437316756</v>
      </c>
      <c r="AO156">
        <v>1.3621038774458938</v>
      </c>
      <c r="AP156">
        <v>1.6433059056375335E-2</v>
      </c>
      <c r="AQ156">
        <v>1.1851721222380598</v>
      </c>
      <c r="AS156">
        <v>0.7464389142044815</v>
      </c>
      <c r="AT156">
        <v>0</v>
      </c>
      <c r="AU156">
        <v>7.7227873827262442E-2</v>
      </c>
      <c r="AV156">
        <v>8.64121423984315E-3</v>
      </c>
      <c r="AW156">
        <v>6.0521734948140293E-3</v>
      </c>
      <c r="AX156">
        <v>4.7749769381573064E-3</v>
      </c>
      <c r="AY156">
        <v>1.2272813623665477E-2</v>
      </c>
      <c r="AZ156">
        <v>4.1124440437678766E-2</v>
      </c>
      <c r="BA156">
        <v>1.1764482684054877E-2</v>
      </c>
      <c r="BB156">
        <v>5.5840205407893095E-4</v>
      </c>
      <c r="BC156">
        <v>9.1703110550042502E-2</v>
      </c>
      <c r="BD156">
        <v>1.000558402054079</v>
      </c>
      <c r="BF156">
        <v>0.71882615183261689</v>
      </c>
      <c r="BG156">
        <v>0</v>
      </c>
      <c r="BH156">
        <v>0.14874201840516169</v>
      </c>
      <c r="BI156">
        <v>8.321552723182463E-3</v>
      </c>
      <c r="BJ156">
        <v>5.8282874870437869E-3</v>
      </c>
      <c r="BK156">
        <v>4.5983378307696771E-3</v>
      </c>
      <c r="BL156">
        <v>1.1818809578892938E-2</v>
      </c>
      <c r="BM156">
        <v>7.9206275834617548E-2</v>
      </c>
      <c r="BN156">
        <v>2.2658566307715289E-2</v>
      </c>
      <c r="BO156">
        <v>5.3774527569583255E-4</v>
      </c>
      <c r="BP156">
        <v>1.7451788837075535</v>
      </c>
      <c r="BQ156">
        <v>1</v>
      </c>
    </row>
    <row r="157" spans="1:69">
      <c r="A157" t="s">
        <v>181</v>
      </c>
      <c r="B157">
        <f t="shared" si="4"/>
        <v>1206.1500000000001</v>
      </c>
      <c r="C157">
        <f t="shared" si="5"/>
        <v>2.25</v>
      </c>
      <c r="D157">
        <v>933</v>
      </c>
      <c r="E157">
        <v>2250</v>
      </c>
      <c r="F157" t="s">
        <v>182</v>
      </c>
      <c r="G157">
        <v>-8.41</v>
      </c>
      <c r="H157" t="s">
        <v>176</v>
      </c>
      <c r="I157">
        <v>76.22</v>
      </c>
      <c r="J157">
        <v>0</v>
      </c>
      <c r="K157">
        <v>13.4</v>
      </c>
      <c r="L157">
        <v>1.93</v>
      </c>
      <c r="M157">
        <v>0.33</v>
      </c>
      <c r="N157">
        <v>2.1</v>
      </c>
      <c r="O157">
        <v>4.05</v>
      </c>
      <c r="P157">
        <v>1.96</v>
      </c>
      <c r="Q157">
        <v>4.644310719368773E-2</v>
      </c>
      <c r="R157">
        <v>100.03644310719368</v>
      </c>
      <c r="S157">
        <v>4.8899999999999997</v>
      </c>
      <c r="T157">
        <v>4.8899999999999997</v>
      </c>
      <c r="V157">
        <v>185.99999999999997</v>
      </c>
      <c r="X157">
        <v>471.61850530425369</v>
      </c>
      <c r="Y157">
        <v>1.5355833618508268</v>
      </c>
      <c r="Z157">
        <v>931.34094783770604</v>
      </c>
      <c r="AA157">
        <v>4.0072093969769149</v>
      </c>
      <c r="AB157">
        <v>499.35252191066689</v>
      </c>
      <c r="AC157">
        <v>1.6846909780143386</v>
      </c>
      <c r="AD157">
        <v>2686.4536707280549</v>
      </c>
      <c r="AE157">
        <v>13.443299304989544</v>
      </c>
      <c r="AF157">
        <v>195.91648243293901</v>
      </c>
      <c r="AG157">
        <v>5.3314421682467937E-2</v>
      </c>
      <c r="AO157">
        <v>1.4786497553503712</v>
      </c>
      <c r="AP157">
        <v>3.5553212842440403E-2</v>
      </c>
      <c r="AQ157">
        <v>1.0633278495904253</v>
      </c>
      <c r="AS157">
        <v>0.69306847608036171</v>
      </c>
      <c r="AT157">
        <v>0</v>
      </c>
      <c r="AU157">
        <v>7.1809909061168326E-2</v>
      </c>
      <c r="AV157">
        <v>7.5757534160548661E-3</v>
      </c>
      <c r="AW157">
        <v>7.101336056002462E-3</v>
      </c>
      <c r="AX157">
        <v>4.4731199772644814E-3</v>
      </c>
      <c r="AY157">
        <v>2.0460709765022671E-2</v>
      </c>
      <c r="AZ157">
        <v>3.570366972964404E-2</v>
      </c>
      <c r="BA157">
        <v>1.1368798620463269E-2</v>
      </c>
      <c r="BB157">
        <v>3.169281710646007E-4</v>
      </c>
      <c r="BC157">
        <v>0.14843822729401812</v>
      </c>
      <c r="BD157">
        <v>1.0003169281710647</v>
      </c>
      <c r="BF157">
        <v>0.71417657162096271</v>
      </c>
      <c r="BG157">
        <v>0</v>
      </c>
      <c r="BH157">
        <v>0.14799390372437535</v>
      </c>
      <c r="BI157">
        <v>7.8064805843174991E-3</v>
      </c>
      <c r="BJ157">
        <v>7.317614367755648E-3</v>
      </c>
      <c r="BK157">
        <v>4.6093533324138231E-3</v>
      </c>
      <c r="BL157">
        <v>2.1083861201647139E-2</v>
      </c>
      <c r="BM157">
        <v>7.358212159933164E-2</v>
      </c>
      <c r="BN157">
        <v>2.3430093569196318E-2</v>
      </c>
      <c r="BO157">
        <v>3.2658053637224434E-4</v>
      </c>
      <c r="BP157">
        <v>1.7433262230827642</v>
      </c>
      <c r="BQ157">
        <v>1</v>
      </c>
    </row>
    <row r="158" spans="1:69">
      <c r="A158" t="s">
        <v>183</v>
      </c>
      <c r="B158">
        <f t="shared" si="4"/>
        <v>1209.1500000000001</v>
      </c>
      <c r="C158">
        <f t="shared" si="5"/>
        <v>2.12</v>
      </c>
      <c r="D158">
        <v>936</v>
      </c>
      <c r="E158">
        <v>2120</v>
      </c>
      <c r="F158" t="s">
        <v>184</v>
      </c>
      <c r="G158">
        <v>-8.99</v>
      </c>
      <c r="H158" t="s">
        <v>176</v>
      </c>
      <c r="I158">
        <v>75.81</v>
      </c>
      <c r="J158">
        <v>0</v>
      </c>
      <c r="K158">
        <v>13.24</v>
      </c>
      <c r="L158">
        <v>1.87</v>
      </c>
      <c r="M158">
        <v>0.35</v>
      </c>
      <c r="N158">
        <v>2.64</v>
      </c>
      <c r="O158">
        <v>3.98</v>
      </c>
      <c r="P158">
        <v>2.11</v>
      </c>
      <c r="Q158">
        <v>3.8452895203375866E-2</v>
      </c>
      <c r="R158">
        <v>100.03845289520338</v>
      </c>
      <c r="S158">
        <v>5.76</v>
      </c>
      <c r="T158">
        <v>5.76</v>
      </c>
      <c r="V158">
        <v>154</v>
      </c>
      <c r="X158">
        <v>613.60300928336676</v>
      </c>
      <c r="Y158">
        <v>2.9844351252166672</v>
      </c>
      <c r="Z158">
        <v>986.97854952494083</v>
      </c>
      <c r="AA158">
        <v>5.4089516202918233</v>
      </c>
      <c r="AB158">
        <v>780.39495563106846</v>
      </c>
      <c r="AC158">
        <v>4.0674997118900551</v>
      </c>
      <c r="AD158">
        <v>2968.4014004055343</v>
      </c>
      <c r="AE158">
        <v>18.275333768867107</v>
      </c>
      <c r="AF158">
        <v>181.65248680394367</v>
      </c>
      <c r="AG158">
        <v>0.17956160262301088</v>
      </c>
      <c r="AO158">
        <v>1.6386742084542931</v>
      </c>
      <c r="AP158">
        <v>5.0670991743191007E-2</v>
      </c>
      <c r="AQ158">
        <v>0.9713201977471192</v>
      </c>
      <c r="AS158">
        <v>0.67111762668575503</v>
      </c>
      <c r="AT158">
        <v>0</v>
      </c>
      <c r="AU158">
        <v>6.9076847826024065E-2</v>
      </c>
      <c r="AV158">
        <v>8.0382083128143229E-3</v>
      </c>
      <c r="AW158">
        <v>5.8066714048317933E-3</v>
      </c>
      <c r="AX158">
        <v>4.6188047007285201E-3</v>
      </c>
      <c r="AY158">
        <v>2.504207286346077E-2</v>
      </c>
      <c r="AZ158">
        <v>3.4159055437041411E-2</v>
      </c>
      <c r="BA158">
        <v>1.1915325353237294E-2</v>
      </c>
      <c r="BB158">
        <v>2.5546627104664697E-4</v>
      </c>
      <c r="BC158">
        <v>0.17022538741610668</v>
      </c>
      <c r="BD158">
        <v>1.0002554662710466</v>
      </c>
      <c r="BF158">
        <v>0.71023311822368618</v>
      </c>
      <c r="BG158">
        <v>0</v>
      </c>
      <c r="BH158">
        <v>0.14620586042664727</v>
      </c>
      <c r="BI158">
        <v>8.5067081059023684E-3</v>
      </c>
      <c r="BJ158">
        <v>6.1451080620850192E-3</v>
      </c>
      <c r="BK158">
        <v>4.8880076079430238E-3</v>
      </c>
      <c r="BL158">
        <v>2.6501627716788465E-2</v>
      </c>
      <c r="BM158">
        <v>7.2299970955719314E-2</v>
      </c>
      <c r="BN158">
        <v>2.5219598901228192E-2</v>
      </c>
      <c r="BO158">
        <v>2.7035589451354918E-4</v>
      </c>
      <c r="BP158">
        <v>1.7376488175395786</v>
      </c>
      <c r="BQ158">
        <v>1</v>
      </c>
    </row>
    <row r="159" spans="1:69">
      <c r="A159" t="s">
        <v>185</v>
      </c>
      <c r="B159">
        <f t="shared" si="4"/>
        <v>1260.1500000000001</v>
      </c>
      <c r="C159">
        <f t="shared" si="5"/>
        <v>1.99</v>
      </c>
      <c r="D159">
        <v>987</v>
      </c>
      <c r="E159">
        <v>1990</v>
      </c>
      <c r="F159" t="s">
        <v>186</v>
      </c>
      <c r="G159">
        <v>-8.24</v>
      </c>
      <c r="H159" t="s">
        <v>176</v>
      </c>
      <c r="I159">
        <v>76.709999999999994</v>
      </c>
      <c r="J159">
        <v>0</v>
      </c>
      <c r="K159">
        <v>13.67</v>
      </c>
      <c r="L159">
        <v>2.2000000000000002</v>
      </c>
      <c r="M159">
        <v>0.34</v>
      </c>
      <c r="N159">
        <v>1.3</v>
      </c>
      <c r="O159">
        <v>3.93</v>
      </c>
      <c r="P159">
        <v>1.84</v>
      </c>
      <c r="Q159">
        <v>0.16829384004594372</v>
      </c>
      <c r="R159">
        <v>100.15829384004596</v>
      </c>
      <c r="S159">
        <v>2.8</v>
      </c>
      <c r="T159">
        <v>2.8</v>
      </c>
      <c r="V159">
        <v>674</v>
      </c>
      <c r="X159">
        <v>561.74764112915091</v>
      </c>
      <c r="Y159">
        <v>-0.16654652651461291</v>
      </c>
      <c r="Z159">
        <v>1262.8987929400021</v>
      </c>
      <c r="AA159">
        <v>0.87373708151335616</v>
      </c>
      <c r="AB159">
        <v>526.60868528120761</v>
      </c>
      <c r="AC159">
        <v>-0.21868147584390563</v>
      </c>
      <c r="AD159">
        <v>3402.5342796692617</v>
      </c>
      <c r="AE159">
        <v>4.0482704446131477</v>
      </c>
      <c r="AF159">
        <v>294.723900722265</v>
      </c>
      <c r="AG159">
        <v>-0.56272418290465132</v>
      </c>
      <c r="AI159">
        <v>0.16654652651461291</v>
      </c>
      <c r="AJ159">
        <v>0.21868147584390563</v>
      </c>
      <c r="AK159">
        <v>0.87373708151335616</v>
      </c>
      <c r="AL159">
        <v>4.0482704446131477</v>
      </c>
      <c r="AM159">
        <v>0.56272418290465132</v>
      </c>
      <c r="AO159">
        <v>1.320878837242516</v>
      </c>
      <c r="AP159">
        <v>1.4375878277495995E-2</v>
      </c>
      <c r="AQ159">
        <v>1.2633822725272625</v>
      </c>
      <c r="AS159">
        <v>0.74593532961651199</v>
      </c>
      <c r="AT159">
        <v>0</v>
      </c>
      <c r="AU159">
        <v>7.8341175914849612E-2</v>
      </c>
      <c r="AV159">
        <v>1.0900207686058674E-2</v>
      </c>
      <c r="AW159">
        <v>6.9913151329205024E-3</v>
      </c>
      <c r="AX159">
        <v>4.9285312796829373E-3</v>
      </c>
      <c r="AY159">
        <v>1.3545241286042261E-2</v>
      </c>
      <c r="AZ159">
        <v>3.7050355277043617E-2</v>
      </c>
      <c r="BA159">
        <v>1.141348621289482E-2</v>
      </c>
      <c r="BB159">
        <v>1.228145411176154E-3</v>
      </c>
      <c r="BC159">
        <v>9.0894357593995723E-2</v>
      </c>
      <c r="BD159">
        <v>1.0012281454111762</v>
      </c>
      <c r="BF159">
        <v>0.7200768932648649</v>
      </c>
      <c r="BG159">
        <v>0</v>
      </c>
      <c r="BH159">
        <v>0.15125083456358776</v>
      </c>
      <c r="BI159">
        <v>1.0522343392092884E-2</v>
      </c>
      <c r="BJ159">
        <v>6.7489556813687514E-3</v>
      </c>
      <c r="BK159">
        <v>4.757679856854765E-3</v>
      </c>
      <c r="BL159">
        <v>1.307568481679325E-2</v>
      </c>
      <c r="BM159">
        <v>7.1531950996258309E-2</v>
      </c>
      <c r="BN159">
        <v>2.2035657428179135E-2</v>
      </c>
      <c r="BO159">
        <v>1.1855707821372093E-3</v>
      </c>
      <c r="BP159">
        <v>1.7522929841751245</v>
      </c>
      <c r="BQ159">
        <v>1</v>
      </c>
    </row>
    <row r="160" spans="1:69">
      <c r="A160" t="s">
        <v>187</v>
      </c>
      <c r="B160">
        <f t="shared" si="4"/>
        <v>1260.1500000000001</v>
      </c>
      <c r="C160">
        <f t="shared" si="5"/>
        <v>1.99</v>
      </c>
      <c r="D160">
        <v>987</v>
      </c>
      <c r="E160">
        <v>1990</v>
      </c>
      <c r="F160" t="s">
        <v>188</v>
      </c>
      <c r="G160">
        <v>-8.2899999999999991</v>
      </c>
      <c r="H160" t="s">
        <v>176</v>
      </c>
      <c r="I160">
        <v>76.88</v>
      </c>
      <c r="J160">
        <v>0</v>
      </c>
      <c r="K160">
        <v>13.73</v>
      </c>
      <c r="L160">
        <v>2.13</v>
      </c>
      <c r="M160">
        <v>0.32</v>
      </c>
      <c r="N160">
        <v>1.24</v>
      </c>
      <c r="O160">
        <v>3.9</v>
      </c>
      <c r="P160">
        <v>1.79</v>
      </c>
      <c r="Q160">
        <v>0.14057779220454941</v>
      </c>
      <c r="R160">
        <v>100.13057779220455</v>
      </c>
      <c r="S160">
        <v>2.67</v>
      </c>
      <c r="T160">
        <v>2.67</v>
      </c>
      <c r="V160">
        <v>563</v>
      </c>
      <c r="X160">
        <v>556.54866480931275</v>
      </c>
      <c r="Y160">
        <v>-1.1458854690385871E-2</v>
      </c>
      <c r="Z160">
        <v>1244.6987077831659</v>
      </c>
      <c r="AA160">
        <v>1.2108325182649484</v>
      </c>
      <c r="AB160">
        <v>493.89302404939139</v>
      </c>
      <c r="AC160">
        <v>-0.1227477370348288</v>
      </c>
      <c r="AD160">
        <v>3262.4313711062819</v>
      </c>
      <c r="AE160">
        <v>4.7947271245227032</v>
      </c>
      <c r="AF160">
        <v>303.40206306121331</v>
      </c>
      <c r="AG160">
        <v>-0.46109757893212555</v>
      </c>
      <c r="AI160">
        <v>1.1458854690385871E-2</v>
      </c>
      <c r="AJ160">
        <v>0.1227477370348288</v>
      </c>
      <c r="AK160">
        <v>1.2108325182649484</v>
      </c>
      <c r="AL160">
        <v>4.7947271245227032</v>
      </c>
      <c r="AM160">
        <v>0.46109757893212555</v>
      </c>
      <c r="AO160">
        <v>1.2853810616018508</v>
      </c>
      <c r="AP160">
        <v>8.9877657276106089E-3</v>
      </c>
      <c r="AQ160">
        <v>1.2943545022203273</v>
      </c>
      <c r="AS160">
        <v>0.75081729795487173</v>
      </c>
      <c r="AT160">
        <v>0</v>
      </c>
      <c r="AU160">
        <v>7.9024873533670645E-2</v>
      </c>
      <c r="AV160">
        <v>1.0716216552462701E-2</v>
      </c>
      <c r="AW160">
        <v>6.6808462008762113E-3</v>
      </c>
      <c r="AX160">
        <v>4.6586520991048043E-3</v>
      </c>
      <c r="AY160">
        <v>1.2975878765964592E-2</v>
      </c>
      <c r="AZ160">
        <v>3.6926328949266264E-2</v>
      </c>
      <c r="BA160">
        <v>1.1151293005098767E-2</v>
      </c>
      <c r="BB160">
        <v>1.0303149200675782E-3</v>
      </c>
      <c r="BC160">
        <v>8.7048612938684392E-2</v>
      </c>
      <c r="BD160">
        <v>1.0010303149200677</v>
      </c>
      <c r="BF160">
        <v>0.72190230770975938</v>
      </c>
      <c r="BG160">
        <v>0</v>
      </c>
      <c r="BH160">
        <v>0.15196303741488287</v>
      </c>
      <c r="BI160">
        <v>1.0303520550488601E-2</v>
      </c>
      <c r="BJ160">
        <v>6.4235577723149358E-3</v>
      </c>
      <c r="BK160">
        <v>4.4792411020914075E-3</v>
      </c>
      <c r="BL160">
        <v>1.2476160114088008E-2</v>
      </c>
      <c r="BM160">
        <v>7.1008492096108447E-2</v>
      </c>
      <c r="BN160">
        <v>2.1443683240266406E-2</v>
      </c>
      <c r="BO160">
        <v>9.9063609814339492E-4</v>
      </c>
      <c r="BP160">
        <v>1.754869517635171</v>
      </c>
      <c r="BQ160">
        <v>1</v>
      </c>
    </row>
    <row r="161" spans="1:69">
      <c r="A161" t="s">
        <v>189</v>
      </c>
      <c r="B161">
        <f t="shared" si="4"/>
        <v>1260.1500000000001</v>
      </c>
      <c r="C161">
        <f t="shared" si="5"/>
        <v>1.99</v>
      </c>
      <c r="D161">
        <v>987</v>
      </c>
      <c r="E161">
        <v>1990</v>
      </c>
      <c r="F161" t="s">
        <v>190</v>
      </c>
      <c r="G161">
        <v>-8.6199999999999992</v>
      </c>
      <c r="H161" t="s">
        <v>176</v>
      </c>
      <c r="I161">
        <v>77.599999999999994</v>
      </c>
      <c r="J161">
        <v>0</v>
      </c>
      <c r="K161">
        <v>13.9</v>
      </c>
      <c r="L161">
        <v>0.92</v>
      </c>
      <c r="M161">
        <v>0.35</v>
      </c>
      <c r="N161">
        <v>1.1499999999999999</v>
      </c>
      <c r="O161">
        <v>4.16</v>
      </c>
      <c r="P161">
        <v>1.92</v>
      </c>
      <c r="Q161">
        <v>0.18327548752777847</v>
      </c>
      <c r="R161">
        <v>100.18327548752778</v>
      </c>
      <c r="S161">
        <v>2.11</v>
      </c>
      <c r="T161">
        <v>2.11</v>
      </c>
      <c r="V161">
        <v>734.00000000000011</v>
      </c>
      <c r="X161">
        <v>297.73258864620254</v>
      </c>
      <c r="Y161">
        <v>-0.59436977023678139</v>
      </c>
      <c r="Z161">
        <v>1162.2468477035579</v>
      </c>
      <c r="AA161">
        <v>0.58344257180321224</v>
      </c>
      <c r="AB161">
        <v>380.81330361916469</v>
      </c>
      <c r="AC161">
        <v>-0.48118078525999369</v>
      </c>
      <c r="AD161">
        <v>2744.9161455677736</v>
      </c>
      <c r="AE161">
        <v>2.739667773253097</v>
      </c>
      <c r="AF161">
        <v>323.26837676621119</v>
      </c>
      <c r="AG161">
        <v>-0.55957986816592487</v>
      </c>
      <c r="AI161">
        <v>0.59436977023678139</v>
      </c>
      <c r="AJ161">
        <v>0.48118078525999369</v>
      </c>
      <c r="AK161">
        <v>0.58344257180321224</v>
      </c>
      <c r="AL161">
        <v>2.739667773253097</v>
      </c>
      <c r="AM161">
        <v>0.55957986816592487</v>
      </c>
      <c r="AO161">
        <v>1.242853881928488</v>
      </c>
      <c r="AP161">
        <v>0</v>
      </c>
      <c r="AQ161">
        <v>1.2622141041527482</v>
      </c>
      <c r="AS161">
        <v>0.7712403977544684</v>
      </c>
      <c r="AT161">
        <v>0</v>
      </c>
      <c r="AU161">
        <v>8.141702444773391E-2</v>
      </c>
      <c r="AV161">
        <v>4.9131884738033071E-3</v>
      </c>
      <c r="AW161">
        <v>2.7338153537908253E-3</v>
      </c>
      <c r="AX161">
        <v>5.1854386319724151E-3</v>
      </c>
      <c r="AY161">
        <v>1.2246728446251746E-2</v>
      </c>
      <c r="AZ161">
        <v>4.0084088416539973E-2</v>
      </c>
      <c r="BA161">
        <v>1.2172522293273626E-2</v>
      </c>
      <c r="BB161">
        <v>1.3669883319500468E-3</v>
      </c>
      <c r="BC161">
        <v>7.0006796182165876E-2</v>
      </c>
      <c r="BD161">
        <v>1.00136698833195</v>
      </c>
      <c r="BF161">
        <v>0.72507703492702236</v>
      </c>
      <c r="BG161">
        <v>0</v>
      </c>
      <c r="BH161">
        <v>0.15308745457583692</v>
      </c>
      <c r="BI161">
        <v>4.6191046799354245E-3</v>
      </c>
      <c r="BJ161">
        <v>2.5701801105544281E-3</v>
      </c>
      <c r="BK161">
        <v>4.8750590334916237E-3</v>
      </c>
      <c r="BL161">
        <v>1.1513688306809376E-2</v>
      </c>
      <c r="BM161">
        <v>7.5369630692167705E-2</v>
      </c>
      <c r="BN161">
        <v>2.2887847674182036E-2</v>
      </c>
      <c r="BO161">
        <v>1.2851658826431508E-3</v>
      </c>
      <c r="BP161">
        <v>1.7537771130870434</v>
      </c>
      <c r="BQ161">
        <v>1</v>
      </c>
    </row>
    <row r="162" spans="1:69">
      <c r="A162" t="s">
        <v>191</v>
      </c>
      <c r="B162">
        <f t="shared" si="4"/>
        <v>1260.1500000000001</v>
      </c>
      <c r="C162">
        <f t="shared" si="5"/>
        <v>1.99</v>
      </c>
      <c r="D162">
        <v>987</v>
      </c>
      <c r="E162">
        <v>1990</v>
      </c>
      <c r="F162" t="s">
        <v>192</v>
      </c>
      <c r="G162">
        <v>-8.86</v>
      </c>
      <c r="H162" t="s">
        <v>176</v>
      </c>
      <c r="I162">
        <v>77.599999999999994</v>
      </c>
      <c r="J162">
        <v>0</v>
      </c>
      <c r="K162">
        <v>14.02</v>
      </c>
      <c r="L162">
        <v>0.63</v>
      </c>
      <c r="M162">
        <v>0.33</v>
      </c>
      <c r="N162">
        <v>1.18</v>
      </c>
      <c r="O162">
        <v>4.34</v>
      </c>
      <c r="P162">
        <v>1.89</v>
      </c>
      <c r="Q162">
        <v>0.19251417014157657</v>
      </c>
      <c r="R162">
        <v>100.18251417014157</v>
      </c>
      <c r="S162">
        <v>1.78</v>
      </c>
      <c r="T162">
        <v>1.78</v>
      </c>
      <c r="V162">
        <v>771</v>
      </c>
      <c r="X162">
        <v>245.18638629789069</v>
      </c>
      <c r="Y162">
        <v>-0.6819891228302325</v>
      </c>
      <c r="Z162">
        <v>1153.5899214803685</v>
      </c>
      <c r="AA162">
        <v>0.49622557909256615</v>
      </c>
      <c r="AB162">
        <v>320.62906367164163</v>
      </c>
      <c r="AC162">
        <v>-0.58413869822095765</v>
      </c>
      <c r="AD162">
        <v>2420.4150719974359</v>
      </c>
      <c r="AE162">
        <v>2.139319159529748</v>
      </c>
      <c r="AF162">
        <v>353.33082565080093</v>
      </c>
      <c r="AG162">
        <v>-0.5417239615424112</v>
      </c>
      <c r="AI162">
        <v>0.6819891228302325</v>
      </c>
      <c r="AJ162">
        <v>0.58413869822095765</v>
      </c>
      <c r="AK162">
        <v>0.49622557909256615</v>
      </c>
      <c r="AL162">
        <v>2.139319159529748</v>
      </c>
      <c r="AM162">
        <v>0.5417239615424112</v>
      </c>
      <c r="AO162">
        <v>1.2442518220514542</v>
      </c>
      <c r="AP162">
        <v>0</v>
      </c>
      <c r="AQ162">
        <v>1.237359935316634</v>
      </c>
      <c r="AS162">
        <v>0.77988869021895069</v>
      </c>
      <c r="AT162">
        <v>0</v>
      </c>
      <c r="AU162">
        <v>8.3040755542083899E-2</v>
      </c>
      <c r="AV162">
        <v>3.5155197523509293E-3</v>
      </c>
      <c r="AW162">
        <v>1.7797352855307832E-3</v>
      </c>
      <c r="AX162">
        <v>4.9439520137857925E-3</v>
      </c>
      <c r="AY162">
        <v>1.2707119304528823E-2</v>
      </c>
      <c r="AZ162">
        <v>4.2287427157957164E-2</v>
      </c>
      <c r="BA162">
        <v>1.2116690269802577E-2</v>
      </c>
      <c r="BB162">
        <v>1.451997866264276E-3</v>
      </c>
      <c r="BC162">
        <v>5.9720110455009322E-2</v>
      </c>
      <c r="BD162">
        <v>1.0014519978662644</v>
      </c>
      <c r="BF162">
        <v>0.72364365870104597</v>
      </c>
      <c r="BG162">
        <v>0</v>
      </c>
      <c r="BH162">
        <v>0.15410382767546529</v>
      </c>
      <c r="BI162">
        <v>3.261982905679538E-3</v>
      </c>
      <c r="BJ162">
        <v>1.6513820109114233E-3</v>
      </c>
      <c r="BK162">
        <v>4.5873976229786608E-3</v>
      </c>
      <c r="BL162">
        <v>1.1790690672150085E-2</v>
      </c>
      <c r="BM162">
        <v>7.8475374471828729E-2</v>
      </c>
      <c r="BN162">
        <v>2.2485685939940159E-2</v>
      </c>
      <c r="BO162">
        <v>1.3472807870500143E-3</v>
      </c>
      <c r="BP162">
        <v>1.7510407333383498</v>
      </c>
      <c r="BQ162">
        <v>1</v>
      </c>
    </row>
    <row r="163" spans="1:69">
      <c r="A163">
        <v>26</v>
      </c>
      <c r="B163">
        <f t="shared" si="4"/>
        <v>1588.15</v>
      </c>
      <c r="C163">
        <f t="shared" si="5"/>
        <v>12</v>
      </c>
      <c r="D163">
        <v>1315</v>
      </c>
      <c r="E163">
        <v>12000</v>
      </c>
      <c r="F163" t="s">
        <v>193</v>
      </c>
      <c r="G163">
        <v>-2.64</v>
      </c>
      <c r="H163" t="s">
        <v>194</v>
      </c>
      <c r="I163">
        <v>45.6</v>
      </c>
      <c r="J163">
        <v>0.61</v>
      </c>
      <c r="K163">
        <v>15.5</v>
      </c>
      <c r="L163">
        <v>8.1999999999999993</v>
      </c>
      <c r="M163">
        <v>12.8</v>
      </c>
      <c r="N163">
        <v>12.6</v>
      </c>
      <c r="O163">
        <v>1.76</v>
      </c>
      <c r="P163">
        <v>0</v>
      </c>
      <c r="Q163">
        <v>3.1958091674462108</v>
      </c>
      <c r="R163">
        <v>100.26580916744621</v>
      </c>
      <c r="S163">
        <v>-0.26580916744620708</v>
      </c>
      <c r="T163">
        <v>0.1</v>
      </c>
      <c r="V163">
        <v>12799.215715622075</v>
      </c>
      <c r="X163">
        <v>13335.790573879422</v>
      </c>
      <c r="Y163">
        <v>4.1922479484616457E-2</v>
      </c>
      <c r="Z163">
        <v>16991.658709833217</v>
      </c>
      <c r="AA163">
        <v>0.32755467892412021</v>
      </c>
      <c r="AB163">
        <v>2.3830630856970467E-7</v>
      </c>
      <c r="AC163">
        <v>-0.99999999998138123</v>
      </c>
      <c r="AD163">
        <v>175500.62689730548</v>
      </c>
      <c r="AE163">
        <v>12.711826630369103</v>
      </c>
      <c r="AF163">
        <v>30481.91834585815</v>
      </c>
      <c r="AG163">
        <v>1.3815457933608748</v>
      </c>
      <c r="AI163">
        <v>4.1922479484616457E-2</v>
      </c>
      <c r="AJ163">
        <v>0.99999999998138123</v>
      </c>
      <c r="AK163">
        <v>0.32755467892412021</v>
      </c>
      <c r="AL163">
        <v>12.711826630369103</v>
      </c>
      <c r="AM163">
        <v>1.3815457933608748</v>
      </c>
      <c r="AO163">
        <v>7.7996572338230123</v>
      </c>
      <c r="AP163">
        <v>1.0023884744104608</v>
      </c>
      <c r="AQ163">
        <v>0.6006923950203803</v>
      </c>
      <c r="AS163">
        <v>0.47168925216823526</v>
      </c>
      <c r="AT163">
        <v>4.7478159062628918E-3</v>
      </c>
      <c r="AU163">
        <v>9.4492037431094744E-2</v>
      </c>
      <c r="AV163">
        <v>2.8797159500904588E-2</v>
      </c>
      <c r="AW163">
        <v>4.2141082552737845E-2</v>
      </c>
      <c r="AX163">
        <v>0.19737425940393014</v>
      </c>
      <c r="AY163">
        <v>0.13965480479450748</v>
      </c>
      <c r="AZ163">
        <v>1.7650395361870092E-2</v>
      </c>
      <c r="BA163">
        <v>0</v>
      </c>
      <c r="BB163">
        <v>2.4808719665021586E-2</v>
      </c>
      <c r="BC163">
        <v>3.4531928804567807E-3</v>
      </c>
      <c r="BD163">
        <v>1.0248087196650215</v>
      </c>
      <c r="BF163">
        <v>0.42544766846069382</v>
      </c>
      <c r="BG163">
        <v>4.2823685261323225E-3</v>
      </c>
      <c r="BH163">
        <v>0.17045721024324467</v>
      </c>
      <c r="BI163">
        <v>2.5974058793226062E-2</v>
      </c>
      <c r="BJ163">
        <v>3.8009823705029741E-2</v>
      </c>
      <c r="BK163">
        <v>0.1780248714414383</v>
      </c>
      <c r="BL163">
        <v>0.12596388579141285</v>
      </c>
      <c r="BM163">
        <v>3.1840113038822268E-2</v>
      </c>
      <c r="BN163">
        <v>0</v>
      </c>
      <c r="BO163">
        <v>2.2376621664497588E-2</v>
      </c>
      <c r="BP163">
        <v>1.5180434974415526</v>
      </c>
      <c r="BQ163">
        <v>1</v>
      </c>
    </row>
    <row r="164" spans="1:69">
      <c r="A164" t="s">
        <v>195</v>
      </c>
      <c r="B164">
        <f t="shared" si="4"/>
        <v>1588.15</v>
      </c>
      <c r="C164">
        <f t="shared" si="5"/>
        <v>12</v>
      </c>
      <c r="D164">
        <v>1315</v>
      </c>
      <c r="E164">
        <v>12000</v>
      </c>
      <c r="F164" t="s">
        <v>196</v>
      </c>
      <c r="G164">
        <v>-3.87</v>
      </c>
      <c r="H164" t="s">
        <v>194</v>
      </c>
      <c r="I164">
        <v>46.3</v>
      </c>
      <c r="J164">
        <v>0.57999999999999996</v>
      </c>
      <c r="K164">
        <v>17</v>
      </c>
      <c r="L164">
        <v>7.5</v>
      </c>
      <c r="M164">
        <v>11.9</v>
      </c>
      <c r="N164">
        <v>10.4</v>
      </c>
      <c r="O164">
        <v>3.1</v>
      </c>
      <c r="P164">
        <v>0</v>
      </c>
      <c r="Q164">
        <v>3.3456127221702521</v>
      </c>
      <c r="R164">
        <v>100.12561272217026</v>
      </c>
      <c r="S164">
        <v>-0.12561272217025987</v>
      </c>
      <c r="T164">
        <v>0.1</v>
      </c>
      <c r="V164">
        <v>13399.178952291859</v>
      </c>
      <c r="X164">
        <v>11090.936518646815</v>
      </c>
      <c r="Y164">
        <v>-0.17226745324199372</v>
      </c>
      <c r="Z164">
        <v>15172.947786781699</v>
      </c>
      <c r="AA164">
        <v>0.13237891969391496</v>
      </c>
      <c r="AB164">
        <v>8.7201445818269841E-6</v>
      </c>
      <c r="AC164">
        <v>-0.99999999934920314</v>
      </c>
      <c r="AD164">
        <v>172654.40363527762</v>
      </c>
      <c r="AE164">
        <v>11.885446507582166</v>
      </c>
      <c r="AF164">
        <v>31985.372182096693</v>
      </c>
      <c r="AG164">
        <v>1.3871143370785239</v>
      </c>
      <c r="AI164">
        <v>0.17226745324199372</v>
      </c>
      <c r="AJ164">
        <v>0.99999999934920314</v>
      </c>
      <c r="AK164">
        <v>0.13237891969391496</v>
      </c>
      <c r="AL164">
        <v>11.885446507582166</v>
      </c>
      <c r="AM164">
        <v>1.3871143370785239</v>
      </c>
      <c r="AO164">
        <v>7.1911691307959948</v>
      </c>
      <c r="AP164">
        <v>0.84844254381114137</v>
      </c>
      <c r="AQ164">
        <v>0.70809548422014978</v>
      </c>
      <c r="AS164">
        <v>0.48608904474370468</v>
      </c>
      <c r="AT164">
        <v>4.581795843919231E-3</v>
      </c>
      <c r="AU164">
        <v>0.10518556421080658</v>
      </c>
      <c r="AV164">
        <v>3.5884987685381564E-2</v>
      </c>
      <c r="AW164">
        <v>2.9967401648609834E-2</v>
      </c>
      <c r="AX164">
        <v>0.18623924804896269</v>
      </c>
      <c r="AY164">
        <v>0.11699367428894848</v>
      </c>
      <c r="AZ164">
        <v>3.1553473030669195E-2</v>
      </c>
      <c r="BA164">
        <v>0</v>
      </c>
      <c r="BB164">
        <v>2.6359846970948373E-2</v>
      </c>
      <c r="BC164">
        <v>3.5048104989979863E-3</v>
      </c>
      <c r="BD164">
        <v>1.0263598469709487</v>
      </c>
      <c r="BF164">
        <v>0.42893960778168949</v>
      </c>
      <c r="BG164">
        <v>4.0431145969617999E-3</v>
      </c>
      <c r="BH164">
        <v>0.18563781737014107</v>
      </c>
      <c r="BI164">
        <v>3.1665993524158054E-2</v>
      </c>
      <c r="BJ164">
        <v>2.6444137444341223E-2</v>
      </c>
      <c r="BK164">
        <v>0.16434311958994921</v>
      </c>
      <c r="BL164">
        <v>0.10323874052520542</v>
      </c>
      <c r="BM164">
        <v>5.5687469167553766E-2</v>
      </c>
      <c r="BN164">
        <v>0</v>
      </c>
      <c r="BO164">
        <v>2.3260722583998091E-2</v>
      </c>
      <c r="BP164">
        <v>1.5111799652021156</v>
      </c>
      <c r="BQ164">
        <v>1</v>
      </c>
    </row>
    <row r="165" spans="1:69">
      <c r="A165" t="s">
        <v>197</v>
      </c>
      <c r="B165">
        <f t="shared" si="4"/>
        <v>1588.15</v>
      </c>
      <c r="C165">
        <f t="shared" si="5"/>
        <v>12</v>
      </c>
      <c r="D165">
        <v>1315</v>
      </c>
      <c r="E165">
        <v>12000</v>
      </c>
      <c r="F165" t="s">
        <v>196</v>
      </c>
      <c r="G165">
        <v>-3.87</v>
      </c>
      <c r="H165" t="s">
        <v>194</v>
      </c>
      <c r="I165">
        <v>45.2</v>
      </c>
      <c r="J165">
        <v>0.6</v>
      </c>
      <c r="K165">
        <v>16.5</v>
      </c>
      <c r="L165">
        <v>8.1</v>
      </c>
      <c r="M165">
        <v>12</v>
      </c>
      <c r="N165">
        <v>10.6</v>
      </c>
      <c r="O165">
        <v>3</v>
      </c>
      <c r="P165">
        <v>0</v>
      </c>
      <c r="Q165">
        <v>3.7950233863423759</v>
      </c>
      <c r="R165">
        <v>99.795023386342379</v>
      </c>
      <c r="S165">
        <v>0.20497661365762099</v>
      </c>
      <c r="T165">
        <v>0.1</v>
      </c>
      <c r="V165">
        <v>15199.068662301215</v>
      </c>
      <c r="X165">
        <v>11635.212069074432</v>
      </c>
      <c r="Y165">
        <v>-0.23447861657907645</v>
      </c>
      <c r="Z165">
        <v>15939.963810960009</v>
      </c>
      <c r="AA165">
        <v>4.8746088666370868E-2</v>
      </c>
      <c r="AB165">
        <v>2.4702799469559298E-6</v>
      </c>
      <c r="AC165">
        <v>-0.99999999983747156</v>
      </c>
      <c r="AD165">
        <v>179094.46170679355</v>
      </c>
      <c r="AE165">
        <v>10.7832523614429</v>
      </c>
      <c r="AF165">
        <v>32038.22117154513</v>
      </c>
      <c r="AG165">
        <v>1.107906864781173</v>
      </c>
      <c r="AI165">
        <v>0.23447861657907645</v>
      </c>
      <c r="AJ165">
        <v>0.99999999983747156</v>
      </c>
      <c r="AK165">
        <v>4.8746088666370868E-2</v>
      </c>
      <c r="AL165">
        <v>10.7832523614429</v>
      </c>
      <c r="AM165">
        <v>1.107906864781173</v>
      </c>
      <c r="AO165">
        <v>7.5281558658924466</v>
      </c>
      <c r="AP165">
        <v>0.90349555497060563</v>
      </c>
      <c r="AQ165">
        <v>0.68161594155759875</v>
      </c>
      <c r="AS165">
        <v>0.47760624776166205</v>
      </c>
      <c r="AT165">
        <v>4.7704100696126864E-3</v>
      </c>
      <c r="AU165">
        <v>0.10275143266359262</v>
      </c>
      <c r="AV165">
        <v>3.9008690750685499E-2</v>
      </c>
      <c r="AW165">
        <v>3.2571362139365068E-2</v>
      </c>
      <c r="AX165">
        <v>0.1890175877743831</v>
      </c>
      <c r="AY165">
        <v>0.12001392209011688</v>
      </c>
      <c r="AZ165">
        <v>3.0732893526885213E-2</v>
      </c>
      <c r="BA165">
        <v>0</v>
      </c>
      <c r="BB165">
        <v>3.0093894668022508E-2</v>
      </c>
      <c r="BC165">
        <v>3.5274532236969367E-3</v>
      </c>
      <c r="BD165">
        <v>1.0300938946680225</v>
      </c>
      <c r="BF165">
        <v>0.42267652791709959</v>
      </c>
      <c r="BG165">
        <v>4.2217629572778668E-3</v>
      </c>
      <c r="BH165">
        <v>0.18186788384907387</v>
      </c>
      <c r="BI165">
        <v>3.4522282826835199E-2</v>
      </c>
      <c r="BJ165">
        <v>2.8825314415626042E-2</v>
      </c>
      <c r="BK165">
        <v>0.16727858584381564</v>
      </c>
      <c r="BL165">
        <v>0.10621106429930545</v>
      </c>
      <c r="BM165">
        <v>5.4396577890966503E-2</v>
      </c>
      <c r="BN165">
        <v>0</v>
      </c>
      <c r="BO165">
        <v>2.6632781646797624E-2</v>
      </c>
      <c r="BP165">
        <v>1.505046601061244</v>
      </c>
      <c r="BQ165">
        <v>1</v>
      </c>
    </row>
    <row r="166" spans="1:69">
      <c r="A166">
        <v>34</v>
      </c>
      <c r="B166">
        <f t="shared" si="4"/>
        <v>1588.15</v>
      </c>
      <c r="C166">
        <f t="shared" si="5"/>
        <v>12</v>
      </c>
      <c r="D166">
        <v>1315</v>
      </c>
      <c r="E166">
        <v>12000</v>
      </c>
      <c r="F166" t="s">
        <v>198</v>
      </c>
      <c r="G166">
        <v>-4.6100000000000003</v>
      </c>
      <c r="H166" t="s">
        <v>194</v>
      </c>
      <c r="I166">
        <v>46.3</v>
      </c>
      <c r="J166">
        <v>0.59</v>
      </c>
      <c r="K166">
        <v>16.2</v>
      </c>
      <c r="L166">
        <v>7.9</v>
      </c>
      <c r="M166">
        <v>12.9</v>
      </c>
      <c r="N166">
        <v>11.3</v>
      </c>
      <c r="O166">
        <v>2.1</v>
      </c>
      <c r="P166">
        <v>0</v>
      </c>
      <c r="Q166">
        <v>2.4967259120673524</v>
      </c>
      <c r="R166">
        <v>99.786725912067354</v>
      </c>
      <c r="S166">
        <v>0.21327408793264624</v>
      </c>
      <c r="T166">
        <v>0.1</v>
      </c>
      <c r="V166">
        <v>9999.3872778297464</v>
      </c>
      <c r="X166">
        <v>12443.068012089287</v>
      </c>
      <c r="Y166">
        <v>0.24438304731706656</v>
      </c>
      <c r="Z166">
        <v>14772.016156760068</v>
      </c>
      <c r="AA166">
        <v>0.47729213264016779</v>
      </c>
      <c r="AB166">
        <v>1.3136096884204297E-6</v>
      </c>
      <c r="AC166">
        <v>-0.99999999986863086</v>
      </c>
      <c r="AD166">
        <v>185664.53464292863</v>
      </c>
      <c r="AE166">
        <v>17.56759114176694</v>
      </c>
      <c r="AF166">
        <v>25357.666533597905</v>
      </c>
      <c r="AG166">
        <v>1.5359220349250737</v>
      </c>
      <c r="AI166">
        <v>0.24438304731706656</v>
      </c>
      <c r="AJ166">
        <v>0.99999999986863086</v>
      </c>
      <c r="AK166">
        <v>0.47729213264016779</v>
      </c>
      <c r="AL166">
        <v>17.56759114176694</v>
      </c>
      <c r="AM166">
        <v>1.5359220349250737</v>
      </c>
      <c r="AO166">
        <v>8.1255918163053114</v>
      </c>
      <c r="AP166">
        <v>0.93076019961853274</v>
      </c>
      <c r="AQ166">
        <v>0.6750191231942948</v>
      </c>
      <c r="AS166">
        <v>0.47926550930082634</v>
      </c>
      <c r="AT166">
        <v>4.5953658718613753E-3</v>
      </c>
      <c r="AU166">
        <v>9.8828584824473542E-2</v>
      </c>
      <c r="AV166">
        <v>4.3199012575650127E-2</v>
      </c>
      <c r="AW166">
        <v>2.5191791155336297E-2</v>
      </c>
      <c r="AX166">
        <v>0.19905555457897722</v>
      </c>
      <c r="AY166">
        <v>0.12533369035014746</v>
      </c>
      <c r="AZ166">
        <v>2.1074880057163983E-2</v>
      </c>
      <c r="BA166">
        <v>0</v>
      </c>
      <c r="BB166">
        <v>1.9395386074257556E-2</v>
      </c>
      <c r="BC166">
        <v>3.4556112855635541E-3</v>
      </c>
      <c r="BD166">
        <v>1.0193953860742575</v>
      </c>
      <c r="BF166">
        <v>0.42927711111371131</v>
      </c>
      <c r="BG166">
        <v>4.1160595696966232E-3</v>
      </c>
      <c r="BH166">
        <v>0.17704111214177551</v>
      </c>
      <c r="BI166">
        <v>3.869326492635216E-2</v>
      </c>
      <c r="BJ166">
        <v>2.2564234481882557E-2</v>
      </c>
      <c r="BK166">
        <v>0.17829364258959349</v>
      </c>
      <c r="BL166">
        <v>0.11226112347876181</v>
      </c>
      <c r="BM166">
        <v>3.7753451698226442E-2</v>
      </c>
      <c r="BN166">
        <v>0</v>
      </c>
      <c r="BO166">
        <v>1.7372406612440602E-2</v>
      </c>
      <c r="BP166">
        <v>1.5143191181461237</v>
      </c>
      <c r="BQ166">
        <v>1</v>
      </c>
    </row>
    <row r="167" spans="1:69">
      <c r="A167" t="s">
        <v>199</v>
      </c>
      <c r="B167">
        <f t="shared" si="4"/>
        <v>1588.15</v>
      </c>
      <c r="C167">
        <f t="shared" si="5"/>
        <v>12</v>
      </c>
      <c r="D167">
        <v>1315</v>
      </c>
      <c r="E167">
        <v>12000</v>
      </c>
      <c r="F167" t="s">
        <v>200</v>
      </c>
      <c r="G167">
        <v>-4.05</v>
      </c>
      <c r="H167" t="s">
        <v>194</v>
      </c>
      <c r="I167">
        <v>46.5</v>
      </c>
      <c r="J167">
        <v>0.53</v>
      </c>
      <c r="K167">
        <v>15.3</v>
      </c>
      <c r="L167">
        <v>7.5</v>
      </c>
      <c r="M167">
        <v>14.8</v>
      </c>
      <c r="N167">
        <v>9.6</v>
      </c>
      <c r="O167">
        <v>1.84</v>
      </c>
      <c r="P167">
        <v>0</v>
      </c>
      <c r="Q167">
        <v>3.9947614593077643</v>
      </c>
      <c r="R167">
        <v>100.06476145930776</v>
      </c>
      <c r="S167">
        <v>-6.476145930776056E-2</v>
      </c>
      <c r="T167">
        <v>0.1</v>
      </c>
      <c r="V167">
        <v>15999.019644527596</v>
      </c>
      <c r="X167">
        <v>13458.324229780796</v>
      </c>
      <c r="Y167">
        <v>-0.15880319364542037</v>
      </c>
      <c r="Z167">
        <v>10465.457203971611</v>
      </c>
      <c r="AA167">
        <v>-0.34586884468566292</v>
      </c>
      <c r="AB167">
        <v>6.0590521613787903E-7</v>
      </c>
      <c r="AC167">
        <v>-0.99999999996212863</v>
      </c>
      <c r="AD167">
        <v>198053.75802531332</v>
      </c>
      <c r="AE167">
        <v>11.379118372609589</v>
      </c>
      <c r="AF167">
        <v>10664.958971619742</v>
      </c>
      <c r="AG167">
        <v>-0.3333992201661149</v>
      </c>
      <c r="AI167">
        <v>0.15880319364542037</v>
      </c>
      <c r="AJ167">
        <v>0.99999999996212863</v>
      </c>
      <c r="AK167">
        <v>0.34586884468566292</v>
      </c>
      <c r="AL167">
        <v>11.379118372609589</v>
      </c>
      <c r="AM167">
        <v>0.3333992201661149</v>
      </c>
      <c r="AO167">
        <v>8.440042538342059</v>
      </c>
      <c r="AP167">
        <v>0.97275941175539271</v>
      </c>
      <c r="AQ167">
        <v>0.74704080075976664</v>
      </c>
      <c r="AS167">
        <v>0.48109372676310869</v>
      </c>
      <c r="AT167">
        <v>4.1259647075482788E-3</v>
      </c>
      <c r="AU167">
        <v>9.3291172002996442E-2</v>
      </c>
      <c r="AV167">
        <v>3.7971316260806458E-2</v>
      </c>
      <c r="AW167">
        <v>2.6924012361087733E-2</v>
      </c>
      <c r="AX167">
        <v>0.22825897477863175</v>
      </c>
      <c r="AY167">
        <v>0.10642463592543445</v>
      </c>
      <c r="AZ167">
        <v>1.8456323599287727E-2</v>
      </c>
      <c r="BA167">
        <v>0</v>
      </c>
      <c r="BB167">
        <v>3.1017012694617839E-2</v>
      </c>
      <c r="BC167">
        <v>3.4538736010985907E-3</v>
      </c>
      <c r="BD167">
        <v>1.0310170126946179</v>
      </c>
      <c r="BF167">
        <v>0.43408508107664084</v>
      </c>
      <c r="BG167">
        <v>3.7228083114817958E-3</v>
      </c>
      <c r="BH167">
        <v>0.16835100401380212</v>
      </c>
      <c r="BI167">
        <v>3.4261061786355601E-2</v>
      </c>
      <c r="BJ167">
        <v>2.4293212400223415E-2</v>
      </c>
      <c r="BK167">
        <v>0.20595532650136239</v>
      </c>
      <c r="BL167">
        <v>9.6025668480586621E-2</v>
      </c>
      <c r="BM167">
        <v>3.3305837429547132E-2</v>
      </c>
      <c r="BN167">
        <v>0</v>
      </c>
      <c r="BO167">
        <v>2.7986277353660213E-2</v>
      </c>
      <c r="BP167">
        <v>1.517477078880362</v>
      </c>
      <c r="BQ167">
        <v>1</v>
      </c>
    </row>
    <row r="168" spans="1:69">
      <c r="A168">
        <v>50</v>
      </c>
      <c r="B168">
        <f t="shared" si="4"/>
        <v>1598.15</v>
      </c>
      <c r="C168">
        <f t="shared" si="5"/>
        <v>10</v>
      </c>
      <c r="D168">
        <v>1325</v>
      </c>
      <c r="E168">
        <v>10000</v>
      </c>
      <c r="F168" t="s">
        <v>201</v>
      </c>
      <c r="G168">
        <v>-4.25</v>
      </c>
      <c r="H168" t="s">
        <v>194</v>
      </c>
      <c r="I168">
        <v>44.1</v>
      </c>
      <c r="J168">
        <v>0.59</v>
      </c>
      <c r="K168">
        <v>15.5</v>
      </c>
      <c r="L168">
        <v>8</v>
      </c>
      <c r="M168">
        <v>13.2</v>
      </c>
      <c r="N168">
        <v>12.5</v>
      </c>
      <c r="O168">
        <v>1.81</v>
      </c>
      <c r="P168">
        <v>0</v>
      </c>
      <c r="Q168">
        <v>4.0446959775491109</v>
      </c>
      <c r="R168">
        <v>99.744695977549114</v>
      </c>
      <c r="S168">
        <v>0.25530402245088624</v>
      </c>
      <c r="T168">
        <v>0.1</v>
      </c>
      <c r="V168">
        <v>16199.007390084189</v>
      </c>
      <c r="X168">
        <v>14176.52152135434</v>
      </c>
      <c r="Y168">
        <v>-0.12485245669854207</v>
      </c>
      <c r="Z168">
        <v>13359.464805493526</v>
      </c>
      <c r="AA168">
        <v>-0.1752911469334113</v>
      </c>
      <c r="AB168">
        <v>5.2122337346886124E-8</v>
      </c>
      <c r="AC168">
        <v>-0.99999999999678235</v>
      </c>
      <c r="AD168">
        <v>125238.83034772449</v>
      </c>
      <c r="AE168">
        <v>6.7312657085634928</v>
      </c>
      <c r="AF168">
        <v>33017.114324974544</v>
      </c>
      <c r="AG168">
        <v>1.0382183630081638</v>
      </c>
      <c r="AI168">
        <v>0.12485245669854207</v>
      </c>
      <c r="AJ168">
        <v>0.99999999999678235</v>
      </c>
      <c r="AK168">
        <v>0.1752911469334113</v>
      </c>
      <c r="AL168">
        <v>6.7312657085634928</v>
      </c>
      <c r="AM168">
        <v>1.0382183630081638</v>
      </c>
      <c r="AO168">
        <v>8.8955178135153208</v>
      </c>
      <c r="AP168">
        <v>1.0383715836748926</v>
      </c>
      <c r="AQ168">
        <v>0.60301905843917036</v>
      </c>
      <c r="AS168">
        <v>0.46163940987913338</v>
      </c>
      <c r="AT168">
        <v>4.6471768231553471E-3</v>
      </c>
      <c r="AU168">
        <v>9.562432072076095E-2</v>
      </c>
      <c r="AV168">
        <v>4.1611210541038599E-2</v>
      </c>
      <c r="AW168">
        <v>2.842613960645532E-2</v>
      </c>
      <c r="AX168">
        <v>0.20598121938379488</v>
      </c>
      <c r="AY168">
        <v>0.14020661354586744</v>
      </c>
      <c r="AZ168">
        <v>1.8369337549726448E-2</v>
      </c>
      <c r="BA168">
        <v>0</v>
      </c>
      <c r="BB168">
        <v>3.1774779564693829E-2</v>
      </c>
      <c r="BC168">
        <v>3.4945719500676649E-3</v>
      </c>
      <c r="BD168">
        <v>1.0317747795646939</v>
      </c>
      <c r="BF168">
        <v>0.41570444817631619</v>
      </c>
      <c r="BG168">
        <v>4.1847642023313345E-3</v>
      </c>
      <c r="BH168">
        <v>0.17221863916629976</v>
      </c>
      <c r="BI168">
        <v>3.7470729200611189E-2</v>
      </c>
      <c r="BJ168">
        <v>2.5597625388998596E-2</v>
      </c>
      <c r="BK168">
        <v>0.185485266868884</v>
      </c>
      <c r="BL168">
        <v>0.12625549653573753</v>
      </c>
      <c r="BM168">
        <v>3.3083030460821512E-2</v>
      </c>
      <c r="BN168">
        <v>0</v>
      </c>
      <c r="BO168">
        <v>2.8613062321354889E-2</v>
      </c>
      <c r="BP168">
        <v>1.5022558294258861</v>
      </c>
      <c r="BQ168">
        <v>1</v>
      </c>
    </row>
    <row r="169" spans="1:69">
      <c r="A169" t="s">
        <v>202</v>
      </c>
      <c r="B169">
        <f t="shared" si="4"/>
        <v>1573.15</v>
      </c>
      <c r="C169">
        <f t="shared" si="5"/>
        <v>10</v>
      </c>
      <c r="D169">
        <v>1300</v>
      </c>
      <c r="E169">
        <v>10000</v>
      </c>
      <c r="F169" t="s">
        <v>203</v>
      </c>
      <c r="G169">
        <v>-4.0199999999999996</v>
      </c>
      <c r="H169" t="s">
        <v>194</v>
      </c>
      <c r="I169">
        <v>43.5</v>
      </c>
      <c r="J169">
        <v>0.57999999999999996</v>
      </c>
      <c r="K169">
        <v>14.7</v>
      </c>
      <c r="L169">
        <v>11.4</v>
      </c>
      <c r="M169">
        <v>13.8</v>
      </c>
      <c r="N169">
        <v>9.1999999999999993</v>
      </c>
      <c r="O169">
        <v>1.91</v>
      </c>
      <c r="P169">
        <v>0</v>
      </c>
      <c r="Q169">
        <v>4.4941066417212339</v>
      </c>
      <c r="R169">
        <v>99.584106641721235</v>
      </c>
      <c r="S169">
        <v>0.41589335827876539</v>
      </c>
      <c r="T169">
        <v>0.1</v>
      </c>
      <c r="V169">
        <v>17998.897100093542</v>
      </c>
      <c r="X169">
        <v>14248.977276224865</v>
      </c>
      <c r="Y169">
        <v>-0.20834164465828231</v>
      </c>
      <c r="Z169">
        <v>10915.989796073167</v>
      </c>
      <c r="AA169">
        <v>-0.39351896200259762</v>
      </c>
      <c r="AB169">
        <v>1.3688284869273758E-7</v>
      </c>
      <c r="AC169">
        <v>-0.99999999999239497</v>
      </c>
      <c r="AD169">
        <v>112144.26659458244</v>
      </c>
      <c r="AE169">
        <v>5.2306187968594822</v>
      </c>
      <c r="AF169">
        <v>11616.913351530373</v>
      </c>
      <c r="AG169">
        <v>-0.35457637837876194</v>
      </c>
      <c r="AI169">
        <v>0.20834164465828231</v>
      </c>
      <c r="AJ169">
        <v>0.99999999999239497</v>
      </c>
      <c r="AK169">
        <v>0.39351896200259762</v>
      </c>
      <c r="AL169">
        <v>5.2306187968594822</v>
      </c>
      <c r="AM169">
        <v>0.35457637837876194</v>
      </c>
      <c r="AO169">
        <v>8.5638593984435847</v>
      </c>
      <c r="AP169">
        <v>1.0900418745936404</v>
      </c>
      <c r="AQ169">
        <v>0.73985658343789751</v>
      </c>
      <c r="AS169">
        <v>0.45910768955307801</v>
      </c>
      <c r="AT169">
        <v>4.6060240529667684E-3</v>
      </c>
      <c r="AU169">
        <v>9.1435537411356627E-2</v>
      </c>
      <c r="AV169">
        <v>5.8569309078191432E-2</v>
      </c>
      <c r="AW169">
        <v>4.2055621258409205E-2</v>
      </c>
      <c r="AX169">
        <v>0.21711698628752088</v>
      </c>
      <c r="AY169">
        <v>0.10404167519317602</v>
      </c>
      <c r="AZ169">
        <v>1.9543813478807372E-2</v>
      </c>
      <c r="BA169">
        <v>0</v>
      </c>
      <c r="BB169">
        <v>3.5595988600683144E-2</v>
      </c>
      <c r="BC169">
        <v>3.5233436864935456E-3</v>
      </c>
      <c r="BD169">
        <v>1.0355959886006831</v>
      </c>
      <c r="BF169">
        <v>0.41456065664615083</v>
      </c>
      <c r="BG169">
        <v>4.1591034072739307E-3</v>
      </c>
      <c r="BH169">
        <v>0.16512716860371116</v>
      </c>
      <c r="BI169">
        <v>5.2886352773577977E-2</v>
      </c>
      <c r="BJ169">
        <v>3.7974981385129475E-2</v>
      </c>
      <c r="BK169">
        <v>0.19605021316895635</v>
      </c>
      <c r="BL169">
        <v>9.3946553647653724E-2</v>
      </c>
      <c r="BM169">
        <v>3.5294970367546349E-2</v>
      </c>
      <c r="BN169">
        <v>0</v>
      </c>
      <c r="BO169">
        <v>3.2142124264207227E-2</v>
      </c>
      <c r="BP169">
        <v>1.502623349864072</v>
      </c>
      <c r="BQ169">
        <v>1</v>
      </c>
    </row>
    <row r="170" spans="1:69">
      <c r="A170" t="s">
        <v>204</v>
      </c>
      <c r="B170">
        <f t="shared" si="4"/>
        <v>1573.15</v>
      </c>
      <c r="C170">
        <f t="shared" si="5"/>
        <v>10</v>
      </c>
      <c r="D170">
        <v>1300</v>
      </c>
      <c r="E170">
        <v>10000</v>
      </c>
      <c r="F170" t="s">
        <v>205</v>
      </c>
      <c r="G170">
        <v>-4.26</v>
      </c>
      <c r="H170" t="s">
        <v>194</v>
      </c>
      <c r="I170">
        <v>46.2</v>
      </c>
      <c r="J170">
        <v>0.56999999999999995</v>
      </c>
      <c r="K170">
        <v>15.2</v>
      </c>
      <c r="L170">
        <v>7.9</v>
      </c>
      <c r="M170">
        <v>15.6</v>
      </c>
      <c r="N170">
        <v>9.6999999999999993</v>
      </c>
      <c r="O170">
        <v>2.0499999999999998</v>
      </c>
      <c r="P170">
        <v>0</v>
      </c>
      <c r="Q170">
        <v>2.8712347988774551</v>
      </c>
      <c r="R170">
        <v>100.09123479887745</v>
      </c>
      <c r="S170">
        <v>-9.123479887745134E-2</v>
      </c>
      <c r="T170">
        <v>0.1</v>
      </c>
      <c r="V170">
        <v>11499.295369504207</v>
      </c>
      <c r="X170">
        <v>13753.485822499597</v>
      </c>
      <c r="Y170">
        <v>0.19602857223525511</v>
      </c>
      <c r="Z170">
        <v>7915.1275871098196</v>
      </c>
      <c r="AA170">
        <v>-0.31168586137021009</v>
      </c>
      <c r="AB170">
        <v>4.1655304284420098E-7</v>
      </c>
      <c r="AC170">
        <v>-0.99999999996377587</v>
      </c>
      <c r="AD170">
        <v>113377.64955102022</v>
      </c>
      <c r="AE170">
        <v>8.8595301631867294</v>
      </c>
      <c r="AF170">
        <v>10070.234108039402</v>
      </c>
      <c r="AG170">
        <v>-0.12427381118104278</v>
      </c>
      <c r="AI170">
        <v>0.19602857223525511</v>
      </c>
      <c r="AJ170">
        <v>0.99999999996377587</v>
      </c>
      <c r="AK170">
        <v>0.31168586137021009</v>
      </c>
      <c r="AL170">
        <v>8.8595301631867294</v>
      </c>
      <c r="AM170">
        <v>0.12427381118104278</v>
      </c>
      <c r="AO170">
        <v>9.0302835880967134</v>
      </c>
      <c r="AP170">
        <v>1.0382658807699059</v>
      </c>
      <c r="AQ170">
        <v>0.72353111651917323</v>
      </c>
      <c r="AS170">
        <v>0.47064211754212038</v>
      </c>
      <c r="AT170">
        <v>4.3691461032375999E-3</v>
      </c>
      <c r="AU170">
        <v>9.125670401583752E-2</v>
      </c>
      <c r="AV170">
        <v>3.9775767577040072E-2</v>
      </c>
      <c r="AW170">
        <v>2.7529853579511293E-2</v>
      </c>
      <c r="AX170">
        <v>0.23689877666292608</v>
      </c>
      <c r="AY170">
        <v>0.10588019857922831</v>
      </c>
      <c r="AZ170">
        <v>2.0246656136935434E-2</v>
      </c>
      <c r="BA170">
        <v>0</v>
      </c>
      <c r="BB170">
        <v>2.1950777026966118E-2</v>
      </c>
      <c r="BC170">
        <v>3.4007798031633015E-3</v>
      </c>
      <c r="BD170">
        <v>1.021950777026966</v>
      </c>
      <c r="BF170">
        <v>0.42472793213208782</v>
      </c>
      <c r="BG170">
        <v>3.942907615880762E-3</v>
      </c>
      <c r="BH170">
        <v>0.16470804352255139</v>
      </c>
      <c r="BI170">
        <v>3.5895383949463136E-2</v>
      </c>
      <c r="BJ170">
        <v>2.4844138140013673E-2</v>
      </c>
      <c r="BK170">
        <v>0.21378776736372529</v>
      </c>
      <c r="BL170">
        <v>9.5550899760401972E-2</v>
      </c>
      <c r="BM170">
        <v>3.6542927515875928E-2</v>
      </c>
      <c r="BN170">
        <v>0</v>
      </c>
      <c r="BO170">
        <v>1.9809336623005231E-2</v>
      </c>
      <c r="BP170">
        <v>1.5051754668213129</v>
      </c>
      <c r="BQ170">
        <v>1</v>
      </c>
    </row>
    <row r="171" spans="1:69">
      <c r="A171" t="s">
        <v>206</v>
      </c>
      <c r="B171">
        <f t="shared" si="4"/>
        <v>1573.15</v>
      </c>
      <c r="C171">
        <f t="shared" si="5"/>
        <v>10</v>
      </c>
      <c r="D171">
        <v>1300</v>
      </c>
      <c r="E171">
        <v>10000</v>
      </c>
      <c r="F171" t="s">
        <v>207</v>
      </c>
      <c r="G171">
        <v>-4.22</v>
      </c>
      <c r="H171" t="s">
        <v>194</v>
      </c>
      <c r="I171">
        <v>45.8</v>
      </c>
      <c r="J171">
        <v>0.56000000000000005</v>
      </c>
      <c r="K171">
        <v>15</v>
      </c>
      <c r="L171">
        <v>7.9</v>
      </c>
      <c r="M171">
        <v>15.9</v>
      </c>
      <c r="N171">
        <v>9.6</v>
      </c>
      <c r="O171">
        <v>2</v>
      </c>
      <c r="P171">
        <v>0</v>
      </c>
      <c r="Q171">
        <v>3.1458746492048641</v>
      </c>
      <c r="R171">
        <v>99.905874649204875</v>
      </c>
      <c r="S171">
        <v>9.4125350795124518E-2</v>
      </c>
      <c r="T171">
        <v>0.1</v>
      </c>
      <c r="V171">
        <v>12599.227970065482</v>
      </c>
      <c r="X171">
        <v>14133.789628150238</v>
      </c>
      <c r="Y171">
        <v>0.1217980706223209</v>
      </c>
      <c r="Z171">
        <v>7608.1638904470738</v>
      </c>
      <c r="AA171">
        <v>-0.39614046919991303</v>
      </c>
      <c r="AB171">
        <v>2.5593624350526958E-7</v>
      </c>
      <c r="AC171">
        <v>-0.99999999997968647</v>
      </c>
      <c r="AD171">
        <v>115817.28975605326</v>
      </c>
      <c r="AE171">
        <v>8.1924116327781089</v>
      </c>
      <c r="AF171">
        <v>9323.2423322783216</v>
      </c>
      <c r="AG171">
        <v>-0.26001479182459258</v>
      </c>
      <c r="AI171">
        <v>0.1217980706223209</v>
      </c>
      <c r="AJ171">
        <v>0.99999999997968647</v>
      </c>
      <c r="AK171">
        <v>0.39614046919991303</v>
      </c>
      <c r="AL171">
        <v>8.1924116327781089</v>
      </c>
      <c r="AM171">
        <v>0.26001479182459258</v>
      </c>
      <c r="AO171">
        <v>9.2322538184025404</v>
      </c>
      <c r="AP171">
        <v>1.061563958729727</v>
      </c>
      <c r="AQ171">
        <v>0.72310007885447058</v>
      </c>
      <c r="AS171">
        <v>0.46768123820215912</v>
      </c>
      <c r="AT171">
        <v>4.3027428835609527E-3</v>
      </c>
      <c r="AU171">
        <v>9.0270969361543482E-2</v>
      </c>
      <c r="AV171">
        <v>3.9631486488554475E-2</v>
      </c>
      <c r="AW171">
        <v>2.7834828969773993E-2</v>
      </c>
      <c r="AX171">
        <v>0.24203100268591293</v>
      </c>
      <c r="AY171">
        <v>0.10503883636066161</v>
      </c>
      <c r="AZ171">
        <v>1.9799995775202698E-2</v>
      </c>
      <c r="BA171">
        <v>0</v>
      </c>
      <c r="BB171">
        <v>2.4107837699801987E-2</v>
      </c>
      <c r="BC171">
        <v>3.4088992726307309E-3</v>
      </c>
      <c r="BD171">
        <v>1.0241078376998021</v>
      </c>
      <c r="BF171">
        <v>0.42260528541472991</v>
      </c>
      <c r="BG171">
        <v>3.8880368418531095E-3</v>
      </c>
      <c r="BH171">
        <v>0.16314098430952753</v>
      </c>
      <c r="BI171">
        <v>3.5811733058374061E-2</v>
      </c>
      <c r="BJ171">
        <v>2.5152058454303038E-2</v>
      </c>
      <c r="BK171">
        <v>0.21870362249828071</v>
      </c>
      <c r="BL171">
        <v>9.4915005764333385E-2</v>
      </c>
      <c r="BM171">
        <v>3.5783273658598312E-2</v>
      </c>
      <c r="BN171">
        <v>0</v>
      </c>
      <c r="BO171">
        <v>2.1784281257510942E-2</v>
      </c>
      <c r="BP171">
        <v>1.5027482068091993</v>
      </c>
      <c r="BQ171">
        <v>1</v>
      </c>
    </row>
    <row r="172" spans="1:69">
      <c r="A172" t="s">
        <v>208</v>
      </c>
      <c r="B172">
        <f t="shared" si="4"/>
        <v>1323.15</v>
      </c>
      <c r="C172">
        <f t="shared" si="5"/>
        <v>2</v>
      </c>
      <c r="D172">
        <v>1050</v>
      </c>
      <c r="E172">
        <v>2000</v>
      </c>
      <c r="F172" t="s">
        <v>209</v>
      </c>
      <c r="G172">
        <v>-7.8</v>
      </c>
      <c r="H172" t="s">
        <v>210</v>
      </c>
      <c r="I172">
        <v>48.16</v>
      </c>
      <c r="J172">
        <v>1.63</v>
      </c>
      <c r="K172">
        <v>16.23</v>
      </c>
      <c r="L172">
        <v>6.83</v>
      </c>
      <c r="M172">
        <v>5.45</v>
      </c>
      <c r="N172">
        <v>8.9600000000000009</v>
      </c>
      <c r="O172">
        <v>3.15</v>
      </c>
      <c r="P172">
        <v>1.72</v>
      </c>
      <c r="Q172">
        <v>1.8476903870162296</v>
      </c>
      <c r="R172">
        <v>93.977690387016224</v>
      </c>
      <c r="S172">
        <v>6.0223096129837757</v>
      </c>
      <c r="T172">
        <v>4.1100000000000003</v>
      </c>
      <c r="V172">
        <v>7399.9999999999991</v>
      </c>
      <c r="X172">
        <v>3329.3487623921064</v>
      </c>
      <c r="Y172">
        <v>-0.55008800508214772</v>
      </c>
      <c r="Z172">
        <v>2414.3148531853908</v>
      </c>
      <c r="AA172">
        <v>-0.67374123605602831</v>
      </c>
      <c r="AB172">
        <v>1099.7756484335318</v>
      </c>
      <c r="AC172">
        <v>-0.85138166913060376</v>
      </c>
      <c r="AD172">
        <v>12016.82669110779</v>
      </c>
      <c r="AE172">
        <v>0.62389549879835016</v>
      </c>
      <c r="AF172">
        <v>4162.6499872811992</v>
      </c>
      <c r="AG172">
        <v>-0.43747973144848651</v>
      </c>
      <c r="AI172">
        <v>0.55008800508214772</v>
      </c>
      <c r="AJ172">
        <v>0.85138166913060376</v>
      </c>
      <c r="AK172">
        <v>0.67374123605602831</v>
      </c>
      <c r="AL172">
        <v>0.62389549879835016</v>
      </c>
      <c r="AM172">
        <v>0.43747973144848651</v>
      </c>
      <c r="AO172">
        <v>4.9934536941776484</v>
      </c>
      <c r="AP172">
        <v>0.53568189973022595</v>
      </c>
      <c r="AQ172">
        <v>0.69555407419335602</v>
      </c>
      <c r="AS172">
        <v>0.48038970222802169</v>
      </c>
      <c r="AT172">
        <v>1.2233978515354888E-2</v>
      </c>
      <c r="AU172">
        <v>9.541092536201011E-2</v>
      </c>
      <c r="AV172">
        <v>3.5913906287524153E-2</v>
      </c>
      <c r="AW172">
        <v>2.1063587985509977E-2</v>
      </c>
      <c r="AX172">
        <v>8.1038821938070674E-2</v>
      </c>
      <c r="AY172">
        <v>9.5765574783139809E-2</v>
      </c>
      <c r="AZ172">
        <v>3.0462700231265578E-2</v>
      </c>
      <c r="BA172">
        <v>1.0944274039612461E-2</v>
      </c>
      <c r="BB172">
        <v>1.3831484224256653E-2</v>
      </c>
      <c r="BC172">
        <v>0.13677652862949066</v>
      </c>
      <c r="BD172">
        <v>1.0138314842242568</v>
      </c>
      <c r="BF172">
        <v>0.4803698288462005</v>
      </c>
      <c r="BG172">
        <v>1.2233472404326484E-2</v>
      </c>
      <c r="BH172">
        <v>0.1908139565591751</v>
      </c>
      <c r="BI172">
        <v>3.5912420554651367E-2</v>
      </c>
      <c r="BJ172">
        <v>2.106271659978997E-2</v>
      </c>
      <c r="BK172">
        <v>8.1035469419390008E-2</v>
      </c>
      <c r="BL172">
        <v>9.5761613029121825E-2</v>
      </c>
      <c r="BM172">
        <v>6.0922880021854781E-2</v>
      </c>
      <c r="BN172">
        <v>2.1887642565489984E-2</v>
      </c>
      <c r="BO172">
        <v>1.3830912025548252E-2</v>
      </c>
      <c r="BP172">
        <v>1.5571363765363371</v>
      </c>
      <c r="BQ172">
        <v>1</v>
      </c>
    </row>
    <row r="173" spans="1:69">
      <c r="A173" t="s">
        <v>211</v>
      </c>
      <c r="B173">
        <f t="shared" si="4"/>
        <v>1473.15</v>
      </c>
      <c r="C173">
        <f t="shared" si="5"/>
        <v>2</v>
      </c>
      <c r="D173">
        <v>1200</v>
      </c>
      <c r="E173">
        <v>2000</v>
      </c>
      <c r="F173" t="s">
        <v>212</v>
      </c>
      <c r="G173">
        <v>-6.5</v>
      </c>
      <c r="H173" t="s">
        <v>210</v>
      </c>
      <c r="I173">
        <v>43.51</v>
      </c>
      <c r="J173">
        <v>1.41</v>
      </c>
      <c r="K173">
        <v>12.82</v>
      </c>
      <c r="L173">
        <v>9.2799999999999994</v>
      </c>
      <c r="M173">
        <v>12.03</v>
      </c>
      <c r="N173">
        <v>11.1</v>
      </c>
      <c r="O173">
        <v>2.36</v>
      </c>
      <c r="P173">
        <v>1.32</v>
      </c>
      <c r="Q173">
        <v>2.5967540574282149</v>
      </c>
      <c r="R173">
        <v>96.426754057428198</v>
      </c>
      <c r="S173">
        <v>3.5732459425718019</v>
      </c>
      <c r="T173">
        <v>2.72</v>
      </c>
      <c r="V173">
        <v>10400</v>
      </c>
      <c r="X173">
        <v>9181.1560917687602</v>
      </c>
      <c r="Y173">
        <v>-0.11719652963761922</v>
      </c>
      <c r="Z173">
        <v>4403.8182682538918</v>
      </c>
      <c r="AA173">
        <v>-0.57655593574481812</v>
      </c>
      <c r="AB173">
        <v>6.9268575207529425E-4</v>
      </c>
      <c r="AC173">
        <v>-0.99999993339560078</v>
      </c>
      <c r="AD173">
        <v>50059.683039760894</v>
      </c>
      <c r="AE173">
        <v>3.8134310615154705</v>
      </c>
      <c r="AF173">
        <v>4866.3715650039121</v>
      </c>
      <c r="AG173">
        <v>-0.53207965721116235</v>
      </c>
      <c r="AI173">
        <v>0.11719652963761922</v>
      </c>
      <c r="AJ173">
        <v>0.99999993339560078</v>
      </c>
      <c r="AK173">
        <v>0.57655593574481812</v>
      </c>
      <c r="AL173">
        <v>3.8134310615154705</v>
      </c>
      <c r="AM173">
        <v>0.53207965721116235</v>
      </c>
      <c r="AO173">
        <v>10.382246742105787</v>
      </c>
      <c r="AP173">
        <v>1.131422467449807</v>
      </c>
      <c r="AQ173">
        <v>0.50289995756077255</v>
      </c>
      <c r="AS173">
        <v>0.42688412473514398</v>
      </c>
      <c r="AT173">
        <v>1.0409094031085678E-2</v>
      </c>
      <c r="AU173">
        <v>7.4127836227768931E-2</v>
      </c>
      <c r="AV173">
        <v>5.2243097697283844E-2</v>
      </c>
      <c r="AW173">
        <v>2.3902417375121943E-2</v>
      </c>
      <c r="AX173">
        <v>0.17594460483292956</v>
      </c>
      <c r="AY173">
        <v>0.11669119807923554</v>
      </c>
      <c r="AZ173">
        <v>2.24483050858445E-2</v>
      </c>
      <c r="BA173">
        <v>8.261257390384899E-3</v>
      </c>
      <c r="BB173">
        <v>1.9119833910820689E-2</v>
      </c>
      <c r="BC173">
        <v>8.9088064545201198E-2</v>
      </c>
      <c r="BD173">
        <v>1.0191198339108207</v>
      </c>
      <c r="BF173">
        <v>0.42026522723608017</v>
      </c>
      <c r="BG173">
        <v>1.0247699585947623E-2</v>
      </c>
      <c r="BH173">
        <v>0.14595694771320453</v>
      </c>
      <c r="BI173">
        <v>5.1433061229175688E-2</v>
      </c>
      <c r="BJ173">
        <v>2.3531807082026755E-2</v>
      </c>
      <c r="BK173">
        <v>0.173216559357767</v>
      </c>
      <c r="BL173">
        <v>0.11488188488538319</v>
      </c>
      <c r="BM173">
        <v>4.4200482010525337E-2</v>
      </c>
      <c r="BN173">
        <v>1.6266330899889866E-2</v>
      </c>
      <c r="BO173">
        <v>1.8823378236969234E-2</v>
      </c>
      <c r="BP173">
        <v>1.4850238977644359</v>
      </c>
      <c r="BQ173">
        <v>1</v>
      </c>
    </row>
    <row r="174" spans="1:69">
      <c r="A174" t="s">
        <v>213</v>
      </c>
      <c r="B174">
        <f t="shared" si="4"/>
        <v>1523.15</v>
      </c>
      <c r="C174">
        <f t="shared" si="5"/>
        <v>2</v>
      </c>
      <c r="D174">
        <v>1250</v>
      </c>
      <c r="E174">
        <v>2000</v>
      </c>
      <c r="F174" t="s">
        <v>212</v>
      </c>
      <c r="G174">
        <v>-5.9</v>
      </c>
      <c r="H174" t="s">
        <v>210</v>
      </c>
      <c r="I174">
        <v>43.74</v>
      </c>
      <c r="J174">
        <v>1.32</v>
      </c>
      <c r="K174">
        <v>12.16</v>
      </c>
      <c r="L174">
        <v>9.42</v>
      </c>
      <c r="M174">
        <v>13.61</v>
      </c>
      <c r="N174">
        <v>10.74</v>
      </c>
      <c r="O174">
        <v>2.39</v>
      </c>
      <c r="P174">
        <v>1.36</v>
      </c>
      <c r="Q174">
        <v>2.696629213483146</v>
      </c>
      <c r="R174">
        <v>97.436629213483144</v>
      </c>
      <c r="S174">
        <v>2.563370786516856</v>
      </c>
      <c r="T174">
        <v>2.62</v>
      </c>
      <c r="V174">
        <v>10800</v>
      </c>
      <c r="X174">
        <v>12244.686156780685</v>
      </c>
      <c r="Y174">
        <v>0.13376723673895227</v>
      </c>
      <c r="Z174">
        <v>4938.3119413694458</v>
      </c>
      <c r="AA174">
        <v>-0.54274889431764395</v>
      </c>
      <c r="AB174">
        <v>1.7014797308260533E-6</v>
      </c>
      <c r="AC174">
        <v>-0.99999999984245569</v>
      </c>
      <c r="AD174">
        <v>76287.173675692597</v>
      </c>
      <c r="AE174">
        <v>6.063627192193759</v>
      </c>
      <c r="AF174">
        <v>3844.0705681663303</v>
      </c>
      <c r="AG174">
        <v>-0.64406753998459909</v>
      </c>
      <c r="AI174">
        <v>0.13376723673895227</v>
      </c>
      <c r="AJ174">
        <v>0.99999999984245569</v>
      </c>
      <c r="AK174">
        <v>0.54274889431764395</v>
      </c>
      <c r="AL174">
        <v>6.063627192193759</v>
      </c>
      <c r="AM174">
        <v>0.64406753998459909</v>
      </c>
      <c r="AO174">
        <v>11.50406624874036</v>
      </c>
      <c r="AP174">
        <v>1.2292370935746288</v>
      </c>
      <c r="AQ174">
        <v>0.48776042007543519</v>
      </c>
      <c r="AS174">
        <v>0.42258690119824138</v>
      </c>
      <c r="AT174">
        <v>9.5958639492577588E-3</v>
      </c>
      <c r="AU174">
        <v>6.9237791194487516E-2</v>
      </c>
      <c r="AV174">
        <v>5.1768552198133845E-2</v>
      </c>
      <c r="AW174">
        <v>2.4345279720049719E-2</v>
      </c>
      <c r="AX174">
        <v>0.1960129584504734</v>
      </c>
      <c r="AY174">
        <v>0.1111823202266265</v>
      </c>
      <c r="AZ174">
        <v>2.2386478666391183E-2</v>
      </c>
      <c r="BA174">
        <v>8.3816102520693023E-3</v>
      </c>
      <c r="BB174">
        <v>1.9551985347543183E-2</v>
      </c>
      <c r="BC174">
        <v>8.4502244144269281E-2</v>
      </c>
      <c r="BD174">
        <v>1.0195519853475432</v>
      </c>
      <c r="BF174">
        <v>0.41613529113082892</v>
      </c>
      <c r="BG174">
        <v>9.4493644428011916E-3</v>
      </c>
      <c r="BH174">
        <v>0.13636148358728878</v>
      </c>
      <c r="BI174">
        <v>5.0978204670584309E-2</v>
      </c>
      <c r="BJ174">
        <v>2.397360172603125E-2</v>
      </c>
      <c r="BK174">
        <v>0.19302043981703584</v>
      </c>
      <c r="BL174">
        <v>0.10948490609841174</v>
      </c>
      <c r="BM174">
        <v>4.4089411152205181E-2</v>
      </c>
      <c r="BN174">
        <v>1.6507297374812786E-2</v>
      </c>
      <c r="BO174">
        <v>1.9253486304746454E-2</v>
      </c>
      <c r="BP174">
        <v>1.4754538439667813</v>
      </c>
      <c r="BQ174">
        <v>1</v>
      </c>
    </row>
    <row r="175" spans="1:69">
      <c r="A175" t="s">
        <v>214</v>
      </c>
      <c r="B175">
        <f t="shared" si="4"/>
        <v>1423.15</v>
      </c>
      <c r="C175">
        <f t="shared" si="5"/>
        <v>2</v>
      </c>
      <c r="D175">
        <v>1150</v>
      </c>
      <c r="E175">
        <v>2000</v>
      </c>
      <c r="F175" t="s">
        <v>215</v>
      </c>
      <c r="G175">
        <v>-7.3</v>
      </c>
      <c r="H175" t="s">
        <v>210</v>
      </c>
      <c r="I175">
        <v>45.57</v>
      </c>
      <c r="J175">
        <v>1.62</v>
      </c>
      <c r="K175">
        <v>15.08</v>
      </c>
      <c r="L175">
        <v>9.14</v>
      </c>
      <c r="M175">
        <v>7.62</v>
      </c>
      <c r="N175">
        <v>14.41</v>
      </c>
      <c r="O175">
        <v>2.59</v>
      </c>
      <c r="P175">
        <v>1.5</v>
      </c>
      <c r="Q175">
        <v>1.8726591760299625</v>
      </c>
      <c r="R175">
        <v>99.402659176029957</v>
      </c>
      <c r="S175">
        <v>0.59734082397004329</v>
      </c>
      <c r="T175">
        <v>0.88</v>
      </c>
      <c r="V175">
        <v>7500</v>
      </c>
      <c r="X175">
        <v>6479.549086036056</v>
      </c>
      <c r="Y175">
        <v>-0.1360601218618592</v>
      </c>
      <c r="Z175">
        <v>6685.8714655998301</v>
      </c>
      <c r="AA175">
        <v>-0.10855047125335598</v>
      </c>
      <c r="AB175">
        <v>0.1421882904803673</v>
      </c>
      <c r="AC175">
        <v>-0.99998104156126921</v>
      </c>
      <c r="AD175">
        <v>17846.56299330364</v>
      </c>
      <c r="AE175">
        <v>1.3795417324404853</v>
      </c>
      <c r="AF175">
        <v>33397.70964552353</v>
      </c>
      <c r="AG175">
        <v>3.4530279527364707</v>
      </c>
      <c r="AI175">
        <v>0.1360601218618592</v>
      </c>
      <c r="AJ175">
        <v>0.99998104156126921</v>
      </c>
      <c r="AK175">
        <v>0.10855047125335598</v>
      </c>
      <c r="AL175">
        <v>1.3795417324404853</v>
      </c>
      <c r="AM175">
        <v>3.4530279527364707</v>
      </c>
      <c r="AO175">
        <v>8.1786993555596244</v>
      </c>
      <c r="AP175">
        <v>0.91638219737454751</v>
      </c>
      <c r="AQ175">
        <v>0.47002640839714177</v>
      </c>
      <c r="AS175">
        <v>0.4721034597476475</v>
      </c>
      <c r="AT175">
        <v>1.2628334216188003E-2</v>
      </c>
      <c r="AU175">
        <v>9.2072910819614509E-2</v>
      </c>
      <c r="AV175">
        <v>5.4236315376724839E-2</v>
      </c>
      <c r="AW175">
        <v>2.4955405736479412E-2</v>
      </c>
      <c r="AX175">
        <v>0.1176799653188771</v>
      </c>
      <c r="AY175">
        <v>0.15996181912714849</v>
      </c>
      <c r="AZ175">
        <v>2.6014084746646314E-2</v>
      </c>
      <c r="BA175">
        <v>9.9128997651251657E-3</v>
      </c>
      <c r="BB175">
        <v>1.4559594279393649E-2</v>
      </c>
      <c r="BC175">
        <v>3.0434805145548735E-2</v>
      </c>
      <c r="BD175">
        <v>1.0145595942793937</v>
      </c>
      <c r="BF175">
        <v>0.43013709525665761</v>
      </c>
      <c r="BG175">
        <v>1.1505772485939583E-2</v>
      </c>
      <c r="BH175">
        <v>0.16777667519294903</v>
      </c>
      <c r="BI175">
        <v>4.9415124316264165E-2</v>
      </c>
      <c r="BJ175">
        <v>2.273706221127534E-2</v>
      </c>
      <c r="BK175">
        <v>0.10721912201029626</v>
      </c>
      <c r="BL175">
        <v>0.14574244439577075</v>
      </c>
      <c r="BM175">
        <v>4.7403265609043135E-2</v>
      </c>
      <c r="BN175">
        <v>1.8063438521804181E-2</v>
      </c>
      <c r="BO175">
        <v>1.3265358391572432E-2</v>
      </c>
      <c r="BP175">
        <v>1.5041663843792858</v>
      </c>
      <c r="BQ175">
        <v>1</v>
      </c>
    </row>
    <row r="176" spans="1:69">
      <c r="A176" t="s">
        <v>232</v>
      </c>
      <c r="B176">
        <f t="shared" si="4"/>
        <v>1573.15</v>
      </c>
      <c r="C176">
        <f t="shared" si="5"/>
        <v>30</v>
      </c>
      <c r="D176">
        <v>1300</v>
      </c>
      <c r="E176">
        <v>30000</v>
      </c>
      <c r="F176" t="s">
        <v>258</v>
      </c>
      <c r="H176" t="s">
        <v>267</v>
      </c>
      <c r="I176">
        <v>49.823228031704772</v>
      </c>
      <c r="J176">
        <v>1.034262140684568</v>
      </c>
      <c r="K176">
        <v>14.254012775252772</v>
      </c>
      <c r="L176">
        <v>7.2962492833747694</v>
      </c>
      <c r="M176">
        <v>4.2686819260981261</v>
      </c>
      <c r="N176">
        <v>12.806045778294376</v>
      </c>
      <c r="O176">
        <v>2.312986241894579</v>
      </c>
      <c r="P176">
        <v>0.60175251821647591</v>
      </c>
      <c r="Q176">
        <v>3.7327813044795439</v>
      </c>
      <c r="R176">
        <v>96.13</v>
      </c>
      <c r="S176">
        <v>5.9999625468164801</v>
      </c>
      <c r="T176">
        <v>3.87</v>
      </c>
      <c r="V176">
        <v>14949.789124440573</v>
      </c>
      <c r="X176">
        <v>13361.04042487621</v>
      </c>
      <c r="Y176">
        <v>-0.10627231503667212</v>
      </c>
      <c r="Z176">
        <v>277055.14891180344</v>
      </c>
      <c r="AA176">
        <v>17.532378390465823</v>
      </c>
      <c r="AB176">
        <v>1.0980779435231E-2</v>
      </c>
      <c r="AC176">
        <v>-0.9999992654893427</v>
      </c>
      <c r="AD176">
        <v>126695462.55647504</v>
      </c>
      <c r="AE176">
        <v>8473.7324194257508</v>
      </c>
      <c r="AF176">
        <v>15946.830490221935</v>
      </c>
      <c r="AG176">
        <v>6.6692670878638366E-2</v>
      </c>
      <c r="AI176">
        <v>0.10627231503667212</v>
      </c>
      <c r="AM176">
        <v>6.6692670878638366E-2</v>
      </c>
      <c r="AO176">
        <v>4.2562104805398429</v>
      </c>
      <c r="AP176">
        <v>0.61277315157289236</v>
      </c>
      <c r="AQ176">
        <v>0.51385841260640563</v>
      </c>
      <c r="AS176">
        <v>0.49459801975763634</v>
      </c>
      <c r="AT176">
        <v>7.7254544641554524E-3</v>
      </c>
      <c r="AU176">
        <v>8.3393083469212606E-2</v>
      </c>
      <c r="AV176">
        <v>8.8944948522054271E-3</v>
      </c>
      <c r="AW176">
        <v>5.1680809729534885E-2</v>
      </c>
      <c r="AX176">
        <v>6.3168957906313425E-2</v>
      </c>
      <c r="AY176">
        <v>0.13621651354512268</v>
      </c>
      <c r="AZ176">
        <v>2.2260975564380558E-2</v>
      </c>
      <c r="BA176">
        <v>3.8105681127655932E-3</v>
      </c>
      <c r="BB176">
        <v>2.780900390732767E-2</v>
      </c>
      <c r="BC176">
        <v>0.12825112259867319</v>
      </c>
      <c r="BD176">
        <v>1.0278090039073278</v>
      </c>
      <c r="BF176">
        <v>0.50406768503011323</v>
      </c>
      <c r="BG176">
        <v>7.8733674458717207E-3</v>
      </c>
      <c r="BH176">
        <v>0.16997948577492253</v>
      </c>
      <c r="BI176">
        <v>9.0647904976660122E-3</v>
      </c>
      <c r="BJ176">
        <v>5.2670300082506935E-2</v>
      </c>
      <c r="BK176">
        <v>6.4378402471572893E-2</v>
      </c>
      <c r="BL176">
        <v>0.13882454013707751</v>
      </c>
      <c r="BM176">
        <v>4.5374376649335454E-2</v>
      </c>
      <c r="BN176">
        <v>7.7670519109338341E-3</v>
      </c>
      <c r="BO176">
        <v>2.8341440245613934E-2</v>
      </c>
      <c r="BP176">
        <v>1.5966952311245652</v>
      </c>
      <c r="BQ176">
        <v>1</v>
      </c>
    </row>
    <row r="177" spans="1:69">
      <c r="A177" t="s">
        <v>233</v>
      </c>
      <c r="B177">
        <f t="shared" si="4"/>
        <v>1573.15</v>
      </c>
      <c r="C177">
        <f t="shared" si="5"/>
        <v>25</v>
      </c>
      <c r="D177">
        <v>1300</v>
      </c>
      <c r="E177">
        <v>25000</v>
      </c>
      <c r="F177" t="s">
        <v>258</v>
      </c>
      <c r="H177" t="s">
        <v>231</v>
      </c>
      <c r="I177">
        <v>50.092546868438305</v>
      </c>
      <c r="J177">
        <v>0.85094926730076415</v>
      </c>
      <c r="K177">
        <v>15.392726746284932</v>
      </c>
      <c r="L177">
        <v>7.8476432428848248</v>
      </c>
      <c r="M177">
        <v>4.198016385350436</v>
      </c>
      <c r="N177">
        <v>12.140209546824234</v>
      </c>
      <c r="O177">
        <v>2.2408330705586788</v>
      </c>
      <c r="P177">
        <v>0.46329460108597154</v>
      </c>
      <c r="Q177">
        <v>2.9037802712718541</v>
      </c>
      <c r="R177">
        <v>96.13</v>
      </c>
      <c r="S177">
        <v>4.7788389513108616</v>
      </c>
      <c r="T177">
        <v>3.87</v>
      </c>
      <c r="V177">
        <v>11629.639986443775</v>
      </c>
      <c r="X177">
        <v>13136.354850935555</v>
      </c>
      <c r="Y177">
        <v>0.12955816914780677</v>
      </c>
      <c r="Z177">
        <v>150724.98195533769</v>
      </c>
      <c r="AA177">
        <v>11.960416842742511</v>
      </c>
      <c r="AB177">
        <v>3.3028888160437468E-2</v>
      </c>
      <c r="AC177">
        <v>-0.99999715993889771</v>
      </c>
      <c r="AD177">
        <v>33746017.596463613</v>
      </c>
      <c r="AE177">
        <v>2900.7250435783099</v>
      </c>
      <c r="AF177">
        <v>17472.537546952124</v>
      </c>
      <c r="AG177">
        <v>0.50241431096054479</v>
      </c>
      <c r="AI177">
        <v>0.12955816914780677</v>
      </c>
      <c r="AM177">
        <v>0.50241431096054479</v>
      </c>
      <c r="AO177">
        <v>3.8210639640394306</v>
      </c>
      <c r="AP177">
        <v>0.56350979757697217</v>
      </c>
      <c r="AQ177">
        <v>0.58616503529639641</v>
      </c>
      <c r="AS177">
        <v>0.49586094739253217</v>
      </c>
      <c r="AT177">
        <v>6.3381623522401316E-3</v>
      </c>
      <c r="AU177">
        <v>8.9799667712003858E-2</v>
      </c>
      <c r="AV177">
        <v>1.0076911102094969E-2</v>
      </c>
      <c r="AW177">
        <v>5.489138484214294E-2</v>
      </c>
      <c r="AX177">
        <v>6.1947006968150774E-2</v>
      </c>
      <c r="AY177">
        <v>0.12876777000270795</v>
      </c>
      <c r="AZ177">
        <v>2.1505370544553003E-2</v>
      </c>
      <c r="BA177">
        <v>2.925467872970623E-3</v>
      </c>
      <c r="BB177">
        <v>2.1571627804703109E-2</v>
      </c>
      <c r="BC177">
        <v>0.12788731121060348</v>
      </c>
      <c r="BD177">
        <v>1.0215716278047031</v>
      </c>
      <c r="BF177">
        <v>0.50272658639196199</v>
      </c>
      <c r="BG177">
        <v>6.4259198876118577E-3</v>
      </c>
      <c r="BH177">
        <v>0.18208604910461268</v>
      </c>
      <c r="BI177">
        <v>1.0216434963008263E-2</v>
      </c>
      <c r="BJ177">
        <v>5.5651405235938124E-2</v>
      </c>
      <c r="BK177">
        <v>6.2804718770572282E-2</v>
      </c>
      <c r="BL177">
        <v>0.1305506751261081</v>
      </c>
      <c r="BM177">
        <v>4.3606263327686294E-2</v>
      </c>
      <c r="BN177">
        <v>5.9319471925004617E-3</v>
      </c>
      <c r="BO177">
        <v>2.1870306315112022E-2</v>
      </c>
      <c r="BP177">
        <v>1.6032521281897558</v>
      </c>
      <c r="BQ177">
        <v>1</v>
      </c>
    </row>
    <row r="178" spans="1:69">
      <c r="A178" t="s">
        <v>234</v>
      </c>
      <c r="B178">
        <f t="shared" si="4"/>
        <v>1598.15</v>
      </c>
      <c r="C178">
        <f t="shared" si="5"/>
        <v>20</v>
      </c>
      <c r="D178">
        <v>1325</v>
      </c>
      <c r="E178">
        <v>20000</v>
      </c>
      <c r="F178" t="s">
        <v>258</v>
      </c>
      <c r="H178" t="s">
        <v>231</v>
      </c>
      <c r="I178">
        <v>47.531724747567942</v>
      </c>
      <c r="J178">
        <v>0.76985996891681741</v>
      </c>
      <c r="K178">
        <v>15.691837144218093</v>
      </c>
      <c r="L178">
        <v>9.6565151656726709</v>
      </c>
      <c r="M178">
        <v>4.999337575928962</v>
      </c>
      <c r="N178">
        <v>12.764468373522044</v>
      </c>
      <c r="O178">
        <v>2.1289954695971245</v>
      </c>
      <c r="P178">
        <v>0.42769998273156518</v>
      </c>
      <c r="Q178">
        <v>2.1595615718447734</v>
      </c>
      <c r="R178">
        <v>96.13</v>
      </c>
      <c r="S178">
        <v>5.0878401997503122</v>
      </c>
      <c r="T178">
        <v>3.87</v>
      </c>
      <c r="V178">
        <v>8649.0440952383178</v>
      </c>
      <c r="X178">
        <v>15424.789670063852</v>
      </c>
      <c r="Y178">
        <v>0.78340976184361033</v>
      </c>
      <c r="Z178">
        <v>106205.30083531274</v>
      </c>
      <c r="AA178">
        <v>11.279426450581221</v>
      </c>
      <c r="AB178">
        <v>1.0447798867175429E-3</v>
      </c>
      <c r="AC178">
        <v>-0.99999987920284883</v>
      </c>
      <c r="AD178">
        <v>10630501.502337804</v>
      </c>
      <c r="AE178">
        <v>1228.0955376433294</v>
      </c>
      <c r="AF178">
        <v>24741.207300397062</v>
      </c>
      <c r="AG178">
        <v>1.8605712987425043</v>
      </c>
      <c r="AI178">
        <v>0.78340976184361033</v>
      </c>
      <c r="AM178">
        <v>1.8605712987425043</v>
      </c>
      <c r="AO178">
        <v>4.173645131826107</v>
      </c>
      <c r="AP178">
        <v>0.67531158216333531</v>
      </c>
      <c r="AQ178">
        <v>0.57748906646901055</v>
      </c>
      <c r="AS178">
        <v>0.46681698132010374</v>
      </c>
      <c r="AT178">
        <v>5.6891542428041527E-3</v>
      </c>
      <c r="AU178">
        <v>9.0825802091099722E-2</v>
      </c>
      <c r="AV178">
        <v>1.365396542083239E-2</v>
      </c>
      <c r="AW178">
        <v>6.5661692466505758E-2</v>
      </c>
      <c r="AX178">
        <v>7.3192223606175166E-2</v>
      </c>
      <c r="AY178">
        <v>0.13432597547290159</v>
      </c>
      <c r="AZ178">
        <v>2.0271619310489656E-2</v>
      </c>
      <c r="BA178">
        <v>2.6794990435853945E-3</v>
      </c>
      <c r="BB178">
        <v>1.5916993494489464E-2</v>
      </c>
      <c r="BC178">
        <v>0.12688308702550227</v>
      </c>
      <c r="BD178">
        <v>1.0159169934944894</v>
      </c>
      <c r="BF178">
        <v>0.4730164132270871</v>
      </c>
      <c r="BG178">
        <v>5.7647074590493107E-3</v>
      </c>
      <c r="BH178">
        <v>0.18406397733053104</v>
      </c>
      <c r="BI178">
        <v>1.3835293076581726E-2</v>
      </c>
      <c r="BJ178">
        <v>6.6533694145177028E-2</v>
      </c>
      <c r="BK178">
        <v>7.4164232390183035E-2</v>
      </c>
      <c r="BL178">
        <v>0.13610985389122404</v>
      </c>
      <c r="BM178">
        <v>4.1081661722916531E-2</v>
      </c>
      <c r="BN178">
        <v>5.4301667572502687E-3</v>
      </c>
      <c r="BO178">
        <v>1.6128374659446099E-2</v>
      </c>
      <c r="BP178">
        <v>1.5808240421839073</v>
      </c>
      <c r="BQ178">
        <v>1</v>
      </c>
    </row>
    <row r="179" spans="1:69">
      <c r="A179" t="s">
        <v>235</v>
      </c>
      <c r="B179">
        <f t="shared" si="4"/>
        <v>1548.15</v>
      </c>
      <c r="C179">
        <f t="shared" si="5"/>
        <v>20</v>
      </c>
      <c r="D179">
        <v>1275</v>
      </c>
      <c r="E179">
        <v>20000</v>
      </c>
      <c r="F179" t="s">
        <v>258</v>
      </c>
      <c r="H179" t="s">
        <v>231</v>
      </c>
      <c r="I179">
        <v>47.773798077914783</v>
      </c>
      <c r="J179">
        <v>0.74185869999549148</v>
      </c>
      <c r="K179">
        <v>16.216270301183503</v>
      </c>
      <c r="L179">
        <v>8.7406172473827777</v>
      </c>
      <c r="M179">
        <v>5.4878521781717762</v>
      </c>
      <c r="N179">
        <v>12.678174962743464</v>
      </c>
      <c r="O179">
        <v>2.0448669294747521</v>
      </c>
      <c r="P179">
        <v>0.42799540384355284</v>
      </c>
      <c r="Q179">
        <v>2.0185661992898867</v>
      </c>
      <c r="R179">
        <v>96.13</v>
      </c>
      <c r="S179">
        <v>5.5176529338327089</v>
      </c>
      <c r="T179">
        <v>3.87</v>
      </c>
      <c r="V179">
        <v>8084.3576281559963</v>
      </c>
      <c r="X179">
        <v>12409.089460772873</v>
      </c>
      <c r="Y179">
        <v>0.53495058377363347</v>
      </c>
      <c r="Z179">
        <v>71994.410433050318</v>
      </c>
      <c r="AA179">
        <v>7.9053965379153945</v>
      </c>
      <c r="AB179">
        <v>1.4403460812742777E-2</v>
      </c>
      <c r="AC179">
        <v>-0.99999821835432379</v>
      </c>
      <c r="AD179">
        <v>8532108.4466215894</v>
      </c>
      <c r="AE179">
        <v>1054.3848356369315</v>
      </c>
      <c r="AF179">
        <v>22423.163530008023</v>
      </c>
      <c r="AG179">
        <v>1.7736481439061029</v>
      </c>
      <c r="AI179">
        <v>0.53495058377363347</v>
      </c>
      <c r="AM179">
        <v>1.7736481439061029</v>
      </c>
      <c r="AO179">
        <v>4.1816054055167644</v>
      </c>
      <c r="AP179">
        <v>0.65105807048971909</v>
      </c>
      <c r="AQ179">
        <v>0.60333864006193605</v>
      </c>
      <c r="AS179">
        <v>0.46773144208352846</v>
      </c>
      <c r="AT179">
        <v>5.4651349190027914E-3</v>
      </c>
      <c r="AU179">
        <v>9.356860348035112E-2</v>
      </c>
      <c r="AV179">
        <v>1.0354067518448858E-2</v>
      </c>
      <c r="AW179">
        <v>6.1214830468169681E-2</v>
      </c>
      <c r="AX179">
        <v>8.009374598859216E-2</v>
      </c>
      <c r="AY179">
        <v>0.13300186644625658</v>
      </c>
      <c r="AZ179">
        <v>1.9409863406265465E-2</v>
      </c>
      <c r="BA179">
        <v>2.6729891880913946E-3</v>
      </c>
      <c r="BB179">
        <v>1.4831400682987345E-2</v>
      </c>
      <c r="BC179">
        <v>0.1264874565012937</v>
      </c>
      <c r="BD179">
        <v>1.0148314006829877</v>
      </c>
      <c r="BF179">
        <v>0.47285530234141326</v>
      </c>
      <c r="BG179">
        <v>5.5250038632215469E-3</v>
      </c>
      <c r="BH179">
        <v>0.18918723997376249</v>
      </c>
      <c r="BI179">
        <v>1.0467493280097275E-2</v>
      </c>
      <c r="BJ179">
        <v>6.1885420915610667E-2</v>
      </c>
      <c r="BK179">
        <v>8.0971149398010131E-2</v>
      </c>
      <c r="BL179">
        <v>0.13445886274026836</v>
      </c>
      <c r="BM179">
        <v>3.9244985492064288E-2</v>
      </c>
      <c r="BN179">
        <v>5.4045419955520918E-3</v>
      </c>
      <c r="BO179">
        <v>1.4993874311422087E-2</v>
      </c>
      <c r="BP179">
        <v>1.5815918729055134</v>
      </c>
      <c r="BQ179">
        <v>1</v>
      </c>
    </row>
    <row r="180" spans="1:69">
      <c r="A180" t="s">
        <v>236</v>
      </c>
      <c r="B180">
        <f t="shared" si="4"/>
        <v>1523.15</v>
      </c>
      <c r="C180">
        <f t="shared" si="5"/>
        <v>20</v>
      </c>
      <c r="D180">
        <v>1250</v>
      </c>
      <c r="E180">
        <v>20000</v>
      </c>
      <c r="F180" t="s">
        <v>258</v>
      </c>
      <c r="H180" t="s">
        <v>231</v>
      </c>
      <c r="I180">
        <v>47.528877751963684</v>
      </c>
      <c r="J180">
        <v>0.79896452494795855</v>
      </c>
      <c r="K180">
        <v>15.893687157000466</v>
      </c>
      <c r="L180">
        <v>9.1215116598225272</v>
      </c>
      <c r="M180">
        <v>5.3549646136392939</v>
      </c>
      <c r="N180">
        <v>12.973662047964472</v>
      </c>
      <c r="O180">
        <v>1.9974113123698969</v>
      </c>
      <c r="P180">
        <v>0.41850522735369261</v>
      </c>
      <c r="Q180">
        <v>2.0424157049380072</v>
      </c>
      <c r="R180">
        <v>96.13</v>
      </c>
      <c r="S180">
        <v>6.4426841448189762</v>
      </c>
      <c r="T180">
        <v>3.87</v>
      </c>
      <c r="V180">
        <v>8179.8748982767183</v>
      </c>
      <c r="X180">
        <v>11449.410614338456</v>
      </c>
      <c r="Y180">
        <v>0.3997048557246935</v>
      </c>
      <c r="Z180">
        <v>69045.501029872568</v>
      </c>
      <c r="AA180">
        <v>7.4408993888670123</v>
      </c>
      <c r="AB180">
        <v>2.7642609249500256E-2</v>
      </c>
      <c r="AC180">
        <v>-0.99999662065623329</v>
      </c>
      <c r="AD180">
        <v>7568459.6071564974</v>
      </c>
      <c r="AE180">
        <v>924.25371124575156</v>
      </c>
      <c r="AF180">
        <v>21873.400424285115</v>
      </c>
      <c r="AG180">
        <v>1.6740507277065153</v>
      </c>
      <c r="AI180">
        <v>0.3997048557246935</v>
      </c>
      <c r="AM180">
        <v>1.6740507277065153</v>
      </c>
      <c r="AO180">
        <v>4.194278718331006</v>
      </c>
      <c r="AP180">
        <v>0.67455931158530591</v>
      </c>
      <c r="AQ180">
        <v>0.58162280584257742</v>
      </c>
      <c r="AS180">
        <v>0.46536568389026112</v>
      </c>
      <c r="AT180">
        <v>5.8862294871967671E-3</v>
      </c>
      <c r="AU180">
        <v>9.1713619407497476E-2</v>
      </c>
      <c r="AV180">
        <v>9.771335861494897E-3</v>
      </c>
      <c r="AW180">
        <v>6.4921516490757641E-2</v>
      </c>
      <c r="AX180">
        <v>7.8159686092060782E-2</v>
      </c>
      <c r="AY180">
        <v>0.13611110982186084</v>
      </c>
      <c r="AZ180">
        <v>1.8960724703433927E-2</v>
      </c>
      <c r="BA180">
        <v>2.6139000886274753E-3</v>
      </c>
      <c r="BB180">
        <v>1.500767140152102E-2</v>
      </c>
      <c r="BC180">
        <v>0.12649619415680916</v>
      </c>
      <c r="BD180">
        <v>1.015007671401521</v>
      </c>
      <c r="BF180">
        <v>0.47159448018465544</v>
      </c>
      <c r="BG180">
        <v>5.9650151082406505E-3</v>
      </c>
      <c r="BH180">
        <v>0.18588236377365272</v>
      </c>
      <c r="BI180">
        <v>9.9021226012832014E-3</v>
      </c>
      <c r="BJ180">
        <v>6.5790473776055569E-2</v>
      </c>
      <c r="BK180">
        <v>7.9205832767577269E-2</v>
      </c>
      <c r="BL180">
        <v>0.13793292093908158</v>
      </c>
      <c r="BM180">
        <v>3.8429017952895973E-2</v>
      </c>
      <c r="BN180">
        <v>5.2977728965575592E-3</v>
      </c>
      <c r="BO180">
        <v>1.5208545104179606E-2</v>
      </c>
      <c r="BP180">
        <v>1.5815325186430231</v>
      </c>
      <c r="BQ180">
        <v>1</v>
      </c>
    </row>
    <row r="181" spans="1:69">
      <c r="A181" t="s">
        <v>237</v>
      </c>
      <c r="B181">
        <f t="shared" si="4"/>
        <v>1573.15</v>
      </c>
      <c r="C181">
        <f t="shared" si="5"/>
        <v>15</v>
      </c>
      <c r="D181">
        <v>1300</v>
      </c>
      <c r="E181">
        <v>15000</v>
      </c>
      <c r="F181" t="s">
        <v>258</v>
      </c>
      <c r="H181" t="s">
        <v>231</v>
      </c>
      <c r="I181">
        <v>47.958750256150232</v>
      </c>
      <c r="J181">
        <v>0.65038399521901846</v>
      </c>
      <c r="K181">
        <v>15.505531480221528</v>
      </c>
      <c r="L181">
        <v>7.7480528126091777</v>
      </c>
      <c r="M181">
        <v>5.8723076669775152</v>
      </c>
      <c r="N181">
        <v>12.602368139243879</v>
      </c>
      <c r="O181">
        <v>1.9888554056697521</v>
      </c>
      <c r="P181">
        <v>0.36760834512379309</v>
      </c>
      <c r="Q181">
        <v>3.4361418987850945</v>
      </c>
      <c r="R181">
        <v>96.13</v>
      </c>
      <c r="S181">
        <v>6.6945568039950079</v>
      </c>
      <c r="T181">
        <v>3.87</v>
      </c>
      <c r="V181">
        <v>13761.748304634304</v>
      </c>
      <c r="X181">
        <v>13340.659749276994</v>
      </c>
      <c r="Y181">
        <v>-3.0598478190122628E-2</v>
      </c>
      <c r="Z181">
        <v>43515.339598232698</v>
      </c>
      <c r="AA181">
        <v>2.1620502449953105</v>
      </c>
      <c r="AB181">
        <v>4.4323263884055953E-3</v>
      </c>
      <c r="AC181">
        <v>-0.99999967792417865</v>
      </c>
      <c r="AD181">
        <v>2703091.73377191</v>
      </c>
      <c r="AE181">
        <v>195.42066356217524</v>
      </c>
      <c r="AF181">
        <v>19319.952428393881</v>
      </c>
      <c r="AG181">
        <v>0.40388793638144344</v>
      </c>
      <c r="AI181">
        <v>3.0598478190122628E-2</v>
      </c>
      <c r="AM181">
        <v>0.40388793638144344</v>
      </c>
      <c r="AO181">
        <v>4.4557912892291869</v>
      </c>
      <c r="AP181">
        <v>0.65710695775150818</v>
      </c>
      <c r="AQ181">
        <v>0.58330437331176554</v>
      </c>
      <c r="AS181">
        <v>0.47293997856748282</v>
      </c>
      <c r="AT181">
        <v>4.8259288378686956E-3</v>
      </c>
      <c r="AU181">
        <v>9.011502431362102E-2</v>
      </c>
      <c r="AV181">
        <v>9.9421458662186449E-3</v>
      </c>
      <c r="AW181">
        <v>5.3958636255872168E-2</v>
      </c>
      <c r="AX181">
        <v>8.6324958300035906E-2</v>
      </c>
      <c r="AY181">
        <v>0.13316329444958633</v>
      </c>
      <c r="AZ181">
        <v>1.9014810959438279E-2</v>
      </c>
      <c r="BA181">
        <v>2.3124632146674616E-3</v>
      </c>
      <c r="BB181">
        <v>2.5429723354212168E-2</v>
      </c>
      <c r="BC181">
        <v>0.12740275923520866</v>
      </c>
      <c r="BD181">
        <v>1.0254297233542122</v>
      </c>
      <c r="BF181">
        <v>0.48061074753838717</v>
      </c>
      <c r="BG181">
        <v>4.9042021640050134E-3</v>
      </c>
      <c r="BH181">
        <v>0.18315325902874369</v>
      </c>
      <c r="BI181">
        <v>1.0103400798072357E-2</v>
      </c>
      <c r="BJ181">
        <v>5.4833809113868988E-2</v>
      </c>
      <c r="BK181">
        <v>8.7725091174292474E-2</v>
      </c>
      <c r="BL181">
        <v>0.13532311369392525</v>
      </c>
      <c r="BM181">
        <v>3.8646436857368627E-2</v>
      </c>
      <c r="BN181">
        <v>4.6999396313364026E-3</v>
      </c>
      <c r="BO181">
        <v>2.5842176396213435E-2</v>
      </c>
      <c r="BP181">
        <v>1.5828352955293459</v>
      </c>
      <c r="BQ181">
        <v>1</v>
      </c>
    </row>
    <row r="182" spans="1:69">
      <c r="A182" t="s">
        <v>238</v>
      </c>
      <c r="B182">
        <f t="shared" si="4"/>
        <v>1573.15</v>
      </c>
      <c r="C182">
        <f t="shared" si="5"/>
        <v>10</v>
      </c>
      <c r="D182">
        <v>1300</v>
      </c>
      <c r="E182">
        <v>10000</v>
      </c>
      <c r="F182" t="s">
        <v>258</v>
      </c>
      <c r="H182" t="s">
        <v>231</v>
      </c>
      <c r="I182">
        <v>47.85775852544095</v>
      </c>
      <c r="J182">
        <v>0.78146644847759172</v>
      </c>
      <c r="K182">
        <v>15.149150790366811</v>
      </c>
      <c r="L182">
        <v>7.9841391362529874</v>
      </c>
      <c r="M182">
        <v>5.5550024650816772</v>
      </c>
      <c r="N182">
        <v>13.058963422149636</v>
      </c>
      <c r="O182">
        <v>1.835975391001571</v>
      </c>
      <c r="P182">
        <v>0.31070352770795823</v>
      </c>
      <c r="Q182">
        <v>3.5968402935207964</v>
      </c>
      <c r="R182">
        <v>96.13</v>
      </c>
      <c r="S182">
        <v>1.0997752808988763</v>
      </c>
      <c r="T182">
        <v>3.87</v>
      </c>
      <c r="V182">
        <v>14405.345375550789</v>
      </c>
      <c r="X182">
        <v>13763.191967827175</v>
      </c>
      <c r="Y182">
        <v>-4.4577439206247495E-2</v>
      </c>
      <c r="Z182">
        <v>28618.476985870468</v>
      </c>
      <c r="AA182">
        <v>0.98665677495262682</v>
      </c>
      <c r="AB182">
        <v>3.2717622401971826E-3</v>
      </c>
      <c r="AC182">
        <v>-0.99999977287859787</v>
      </c>
      <c r="AD182">
        <v>739702.11758834904</v>
      </c>
      <c r="AE182">
        <v>50.349141468263234</v>
      </c>
      <c r="AF182">
        <v>20490.820158843329</v>
      </c>
      <c r="AG182">
        <v>0.422445600896248</v>
      </c>
      <c r="AI182">
        <v>4.4577439206247495E-2</v>
      </c>
      <c r="AM182">
        <v>0.422445600896248</v>
      </c>
      <c r="AO182">
        <v>4.4606404186785769</v>
      </c>
      <c r="AP182">
        <v>0.66959723387585401</v>
      </c>
      <c r="AQ182">
        <v>0.55902395919630909</v>
      </c>
      <c r="AS182">
        <v>0.47279834488034117</v>
      </c>
      <c r="AT182">
        <v>5.8090729235052638E-3</v>
      </c>
      <c r="AU182">
        <v>8.820318326426721E-2</v>
      </c>
      <c r="AV182">
        <v>1.0201765417160722E-2</v>
      </c>
      <c r="AW182">
        <v>5.5765293464397847E-2</v>
      </c>
      <c r="AX182">
        <v>8.180827878100351E-2</v>
      </c>
      <c r="AY182">
        <v>0.13823769954536932</v>
      </c>
      <c r="AZ182">
        <v>1.7584947712606557E-2</v>
      </c>
      <c r="BA182">
        <v>1.9580378330068429E-3</v>
      </c>
      <c r="BB182">
        <v>2.6667181927229732E-2</v>
      </c>
      <c r="BC182">
        <v>0.12763337617834153</v>
      </c>
      <c r="BD182">
        <v>1.0266671819272297</v>
      </c>
      <c r="BF182">
        <v>0.48239177004404604</v>
      </c>
      <c r="BG182">
        <v>5.9269432734453771E-3</v>
      </c>
      <c r="BH182">
        <v>0.17998578108025179</v>
      </c>
      <c r="BI182">
        <v>1.0408766719358541E-2</v>
      </c>
      <c r="BJ182">
        <v>5.689681216655857E-2</v>
      </c>
      <c r="BK182">
        <v>8.3468228754930957E-2</v>
      </c>
      <c r="BL182">
        <v>0.14104264385143886</v>
      </c>
      <c r="BM182">
        <v>3.5883518396677833E-2</v>
      </c>
      <c r="BN182">
        <v>3.9955357132920154E-3</v>
      </c>
      <c r="BO182">
        <v>2.7208278606006237E-2</v>
      </c>
      <c r="BP182">
        <v>1.5868204828859118</v>
      </c>
      <c r="BQ182">
        <v>1</v>
      </c>
    </row>
    <row r="183" spans="1:69">
      <c r="A183" t="s">
        <v>239</v>
      </c>
      <c r="B183">
        <f t="shared" si="4"/>
        <v>1523.15</v>
      </c>
      <c r="C183">
        <f t="shared" si="5"/>
        <v>15</v>
      </c>
      <c r="D183">
        <v>1250</v>
      </c>
      <c r="E183">
        <v>15000</v>
      </c>
      <c r="F183" t="s">
        <v>258</v>
      </c>
      <c r="H183" t="s">
        <v>231</v>
      </c>
      <c r="I183">
        <v>51.235178035879493</v>
      </c>
      <c r="J183">
        <v>0.81778495009013286</v>
      </c>
      <c r="K183">
        <v>15.433313651119601</v>
      </c>
      <c r="L183">
        <v>7.1223363676454596</v>
      </c>
      <c r="M183">
        <v>6.694425637947135</v>
      </c>
      <c r="N183">
        <v>10.526603950578803</v>
      </c>
      <c r="O183">
        <v>1.9208437199791493</v>
      </c>
      <c r="P183">
        <v>0.36134683841191917</v>
      </c>
      <c r="Q183">
        <v>2.0181668483483231</v>
      </c>
      <c r="R183">
        <v>96.13</v>
      </c>
      <c r="S183">
        <v>3.9476529338327091</v>
      </c>
      <c r="T183">
        <v>3.87</v>
      </c>
      <c r="V183">
        <v>8082.758227635034</v>
      </c>
      <c r="X183">
        <v>9580.1770648130114</v>
      </c>
      <c r="Y183">
        <v>0.18526087197044777</v>
      </c>
      <c r="Z183">
        <v>25597.11231387603</v>
      </c>
      <c r="AA183">
        <v>2.1668783839604702</v>
      </c>
      <c r="AB183">
        <v>0.16766234682365933</v>
      </c>
      <c r="AC183">
        <v>-0.99997925679055322</v>
      </c>
      <c r="AD183">
        <v>2066615.9053767289</v>
      </c>
      <c r="AE183">
        <v>254.68201437857536</v>
      </c>
      <c r="AF183">
        <v>7645.7882083787608</v>
      </c>
      <c r="AG183">
        <v>-5.4061993065964556E-2</v>
      </c>
      <c r="AI183">
        <v>0.18526087197044777</v>
      </c>
      <c r="AM183">
        <v>5.4061993065964556E-2</v>
      </c>
      <c r="AO183">
        <v>4.1040016326450957</v>
      </c>
      <c r="AP183">
        <v>0.58226940850075493</v>
      </c>
      <c r="AQ183">
        <v>0.68019361961731684</v>
      </c>
      <c r="AS183">
        <v>0.49659240640332158</v>
      </c>
      <c r="AT183">
        <v>5.9640851684088139E-3</v>
      </c>
      <c r="AU183">
        <v>8.8158336013465677E-2</v>
      </c>
      <c r="AV183">
        <v>7.9734641752815111E-3</v>
      </c>
      <c r="AW183">
        <v>4.9760281729509935E-2</v>
      </c>
      <c r="AX183">
        <v>9.6724067676260739E-2</v>
      </c>
      <c r="AY183">
        <v>0.10932369633805622</v>
      </c>
      <c r="AZ183">
        <v>1.8049887059014506E-2</v>
      </c>
      <c r="BA183">
        <v>2.2341245715285217E-3</v>
      </c>
      <c r="BB183">
        <v>1.4679838172866298E-2</v>
      </c>
      <c r="BC183">
        <v>0.12521965086515238</v>
      </c>
      <c r="BD183">
        <v>1.0146798381728663</v>
      </c>
      <c r="BF183">
        <v>0.50506605271645166</v>
      </c>
      <c r="BG183">
        <v>6.0658538375362985E-3</v>
      </c>
      <c r="BH183">
        <v>0.17932526639647742</v>
      </c>
      <c r="BI183">
        <v>8.1095200521747925E-3</v>
      </c>
      <c r="BJ183">
        <v>5.0609370483950367E-2</v>
      </c>
      <c r="BK183">
        <v>9.8374526944037421E-2</v>
      </c>
      <c r="BL183">
        <v>0.11118915042971694</v>
      </c>
      <c r="BM183">
        <v>3.6715765651358298E-2</v>
      </c>
      <c r="BN183">
        <v>4.5444934882967105E-3</v>
      </c>
      <c r="BO183">
        <v>1.4930328826784647E-2</v>
      </c>
      <c r="BP183">
        <v>1.6054690954243744</v>
      </c>
      <c r="BQ183">
        <v>1</v>
      </c>
    </row>
    <row r="184" spans="1:69">
      <c r="A184" t="s">
        <v>240</v>
      </c>
      <c r="B184">
        <f t="shared" si="4"/>
        <v>1473.15</v>
      </c>
      <c r="C184">
        <f t="shared" si="5"/>
        <v>25</v>
      </c>
      <c r="D184">
        <v>1200</v>
      </c>
      <c r="E184">
        <v>25000</v>
      </c>
      <c r="F184" t="s">
        <v>258</v>
      </c>
      <c r="H184" t="s">
        <v>231</v>
      </c>
      <c r="I184">
        <v>57.092199632505476</v>
      </c>
      <c r="J184">
        <v>0.37265201433769263</v>
      </c>
      <c r="K184">
        <v>15.527167264070528</v>
      </c>
      <c r="L184">
        <v>7.5390369054471664</v>
      </c>
      <c r="M184">
        <v>3.5545269059902993</v>
      </c>
      <c r="N184">
        <v>7.816137121236733</v>
      </c>
      <c r="O184">
        <v>2.5512330212349723</v>
      </c>
      <c r="P184">
        <v>0.50642453230506956</v>
      </c>
      <c r="Q184">
        <v>1.2406226028720522</v>
      </c>
      <c r="R184">
        <v>96.2</v>
      </c>
      <c r="S184">
        <v>8.2616229712858917</v>
      </c>
      <c r="T184">
        <v>3.8</v>
      </c>
      <c r="V184">
        <v>4968.6935245025688</v>
      </c>
      <c r="X184">
        <v>6518.1716774554998</v>
      </c>
      <c r="Y184">
        <v>0.3118482042234742</v>
      </c>
      <c r="Z184">
        <v>66739.325616287722</v>
      </c>
      <c r="AA184">
        <v>12.431966630095021</v>
      </c>
      <c r="AB184">
        <v>24.77596883467076</v>
      </c>
      <c r="AC184">
        <v>-0.99501358481611102</v>
      </c>
      <c r="AD184">
        <v>20303311.451637316</v>
      </c>
      <c r="AE184">
        <v>4085.2474917226746</v>
      </c>
      <c r="AF184">
        <v>3953.8425829326129</v>
      </c>
      <c r="AG184">
        <v>-0.20424905190173825</v>
      </c>
      <c r="AI184">
        <v>0.3118482042234742</v>
      </c>
      <c r="AM184">
        <v>0.20424905190173825</v>
      </c>
      <c r="AO184">
        <v>2.5601439564449353</v>
      </c>
      <c r="AP184">
        <v>0.36141878392455484</v>
      </c>
      <c r="AQ184">
        <v>0.81912953948185085</v>
      </c>
      <c r="AS184">
        <v>0.55981246842103716</v>
      </c>
      <c r="AT184">
        <v>2.7494268062611344E-3</v>
      </c>
      <c r="AU184">
        <v>8.9728498409512816E-2</v>
      </c>
      <c r="AV184">
        <v>7.3557698451966009E-3</v>
      </c>
      <c r="AW184">
        <v>5.4468228986480224E-2</v>
      </c>
      <c r="AX184">
        <v>5.1956154931499653E-2</v>
      </c>
      <c r="AY184">
        <v>8.2120608765808734E-2</v>
      </c>
      <c r="AZ184">
        <v>2.4253060543814708E-2</v>
      </c>
      <c r="BA184">
        <v>3.167610896522607E-3</v>
      </c>
      <c r="BB184">
        <v>9.1293079332951214E-3</v>
      </c>
      <c r="BC184">
        <v>0.12438817239386657</v>
      </c>
      <c r="BD184">
        <v>1.0091293079332952</v>
      </c>
      <c r="BF184">
        <v>0.56389450215670633</v>
      </c>
      <c r="BG184">
        <v>2.7694750431440439E-3</v>
      </c>
      <c r="BH184">
        <v>0.18076555916166748</v>
      </c>
      <c r="BI184">
        <v>7.4094065581204868E-3</v>
      </c>
      <c r="BJ184">
        <v>5.4865399754884303E-2</v>
      </c>
      <c r="BK184">
        <v>5.2335008188920361E-2</v>
      </c>
      <c r="BL184">
        <v>8.2719414820131204E-2</v>
      </c>
      <c r="BM184">
        <v>4.8859817430307588E-2</v>
      </c>
      <c r="BN184">
        <v>6.3814168861182526E-3</v>
      </c>
      <c r="BO184">
        <v>9.1958769096384552E-3</v>
      </c>
      <c r="BP184">
        <v>1.6568588394999137</v>
      </c>
      <c r="BQ184">
        <v>1</v>
      </c>
    </row>
    <row r="185" spans="1:69">
      <c r="A185" t="s">
        <v>241</v>
      </c>
      <c r="B185">
        <f t="shared" si="4"/>
        <v>1473.15</v>
      </c>
      <c r="C185">
        <f t="shared" si="5"/>
        <v>15</v>
      </c>
      <c r="D185">
        <v>1200</v>
      </c>
      <c r="E185">
        <v>15000</v>
      </c>
      <c r="F185" t="s">
        <v>258</v>
      </c>
      <c r="H185" t="s">
        <v>231</v>
      </c>
      <c r="I185">
        <v>54.963989415362036</v>
      </c>
      <c r="J185">
        <v>0.30641945318668734</v>
      </c>
      <c r="K185">
        <v>15.857206702411066</v>
      </c>
      <c r="L185">
        <v>7.5168522109859222</v>
      </c>
      <c r="M185">
        <v>5.2761599595582727</v>
      </c>
      <c r="N185">
        <v>8.5222910417547411</v>
      </c>
      <c r="O185">
        <v>2.2981458989001551</v>
      </c>
      <c r="P185">
        <v>0.38302431648335916</v>
      </c>
      <c r="Q185">
        <v>1.0759110013577504</v>
      </c>
      <c r="R185">
        <v>96.2</v>
      </c>
      <c r="S185">
        <v>4.016404494382023</v>
      </c>
      <c r="T185">
        <v>3.8</v>
      </c>
      <c r="V185">
        <v>4309.0235604377904</v>
      </c>
      <c r="X185">
        <v>6805.802902702706</v>
      </c>
      <c r="Y185">
        <v>0.57943042251809984</v>
      </c>
      <c r="Z185">
        <v>19797.7571679416</v>
      </c>
      <c r="AA185">
        <v>3.5944880296570432</v>
      </c>
      <c r="AB185">
        <v>8.0075090231406953</v>
      </c>
      <c r="AC185">
        <v>-0.99814168827094396</v>
      </c>
      <c r="AD185">
        <v>1406412.895815766</v>
      </c>
      <c r="AE185">
        <v>325.3878407926079</v>
      </c>
      <c r="AF185">
        <v>4773.1797751247814</v>
      </c>
      <c r="AG185">
        <v>0.10771726080788321</v>
      </c>
      <c r="AI185">
        <v>0.57943042251809984</v>
      </c>
      <c r="AM185">
        <v>0.10771726080788321</v>
      </c>
      <c r="AO185">
        <v>3.1004319829063105</v>
      </c>
      <c r="AP185">
        <v>0.44560119967667411</v>
      </c>
      <c r="AQ185">
        <v>0.80535719927729088</v>
      </c>
      <c r="AS185">
        <v>0.53372728635408329</v>
      </c>
      <c r="AT185">
        <v>2.2388778017989226E-3</v>
      </c>
      <c r="AU185">
        <v>9.0748660550936708E-2</v>
      </c>
      <c r="AV185">
        <v>7.2653586441431602E-3</v>
      </c>
      <c r="AW185">
        <v>5.3779993340266473E-2</v>
      </c>
      <c r="AX185">
        <v>7.6374524365593027E-2</v>
      </c>
      <c r="AY185">
        <v>8.8673064881630681E-2</v>
      </c>
      <c r="AZ185">
        <v>2.1635622126290176E-2</v>
      </c>
      <c r="BA185">
        <v>2.3725687533394635E-3</v>
      </c>
      <c r="BB185">
        <v>7.8406105530054986E-3</v>
      </c>
      <c r="BC185">
        <v>0.12318404318191815</v>
      </c>
      <c r="BD185">
        <v>1.0078406105530053</v>
      </c>
      <c r="BF185">
        <v>0.53826333468822296</v>
      </c>
      <c r="BG185">
        <v>2.2579056052911633E-3</v>
      </c>
      <c r="BH185">
        <v>0.18303983287161793</v>
      </c>
      <c r="BI185">
        <v>7.3271055677449444E-3</v>
      </c>
      <c r="BJ185">
        <v>5.4237059440198486E-2</v>
      </c>
      <c r="BK185">
        <v>7.7023617156755708E-2</v>
      </c>
      <c r="BL185">
        <v>8.9426680667300931E-2</v>
      </c>
      <c r="BM185">
        <v>4.3638998460443452E-2</v>
      </c>
      <c r="BN185">
        <v>4.785465542424424E-3</v>
      </c>
      <c r="BO185">
        <v>7.9072464349379135E-3</v>
      </c>
      <c r="BP185">
        <v>1.6349474544479881</v>
      </c>
      <c r="BQ185">
        <v>1</v>
      </c>
    </row>
    <row r="186" spans="1:69">
      <c r="A186" t="s">
        <v>242</v>
      </c>
      <c r="B186">
        <f t="shared" si="4"/>
        <v>1473.15</v>
      </c>
      <c r="C186">
        <f t="shared" si="5"/>
        <v>10</v>
      </c>
      <c r="D186">
        <v>1200</v>
      </c>
      <c r="E186">
        <v>10000</v>
      </c>
      <c r="F186" t="s">
        <v>258</v>
      </c>
      <c r="H186" t="s">
        <v>231</v>
      </c>
      <c r="I186">
        <v>54.325386246057533</v>
      </c>
      <c r="J186">
        <v>0.44034674313984962</v>
      </c>
      <c r="K186">
        <v>15.239826414753056</v>
      </c>
      <c r="L186">
        <v>7.9549596423742406</v>
      </c>
      <c r="M186">
        <v>5.848953479531481</v>
      </c>
      <c r="N186">
        <v>8.8069348627969912</v>
      </c>
      <c r="O186">
        <v>2.0868606522714614</v>
      </c>
      <c r="P186">
        <v>0.37333745614030733</v>
      </c>
      <c r="Q186">
        <v>1.1233945029350771</v>
      </c>
      <c r="R186">
        <v>96.2</v>
      </c>
      <c r="S186">
        <v>4.4264669163545571</v>
      </c>
      <c r="T186">
        <v>3.8</v>
      </c>
      <c r="V186">
        <v>4499.1949842549839</v>
      </c>
      <c r="X186">
        <v>7041.3736328953273</v>
      </c>
      <c r="Y186">
        <v>0.56502966809323552</v>
      </c>
      <c r="Z186">
        <v>11903.488863039811</v>
      </c>
      <c r="AA186">
        <v>1.6456930416877442</v>
      </c>
      <c r="AB186">
        <v>3.9076466745073026</v>
      </c>
      <c r="AC186">
        <v>-0.99913147870048258</v>
      </c>
      <c r="AD186">
        <v>365905.05979695841</v>
      </c>
      <c r="AE186">
        <v>80.326784253060808</v>
      </c>
      <c r="AF186">
        <v>4277.1302332661935</v>
      </c>
      <c r="AG186">
        <v>-4.9356551953385008E-2</v>
      </c>
      <c r="AI186">
        <v>0.56502966809323552</v>
      </c>
      <c r="AM186">
        <v>4.9356551953385008E-2</v>
      </c>
      <c r="AO186">
        <v>3.3416981024668209</v>
      </c>
      <c r="AP186">
        <v>0.50045095944908569</v>
      </c>
      <c r="AQ186">
        <v>0.76778373409508383</v>
      </c>
      <c r="AS186">
        <v>0.52542124144786173</v>
      </c>
      <c r="AT186">
        <v>3.2045901259708737E-3</v>
      </c>
      <c r="AU186">
        <v>8.6867475607734931E-2</v>
      </c>
      <c r="AV186">
        <v>7.6705377918900013E-3</v>
      </c>
      <c r="AW186">
        <v>5.6674967505767643E-2</v>
      </c>
      <c r="AX186">
        <v>8.432811187108645E-2</v>
      </c>
      <c r="AY186">
        <v>9.1269103944377289E-2</v>
      </c>
      <c r="AZ186">
        <v>1.9568110227102503E-2</v>
      </c>
      <c r="BA186">
        <v>2.3033379790781236E-3</v>
      </c>
      <c r="BB186">
        <v>8.1539768363958157E-3</v>
      </c>
      <c r="BC186">
        <v>0.12269252349913058</v>
      </c>
      <c r="BD186">
        <v>1.0081539768363958</v>
      </c>
      <c r="BF186">
        <v>0.53285650784803484</v>
      </c>
      <c r="BG186">
        <v>3.2499384663316469E-3</v>
      </c>
      <c r="BH186">
        <v>0.17619348456625042</v>
      </c>
      <c r="BI186">
        <v>7.7790840161692815E-3</v>
      </c>
      <c r="BJ186">
        <v>5.7476978251403535E-2</v>
      </c>
      <c r="BK186">
        <v>8.55214438632559E-2</v>
      </c>
      <c r="BL186">
        <v>9.2560658317134545E-2</v>
      </c>
      <c r="BM186">
        <v>3.9690039375136071E-2</v>
      </c>
      <c r="BN186">
        <v>4.6718652962838402E-3</v>
      </c>
      <c r="BO186">
        <v>8.2693642345763284E-3</v>
      </c>
      <c r="BP186">
        <v>1.6307607253874836</v>
      </c>
      <c r="BQ186">
        <v>1</v>
      </c>
    </row>
    <row r="187" spans="1:69">
      <c r="A187" t="s">
        <v>243</v>
      </c>
      <c r="B187">
        <f t="shared" si="4"/>
        <v>1473.15</v>
      </c>
      <c r="C187">
        <f t="shared" si="5"/>
        <v>15</v>
      </c>
      <c r="D187">
        <v>1200</v>
      </c>
      <c r="E187">
        <v>15000</v>
      </c>
      <c r="F187" t="s">
        <v>258</v>
      </c>
      <c r="H187" t="s">
        <v>231</v>
      </c>
      <c r="I187">
        <v>63.126226452944003</v>
      </c>
      <c r="J187">
        <v>3.4310984199419714</v>
      </c>
      <c r="K187">
        <v>13.02620504780295</v>
      </c>
      <c r="L187">
        <v>4.6978120807926409</v>
      </c>
      <c r="M187">
        <v>1.8152904431088337</v>
      </c>
      <c r="N187">
        <v>4.9272169170096909</v>
      </c>
      <c r="O187">
        <v>3.1917194604111363</v>
      </c>
      <c r="P187">
        <v>5.3361559728748675</v>
      </c>
      <c r="Q187">
        <v>0.44827520511392349</v>
      </c>
      <c r="R187">
        <v>100</v>
      </c>
      <c r="S187">
        <v>0</v>
      </c>
      <c r="T187">
        <v>0.1</v>
      </c>
      <c r="V187">
        <v>1795.3421964812635</v>
      </c>
      <c r="X187">
        <v>2153.0310910482103</v>
      </c>
      <c r="Y187">
        <v>0.1992315978914718</v>
      </c>
      <c r="Z187">
        <v>34151.781362994509</v>
      </c>
      <c r="AA187">
        <v>18.022435628110031</v>
      </c>
      <c r="AB187">
        <v>24.382198313241098</v>
      </c>
      <c r="AC187">
        <v>-0.98641919163877034</v>
      </c>
      <c r="AD187">
        <v>103680.61701266059</v>
      </c>
      <c r="AE187">
        <v>56.749780078620581</v>
      </c>
      <c r="AF187">
        <v>568.26113819056684</v>
      </c>
      <c r="AG187">
        <v>-0.68348031962691214</v>
      </c>
      <c r="AI187">
        <v>0.1992315978914718</v>
      </c>
      <c r="AM187">
        <v>0.68348031962691214</v>
      </c>
      <c r="AO187">
        <v>2.6414095079278868</v>
      </c>
      <c r="AP187">
        <v>0.27359326280282348</v>
      </c>
      <c r="AQ187">
        <v>0.65181469276652637</v>
      </c>
      <c r="AS187">
        <v>0.68517497062493782</v>
      </c>
      <c r="AT187">
        <v>2.8021910065614639E-2</v>
      </c>
      <c r="AU187">
        <v>8.332627129252182E-2</v>
      </c>
      <c r="AV187">
        <v>4.1692401115224426E-3</v>
      </c>
      <c r="AW187">
        <v>3.8475231030012449E-2</v>
      </c>
      <c r="AX187">
        <v>2.9371571792941708E-2</v>
      </c>
      <c r="AY187">
        <v>5.7304343592052491E-2</v>
      </c>
      <c r="AZ187">
        <v>3.3586674438715942E-2</v>
      </c>
      <c r="BA187">
        <v>3.6946344669443777E-2</v>
      </c>
      <c r="BB187">
        <v>3.6514785547751287E-3</v>
      </c>
      <c r="BC187">
        <v>3.6234423822370633E-3</v>
      </c>
      <c r="BD187">
        <v>1.0036514785547752</v>
      </c>
      <c r="BF187">
        <v>0.59568215666840407</v>
      </c>
      <c r="BG187">
        <v>2.4361882055657591E-2</v>
      </c>
      <c r="BH187">
        <v>0.14488554053687541</v>
      </c>
      <c r="BI187">
        <v>3.624682815011332E-3</v>
      </c>
      <c r="BJ187">
        <v>3.3449862561921714E-2</v>
      </c>
      <c r="BK187">
        <v>2.5535260306433015E-2</v>
      </c>
      <c r="BL187">
        <v>4.9819646719212303E-2</v>
      </c>
      <c r="BM187">
        <v>5.8399630817587526E-2</v>
      </c>
      <c r="BN187">
        <v>6.4241337518896949E-2</v>
      </c>
      <c r="BO187">
        <v>3.1745476904285939E-3</v>
      </c>
      <c r="BP187">
        <v>1.6478912561052179</v>
      </c>
      <c r="BQ187">
        <v>1</v>
      </c>
    </row>
    <row r="188" spans="1:69">
      <c r="A188" t="s">
        <v>244</v>
      </c>
      <c r="B188">
        <f t="shared" si="4"/>
        <v>1473.15</v>
      </c>
      <c r="C188">
        <f t="shared" si="5"/>
        <v>10</v>
      </c>
      <c r="D188">
        <v>1200</v>
      </c>
      <c r="E188">
        <v>10000</v>
      </c>
      <c r="F188" t="s">
        <v>258</v>
      </c>
      <c r="H188" t="s">
        <v>231</v>
      </c>
      <c r="I188">
        <v>63.329366493425589</v>
      </c>
      <c r="J188">
        <v>3.4008368463398631</v>
      </c>
      <c r="K188">
        <v>12.985013413297656</v>
      </c>
      <c r="L188">
        <v>4.6175585333001656</v>
      </c>
      <c r="M188">
        <v>1.8550019161853795</v>
      </c>
      <c r="N188">
        <v>4.836967362096285</v>
      </c>
      <c r="O188">
        <v>3.0916698603089663</v>
      </c>
      <c r="P188">
        <v>5.4353550769947949</v>
      </c>
      <c r="Q188">
        <v>0.44823049805131798</v>
      </c>
      <c r="R188">
        <v>100</v>
      </c>
      <c r="S188">
        <v>0.95056179775280902</v>
      </c>
      <c r="T188">
        <v>0.1</v>
      </c>
      <c r="V188">
        <v>1795.1631446955284</v>
      </c>
      <c r="X188">
        <v>2111.8554644203869</v>
      </c>
      <c r="Y188">
        <v>0.17641422767654441</v>
      </c>
      <c r="Z188">
        <v>19910.7133431072</v>
      </c>
      <c r="AA188">
        <v>10.09131133955192</v>
      </c>
      <c r="AB188">
        <v>25.950356872581168</v>
      </c>
      <c r="AC188">
        <v>-0.98554429052910264</v>
      </c>
      <c r="AD188">
        <v>26210.089268360138</v>
      </c>
      <c r="AE188">
        <v>13.600394034273437</v>
      </c>
      <c r="AF188">
        <v>521.56230695885438</v>
      </c>
      <c r="AG188">
        <v>-0.70946244718759821</v>
      </c>
      <c r="AI188">
        <v>0.17641422767654441</v>
      </c>
      <c r="AM188">
        <v>0.70946244718759821</v>
      </c>
      <c r="AO188">
        <v>2.6337404575849543</v>
      </c>
      <c r="AP188">
        <v>0.27015422963925029</v>
      </c>
      <c r="AQ188">
        <v>0.65702916109728415</v>
      </c>
      <c r="AS188">
        <v>0.68724745170495116</v>
      </c>
      <c r="AT188">
        <v>2.7769412389350913E-2</v>
      </c>
      <c r="AU188">
        <v>8.304677545861984E-2</v>
      </c>
      <c r="AV188">
        <v>4.109849998147219E-3</v>
      </c>
      <c r="AW188">
        <v>3.7798043874533935E-2</v>
      </c>
      <c r="AX188">
        <v>3.0008325568844592E-2</v>
      </c>
      <c r="AY188">
        <v>5.6243890044259059E-2</v>
      </c>
      <c r="AZ188">
        <v>3.2527578887816662E-2</v>
      </c>
      <c r="BA188">
        <v>3.7625927676510081E-2</v>
      </c>
      <c r="BB188">
        <v>3.6504110723828429E-3</v>
      </c>
      <c r="BC188">
        <v>3.6227443969666161E-3</v>
      </c>
      <c r="BD188">
        <v>1.0036504110723827</v>
      </c>
      <c r="BF188">
        <v>0.59782609629290617</v>
      </c>
      <c r="BG188">
        <v>2.415618910464986E-2</v>
      </c>
      <c r="BH188">
        <v>0.14448225150627372</v>
      </c>
      <c r="BI188">
        <v>3.5750959492776521E-3</v>
      </c>
      <c r="BJ188">
        <v>3.2879942968085107E-2</v>
      </c>
      <c r="BK188">
        <v>2.6103785596590118E-2</v>
      </c>
      <c r="BL188">
        <v>4.8925703750622739E-2</v>
      </c>
      <c r="BM188">
        <v>5.6590491416507911E-2</v>
      </c>
      <c r="BN188">
        <v>6.5460443415086694E-2</v>
      </c>
      <c r="BO188">
        <v>3.1754370217787951E-3</v>
      </c>
      <c r="BP188">
        <v>1.6496379152189382</v>
      </c>
      <c r="BQ188">
        <v>1</v>
      </c>
    </row>
    <row r="189" spans="1:69">
      <c r="A189" t="s">
        <v>245</v>
      </c>
      <c r="B189">
        <f t="shared" si="4"/>
        <v>1423.15</v>
      </c>
      <c r="C189">
        <f t="shared" si="5"/>
        <v>5</v>
      </c>
      <c r="D189">
        <v>1150</v>
      </c>
      <c r="E189">
        <v>5000</v>
      </c>
      <c r="F189" t="s">
        <v>258</v>
      </c>
      <c r="H189" t="s">
        <v>231</v>
      </c>
      <c r="I189">
        <v>60.178818672985457</v>
      </c>
      <c r="J189">
        <v>5.4590287423929871</v>
      </c>
      <c r="K189">
        <v>12.870556816006824</v>
      </c>
      <c r="L189">
        <v>4.452893882937345</v>
      </c>
      <c r="M189">
        <v>3.5364146050173546</v>
      </c>
      <c r="N189">
        <v>6.4850870644121068</v>
      </c>
      <c r="O189">
        <v>2.0620783753199783</v>
      </c>
      <c r="P189">
        <v>4.2835444511477823</v>
      </c>
      <c r="Q189">
        <v>0.67157738978015913</v>
      </c>
      <c r="R189">
        <v>100</v>
      </c>
      <c r="S189">
        <v>4.0658426966292129</v>
      </c>
      <c r="T189">
        <v>0.1</v>
      </c>
      <c r="V189">
        <v>2689.6674460695372</v>
      </c>
      <c r="X189">
        <v>2190.4807843146577</v>
      </c>
      <c r="Y189">
        <v>-0.18559419399017171</v>
      </c>
      <c r="Z189">
        <v>8401.9577248754504</v>
      </c>
      <c r="AA189">
        <v>2.1237905404080317</v>
      </c>
      <c r="AB189">
        <v>19.944045767380651</v>
      </c>
      <c r="AC189">
        <v>-0.99258493989785801</v>
      </c>
      <c r="AD189">
        <v>4877.2395316555339</v>
      </c>
      <c r="AE189">
        <v>0.813324371673806</v>
      </c>
      <c r="AF189">
        <v>647.42149382493267</v>
      </c>
      <c r="AG189">
        <v>-0.75929310711960984</v>
      </c>
      <c r="AI189">
        <v>0.18559419399017171</v>
      </c>
      <c r="AM189">
        <v>0.75929310711960984</v>
      </c>
      <c r="AO189">
        <v>3.2345161746065978</v>
      </c>
      <c r="AP189">
        <v>0.34747528015656648</v>
      </c>
      <c r="AQ189">
        <v>0.64939590486937837</v>
      </c>
      <c r="AS189">
        <v>0.64790783109509575</v>
      </c>
      <c r="AT189">
        <v>4.4223982560103348E-2</v>
      </c>
      <c r="AU189">
        <v>8.1665623907307472E-2</v>
      </c>
      <c r="AV189">
        <v>3.25983763250467E-3</v>
      </c>
      <c r="AW189">
        <v>3.6834897432962324E-2</v>
      </c>
      <c r="AX189">
        <v>5.6757355529939393E-2</v>
      </c>
      <c r="AY189">
        <v>7.4813432516883285E-2</v>
      </c>
      <c r="AZ189">
        <v>2.1524118334049349E-2</v>
      </c>
      <c r="BA189">
        <v>2.9418745570021793E-2</v>
      </c>
      <c r="BB189">
        <v>5.4262276831839023E-3</v>
      </c>
      <c r="BC189">
        <v>3.594175421132704E-3</v>
      </c>
      <c r="BD189">
        <v>1.0054262276831838</v>
      </c>
      <c r="BF189">
        <v>0.57387034334702502</v>
      </c>
      <c r="BG189">
        <v>3.9170435728557218E-2</v>
      </c>
      <c r="BH189">
        <v>0.14466711893919659</v>
      </c>
      <c r="BI189">
        <v>2.8873306535886511E-3</v>
      </c>
      <c r="BJ189">
        <v>3.2625713446429963E-2</v>
      </c>
      <c r="BK189">
        <v>5.0271599666241527E-2</v>
      </c>
      <c r="BL189">
        <v>6.6264379198608322E-2</v>
      </c>
      <c r="BM189">
        <v>3.8129044242991843E-2</v>
      </c>
      <c r="BN189">
        <v>5.2114034777360999E-2</v>
      </c>
      <c r="BO189">
        <v>4.8061637692581498E-3</v>
      </c>
      <c r="BP189">
        <v>1.6565656557582191</v>
      </c>
      <c r="BQ189">
        <v>1</v>
      </c>
    </row>
    <row r="190" spans="1:69">
      <c r="A190" t="s">
        <v>246</v>
      </c>
      <c r="B190">
        <f t="shared" si="4"/>
        <v>1323.15</v>
      </c>
      <c r="C190">
        <f t="shared" si="5"/>
        <v>25</v>
      </c>
      <c r="D190">
        <v>1050</v>
      </c>
      <c r="E190">
        <v>25000</v>
      </c>
      <c r="F190" t="s">
        <v>258</v>
      </c>
      <c r="H190" t="s">
        <v>231</v>
      </c>
      <c r="I190">
        <v>68.284670360926924</v>
      </c>
      <c r="J190">
        <v>5.0040063286623873E-2</v>
      </c>
      <c r="K190">
        <v>19.125312188147639</v>
      </c>
      <c r="L190">
        <v>0.10008012657324775</v>
      </c>
      <c r="M190">
        <v>8.0064101258598183E-2</v>
      </c>
      <c r="N190">
        <v>0.37029646832101659</v>
      </c>
      <c r="O190">
        <v>3.3526842402037986</v>
      </c>
      <c r="P190">
        <v>8.5868748599846558</v>
      </c>
      <c r="Q190">
        <v>4.9977591297501983E-2</v>
      </c>
      <c r="R190">
        <v>100</v>
      </c>
      <c r="S190">
        <v>0</v>
      </c>
      <c r="T190">
        <v>0.1</v>
      </c>
      <c r="V190">
        <v>200.16025314649545</v>
      </c>
      <c r="X190">
        <v>269.39650771629579</v>
      </c>
      <c r="Y190">
        <v>0.34590411173754343</v>
      </c>
      <c r="Z190">
        <v>17584.882231753531</v>
      </c>
      <c r="AA190">
        <v>86.854016745688853</v>
      </c>
      <c r="AB190">
        <v>1213.5230200528831</v>
      </c>
      <c r="AC190">
        <v>5.0627572206591722</v>
      </c>
      <c r="AD190">
        <v>806170.54722374049</v>
      </c>
      <c r="AE190">
        <v>4026.6255377920193</v>
      </c>
      <c r="AF190">
        <v>634.28395720838341</v>
      </c>
      <c r="AG190">
        <v>2.1688806705502954</v>
      </c>
      <c r="AI190">
        <v>0.34590411173754343</v>
      </c>
      <c r="AM190">
        <v>2.1688806705502954</v>
      </c>
      <c r="AO190">
        <v>1.3041186752213232</v>
      </c>
      <c r="AP190">
        <v>0</v>
      </c>
      <c r="AQ190">
        <v>1.2352611741890254</v>
      </c>
      <c r="AS190">
        <v>0.76504754302908884</v>
      </c>
      <c r="AT190">
        <v>4.2184796261530706E-4</v>
      </c>
      <c r="AU190">
        <v>0.12628335684721465</v>
      </c>
      <c r="AV190">
        <v>4.2819136470681569E-5</v>
      </c>
      <c r="AW190">
        <v>8.9493391278355414E-4</v>
      </c>
      <c r="AX190">
        <v>1.337187925356821E-3</v>
      </c>
      <c r="AY190">
        <v>4.445380873377181E-3</v>
      </c>
      <c r="AZ190">
        <v>3.6417362790072828E-2</v>
      </c>
      <c r="BA190">
        <v>6.1369366829395582E-2</v>
      </c>
      <c r="BB190">
        <v>4.2021630941164204E-4</v>
      </c>
      <c r="BC190">
        <v>3.7402006936247678E-3</v>
      </c>
      <c r="BD190">
        <v>1.0004202163094118</v>
      </c>
      <c r="BF190">
        <v>0.626918632370004</v>
      </c>
      <c r="BG190">
        <v>3.4568354633720503E-4</v>
      </c>
      <c r="BH190">
        <v>0.20696593326027787</v>
      </c>
      <c r="BI190">
        <v>3.5088165069034898E-5</v>
      </c>
      <c r="BJ190">
        <v>7.3335408992022575E-4</v>
      </c>
      <c r="BK190">
        <v>1.0957593851843883E-3</v>
      </c>
      <c r="BL190">
        <v>3.6427698159347361E-3</v>
      </c>
      <c r="BM190">
        <v>5.9684456169821737E-2</v>
      </c>
      <c r="BN190">
        <v>0.10057832319745104</v>
      </c>
      <c r="BO190">
        <v>3.4434648721680871E-4</v>
      </c>
      <c r="BP190">
        <v>1.650982569907804</v>
      </c>
      <c r="BQ190">
        <v>1</v>
      </c>
    </row>
    <row r="191" spans="1:69">
      <c r="A191" t="s">
        <v>247</v>
      </c>
      <c r="B191">
        <f t="shared" si="4"/>
        <v>1423.15</v>
      </c>
      <c r="C191">
        <f t="shared" si="5"/>
        <v>5</v>
      </c>
      <c r="D191">
        <v>1150</v>
      </c>
      <c r="E191">
        <v>5000</v>
      </c>
      <c r="F191" t="s">
        <v>258</v>
      </c>
      <c r="H191" t="s">
        <v>231</v>
      </c>
      <c r="I191">
        <v>68.605782758786347</v>
      </c>
      <c r="J191">
        <v>7.9960119765485255E-2</v>
      </c>
      <c r="K191">
        <v>19.340353968276748</v>
      </c>
      <c r="L191">
        <v>4.9975074853428295E-2</v>
      </c>
      <c r="M191">
        <v>9.9950149706856589E-2</v>
      </c>
      <c r="N191">
        <v>0.48975573356359725</v>
      </c>
      <c r="O191">
        <v>3.1984047906194109</v>
      </c>
      <c r="P191">
        <v>8.0359920364312671</v>
      </c>
      <c r="Q191">
        <v>9.9825367996860509E-2</v>
      </c>
      <c r="R191">
        <v>100</v>
      </c>
      <c r="S191">
        <v>0</v>
      </c>
      <c r="T191">
        <v>0.1</v>
      </c>
      <c r="V191">
        <v>399.80059882742631</v>
      </c>
      <c r="X191">
        <v>462.86881825299673</v>
      </c>
      <c r="Y191">
        <v>0.15774918699607496</v>
      </c>
      <c r="Z191">
        <v>3879.625648906439</v>
      </c>
      <c r="AA191">
        <v>8.7039015456329452</v>
      </c>
      <c r="AB191">
        <v>3848.0310655797348</v>
      </c>
      <c r="AC191">
        <v>8.6248756926968362</v>
      </c>
      <c r="AD191">
        <v>3906.3349554116594</v>
      </c>
      <c r="AE191">
        <v>8.7707081151667481</v>
      </c>
      <c r="AF191">
        <v>846.59464975117282</v>
      </c>
      <c r="AG191">
        <v>1.117542225384722</v>
      </c>
      <c r="AI191">
        <v>0.15774918699607496</v>
      </c>
      <c r="AM191">
        <v>1.117542225384722</v>
      </c>
      <c r="AO191">
        <v>1.2348766657760673</v>
      </c>
      <c r="AP191">
        <v>0</v>
      </c>
      <c r="AQ191">
        <v>1.3023860810290449</v>
      </c>
      <c r="AS191">
        <v>0.76791289418699682</v>
      </c>
      <c r="AT191">
        <v>6.7343792504739701E-4</v>
      </c>
      <c r="AU191">
        <v>0.12758159629197938</v>
      </c>
      <c r="AV191">
        <v>3.804389174626662E-5</v>
      </c>
      <c r="AW191">
        <v>4.2977754783519778E-4</v>
      </c>
      <c r="AX191">
        <v>1.6677236633057906E-3</v>
      </c>
      <c r="AY191">
        <v>5.8738785708362428E-3</v>
      </c>
      <c r="AZ191">
        <v>3.4708456078919099E-2</v>
      </c>
      <c r="BA191">
        <v>5.7377554626068521E-2</v>
      </c>
      <c r="BB191">
        <v>8.385414431268573E-4</v>
      </c>
      <c r="BC191">
        <v>3.7366372172652029E-3</v>
      </c>
      <c r="BD191">
        <v>1.0008385414431269</v>
      </c>
      <c r="BF191">
        <v>0.63154316591354243</v>
      </c>
      <c r="BG191">
        <v>5.5384552395224224E-4</v>
      </c>
      <c r="BH191">
        <v>0.2098500646218332</v>
      </c>
      <c r="BI191">
        <v>3.1287871344505094E-5</v>
      </c>
      <c r="BJ191">
        <v>3.5345554847826879E-4</v>
      </c>
      <c r="BK191">
        <v>1.3715611369023218E-3</v>
      </c>
      <c r="BL191">
        <v>4.8307664800251379E-3</v>
      </c>
      <c r="BM191">
        <v>5.7089517318910724E-2</v>
      </c>
      <c r="BN191">
        <v>9.4376335585011031E-2</v>
      </c>
      <c r="BO191">
        <v>6.8962915162756433E-4</v>
      </c>
      <c r="BP191">
        <v>1.6614658450706894</v>
      </c>
      <c r="BQ191">
        <v>1</v>
      </c>
    </row>
    <row r="192" spans="1:69">
      <c r="A192" t="s">
        <v>248</v>
      </c>
      <c r="B192">
        <f t="shared" si="4"/>
        <v>1573.15</v>
      </c>
      <c r="C192">
        <f t="shared" si="5"/>
        <v>20</v>
      </c>
      <c r="D192">
        <v>1300</v>
      </c>
      <c r="E192">
        <v>20000</v>
      </c>
      <c r="F192" t="s">
        <v>258</v>
      </c>
      <c r="H192" t="s">
        <v>231</v>
      </c>
      <c r="I192">
        <v>49.992806136598865</v>
      </c>
      <c r="J192">
        <v>0.43097246669481792</v>
      </c>
      <c r="K192">
        <v>15.61806743435351</v>
      </c>
      <c r="L192">
        <v>7.9074078671831796</v>
      </c>
      <c r="M192">
        <v>6.0617214337292857</v>
      </c>
      <c r="N192">
        <v>9.7624632673043514</v>
      </c>
      <c r="O192">
        <v>1.7801036667829433</v>
      </c>
      <c r="P192">
        <v>0.33728280002203137</v>
      </c>
      <c r="Q192">
        <v>4.1873783606563757</v>
      </c>
      <c r="R192">
        <v>96.078203433325385</v>
      </c>
      <c r="S192">
        <v>5.5305867665418234</v>
      </c>
      <c r="T192">
        <v>3.8</v>
      </c>
      <c r="V192">
        <v>16770.450334428784</v>
      </c>
      <c r="X192">
        <v>11454.301063478048</v>
      </c>
      <c r="Y192">
        <v>-0.31699502189496864</v>
      </c>
      <c r="Z192">
        <v>54163.048756124743</v>
      </c>
      <c r="AA192">
        <v>2.2296716949175228</v>
      </c>
      <c r="AB192">
        <v>5.1244894088906451E-2</v>
      </c>
      <c r="AC192">
        <v>-0.99999694433404784</v>
      </c>
      <c r="AD192">
        <v>9578623.1871374585</v>
      </c>
      <c r="AE192">
        <v>570.16076170435861</v>
      </c>
      <c r="AF192">
        <v>8658.0532307131889</v>
      </c>
      <c r="AG192">
        <v>-0.48373161972050943</v>
      </c>
      <c r="AI192">
        <v>0.31699502189496864</v>
      </c>
      <c r="AM192">
        <v>0.48373161972050943</v>
      </c>
      <c r="AO192">
        <v>3.7351597692214367</v>
      </c>
      <c r="AP192">
        <v>0.55104913791662546</v>
      </c>
      <c r="AQ192">
        <v>0.74220758269486498</v>
      </c>
      <c r="AS192">
        <v>0.49864104926010572</v>
      </c>
      <c r="AT192">
        <v>3.234468579717065E-3</v>
      </c>
      <c r="AU192">
        <v>9.1807927557681079E-2</v>
      </c>
      <c r="AV192">
        <v>1.141985296104916E-2</v>
      </c>
      <c r="AW192">
        <v>5.4541580488806168E-2</v>
      </c>
      <c r="AX192">
        <v>9.0129278268530039E-2</v>
      </c>
      <c r="AY192">
        <v>0.10433598606369991</v>
      </c>
      <c r="AZ192">
        <v>1.7213787598902495E-2</v>
      </c>
      <c r="BA192">
        <v>2.1459816735768886E-3</v>
      </c>
      <c r="BB192">
        <v>3.1344048662232921E-2</v>
      </c>
      <c r="BC192">
        <v>0.12653008754793138</v>
      </c>
      <c r="BD192">
        <v>1.0313440486622327</v>
      </c>
      <c r="BF192">
        <v>0.50642088475941915</v>
      </c>
      <c r="BG192">
        <v>3.2849330040063112E-3</v>
      </c>
      <c r="BH192">
        <v>0.1864806436240157</v>
      </c>
      <c r="BI192">
        <v>1.1598026373757842E-2</v>
      </c>
      <c r="BJ192">
        <v>5.5392542367506487E-2</v>
      </c>
      <c r="BK192">
        <v>9.1535482109231597E-2</v>
      </c>
      <c r="BL192">
        <v>0.10596384403776501</v>
      </c>
      <c r="BM192">
        <v>3.4964716839225397E-2</v>
      </c>
      <c r="BN192">
        <v>4.3589268850724571E-3</v>
      </c>
      <c r="BO192">
        <v>3.1833080888593906E-2</v>
      </c>
      <c r="BP192">
        <v>1.6109805888970377</v>
      </c>
      <c r="BQ192">
        <v>1</v>
      </c>
    </row>
    <row r="193" spans="1:69">
      <c r="A193" t="s">
        <v>249</v>
      </c>
      <c r="B193">
        <f t="shared" si="4"/>
        <v>1548.15</v>
      </c>
      <c r="C193">
        <f t="shared" si="5"/>
        <v>20</v>
      </c>
      <c r="D193">
        <v>1275</v>
      </c>
      <c r="E193">
        <v>20000</v>
      </c>
      <c r="F193" t="s">
        <v>258</v>
      </c>
      <c r="H193" t="s">
        <v>231</v>
      </c>
      <c r="I193">
        <v>51.913506845753581</v>
      </c>
      <c r="J193">
        <v>0.40749923226860241</v>
      </c>
      <c r="K193">
        <v>15.475494099875062</v>
      </c>
      <c r="L193">
        <v>8.7091114989498966</v>
      </c>
      <c r="M193">
        <v>5.9134772310606492</v>
      </c>
      <c r="N193">
        <v>8.7470184042772097</v>
      </c>
      <c r="O193">
        <v>2.1322634246612919</v>
      </c>
      <c r="P193">
        <v>0.38854577960494646</v>
      </c>
      <c r="Q193">
        <v>2.3898860412350165</v>
      </c>
      <c r="R193">
        <v>96.07680255768625</v>
      </c>
      <c r="S193">
        <v>3.6481523096129838</v>
      </c>
      <c r="T193">
        <v>3.8</v>
      </c>
      <c r="V193">
        <v>9571.4935951462412</v>
      </c>
      <c r="X193">
        <v>10022.455589276222</v>
      </c>
      <c r="Y193">
        <v>4.7115112144949463E-2</v>
      </c>
      <c r="Z193">
        <v>49821.764483325685</v>
      </c>
      <c r="AA193">
        <v>4.2052236140648507</v>
      </c>
      <c r="AB193">
        <v>0.19632007945304283</v>
      </c>
      <c r="AC193">
        <v>-0.99997948908626422</v>
      </c>
      <c r="AD193">
        <v>8411725.2480447423</v>
      </c>
      <c r="AE193">
        <v>877.8309958552735</v>
      </c>
      <c r="AF193">
        <v>6020.1226750793603</v>
      </c>
      <c r="AG193">
        <v>-0.37103623219972703</v>
      </c>
      <c r="AI193">
        <v>4.7115112144949463E-2</v>
      </c>
      <c r="AM193">
        <v>0.37103623219972703</v>
      </c>
      <c r="AO193">
        <v>3.4512418943257623</v>
      </c>
      <c r="AP193">
        <v>0.53213922443791006</v>
      </c>
      <c r="AQ193">
        <v>0.78035587051866973</v>
      </c>
      <c r="AS193">
        <v>0.50989233915946319</v>
      </c>
      <c r="AT193">
        <v>3.0116036360087859E-3</v>
      </c>
      <c r="AU193">
        <v>8.9580817416981456E-2</v>
      </c>
      <c r="AV193">
        <v>1.1609847236142209E-2</v>
      </c>
      <c r="AW193">
        <v>5.9929900104265618E-2</v>
      </c>
      <c r="AX193">
        <v>8.658256639873356E-2</v>
      </c>
      <c r="AY193">
        <v>9.2056054913679658E-2</v>
      </c>
      <c r="AZ193">
        <v>2.0304374229355261E-2</v>
      </c>
      <c r="BA193">
        <v>2.4343981931659819E-3</v>
      </c>
      <c r="BB193">
        <v>1.7616015669778929E-2</v>
      </c>
      <c r="BC193">
        <v>0.1245980987122043</v>
      </c>
      <c r="BD193">
        <v>1.0176160156697789</v>
      </c>
      <c r="BF193">
        <v>0.51623088465708789</v>
      </c>
      <c r="BG193">
        <v>3.049041316871223E-3</v>
      </c>
      <c r="BH193">
        <v>0.18138881905817761</v>
      </c>
      <c r="BI193">
        <v>1.1754170928175059E-2</v>
      </c>
      <c r="BJ193">
        <v>6.0674897369973092E-2</v>
      </c>
      <c r="BK193">
        <v>8.765888681830325E-2</v>
      </c>
      <c r="BL193">
        <v>9.3200417061508889E-2</v>
      </c>
      <c r="BM193">
        <v>4.1113561690718371E-2</v>
      </c>
      <c r="BN193">
        <v>4.9293210991846982E-3</v>
      </c>
      <c r="BO193">
        <v>1.7835002911269614E-2</v>
      </c>
      <c r="BP193">
        <v>1.6172903427930829</v>
      </c>
      <c r="BQ193">
        <v>1</v>
      </c>
    </row>
    <row r="194" spans="1:69">
      <c r="A194" t="s">
        <v>250</v>
      </c>
      <c r="B194">
        <f t="shared" si="4"/>
        <v>1523.15</v>
      </c>
      <c r="C194">
        <f t="shared" si="5"/>
        <v>20</v>
      </c>
      <c r="D194">
        <v>1250</v>
      </c>
      <c r="E194">
        <v>20000</v>
      </c>
      <c r="F194" t="s">
        <v>258</v>
      </c>
      <c r="H194" t="s">
        <v>231</v>
      </c>
      <c r="I194">
        <v>52.921180159635121</v>
      </c>
      <c r="J194">
        <v>0.33224059293044467</v>
      </c>
      <c r="K194">
        <v>16.099429874572404</v>
      </c>
      <c r="L194">
        <v>8.0497149372862022</v>
      </c>
      <c r="M194">
        <v>5.6101197263397946</v>
      </c>
      <c r="N194">
        <v>8.3819555302166471</v>
      </c>
      <c r="O194">
        <v>2.1738027366020525</v>
      </c>
      <c r="P194">
        <v>0.38919612314709229</v>
      </c>
      <c r="Q194">
        <v>2.1094640820980617</v>
      </c>
      <c r="R194">
        <v>96.067103762827799</v>
      </c>
      <c r="S194">
        <v>4.0277777777777786</v>
      </c>
      <c r="T194">
        <v>3.8</v>
      </c>
      <c r="V194">
        <v>8448.4036488027377</v>
      </c>
      <c r="X194">
        <v>8665.7816946822768</v>
      </c>
      <c r="Y194">
        <v>2.5730073386153216E-2</v>
      </c>
      <c r="Z194">
        <v>41085.463718477993</v>
      </c>
      <c r="AA194">
        <v>3.8631037798839554</v>
      </c>
      <c r="AB194">
        <v>1.3179750395613046</v>
      </c>
      <c r="AC194">
        <v>-0.99984399715089989</v>
      </c>
      <c r="AD194">
        <v>7275509.2413791539</v>
      </c>
      <c r="AE194">
        <v>860.16970067004308</v>
      </c>
      <c r="AF194">
        <v>5810.8948162419156</v>
      </c>
      <c r="AG194">
        <v>-0.31219020091855998</v>
      </c>
      <c r="AI194">
        <v>2.5730073386153216E-2</v>
      </c>
      <c r="AM194">
        <v>0.31219020091855998</v>
      </c>
      <c r="AO194">
        <v>3.196580222022535</v>
      </c>
      <c r="AP194">
        <v>0.47133973928427902</v>
      </c>
      <c r="AQ194">
        <v>0.83691485393880349</v>
      </c>
      <c r="AS194">
        <v>0.51997046928024393</v>
      </c>
      <c r="AT194">
        <v>2.4562623435558078E-3</v>
      </c>
      <c r="AU194">
        <v>9.3224922894916254E-2</v>
      </c>
      <c r="AV194">
        <v>9.8549284204167351E-3</v>
      </c>
      <c r="AW194">
        <v>5.629130079576742E-2</v>
      </c>
      <c r="AX194">
        <v>8.2169509485071277E-2</v>
      </c>
      <c r="AY194">
        <v>8.8244716118744612E-2</v>
      </c>
      <c r="AZ194">
        <v>2.0707130578162546E-2</v>
      </c>
      <c r="BA194">
        <v>2.4393210618777797E-3</v>
      </c>
      <c r="BB194">
        <v>1.5554414550472056E-2</v>
      </c>
      <c r="BC194">
        <v>0.12464143902124375</v>
      </c>
      <c r="BD194">
        <v>1.015554414550472</v>
      </c>
      <c r="BF194">
        <v>0.52430651799464034</v>
      </c>
      <c r="BG194">
        <v>2.4767451859597969E-3</v>
      </c>
      <c r="BH194">
        <v>0.1880046564221661</v>
      </c>
      <c r="BI194">
        <v>9.9371089522591795E-3</v>
      </c>
      <c r="BJ194">
        <v>5.676071557385097E-2</v>
      </c>
      <c r="BK194">
        <v>8.2854723390504231E-2</v>
      </c>
      <c r="BL194">
        <v>8.8980591347214047E-2</v>
      </c>
      <c r="BM194">
        <v>4.175961587251336E-2</v>
      </c>
      <c r="BN194">
        <v>4.919325260892159E-3</v>
      </c>
      <c r="BO194">
        <v>1.5684123261253499E-2</v>
      </c>
      <c r="BP194">
        <v>1.6258264786119059</v>
      </c>
      <c r="BQ19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Calibration dataset</vt:lpstr>
      <vt:lpstr>PySulfSat</vt:lpstr>
      <vt:lpstr>Sheet3</vt:lpstr>
    </vt:vector>
  </TitlesOfParts>
  <Company>University of Toronto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Zoltan Zajacz</dc:creator>
  <cp:lastModifiedBy>Penny Wieser</cp:lastModifiedBy>
  <dcterms:created xsi:type="dcterms:W3CDTF">2018-08-05T17:12:21Z</dcterms:created>
  <dcterms:modified xsi:type="dcterms:W3CDTF">2023-01-20T17:19:35Z</dcterms:modified>
</cp:coreProperties>
</file>